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C:\Users\aigu.suleimenova\Desktop\Мои документы\СТАТ\СТАТ бюллетень\"/>
    </mc:Choice>
  </mc:AlternateContent>
  <xr:revisionPtr revIDLastSave="0" documentId="13_ncr:1_{F31EE973-D70F-4725-B494-D8A4CF162F65}" xr6:coauthVersionLast="47" xr6:coauthVersionMax="47" xr10:uidLastSave="{00000000-0000-0000-0000-000000000000}"/>
  <bookViews>
    <workbookView xWindow="-120" yWindow="-120" windowWidth="29040" windowHeight="15840" tabRatio="90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2 кв" sheetId="40" r:id="rId42"/>
    <sheet name="табл 21 кв " sheetId="39" r:id="rId43"/>
    <sheet name="табл 23" sheetId="64"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3"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3"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3">[0]!Eeno1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3"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3"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3"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3"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3"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3">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3">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3">[0]!Eeno1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3"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3"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3"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3"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3"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3"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3"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3"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3"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1'!$A$1:$J$40</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'!$A$1:$J$42</definedName>
    <definedName name="Z_69687417_BF2D_41EA_9F0C_3ABCA36AC0DF_.wvu.PrintArea" localSheetId="40" hidden="1">'табл 20 кв'!$A$1:$AL$24</definedName>
    <definedName name="Z_69687417_BF2D_41EA_9F0C_3ABCA36AC0DF_.wvu.PrintArea" localSheetId="42" hidden="1">'табл 21 кв '!$A$1:$AL$28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1"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1'!$A$1:$J$40</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'!$A$1:$J$42</definedName>
    <definedName name="Z_CEB12AB2_2B7C_47EA_8993_91B31C172525_.wvu.PrintArea" localSheetId="40" hidden="1">'табл 20 кв'!$A$1:$AL$24</definedName>
    <definedName name="Z_CEB12AB2_2B7C_47EA_8993_91B31C172525_.wvu.PrintArea" localSheetId="42" hidden="1">'табл 21 кв '!$A$1:$AL$28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1"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3"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3"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3"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3">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3">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3">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3"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3"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3"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3">[0]!Лист1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3">[0]!Лист1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3">[0]!Eeno1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3">[0]!Eeno1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3">[0]!Лист1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3">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3">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3"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3"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3"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3">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2">'табл 21 кв '!$2:$10</definedName>
    <definedName name="_xlnm.Print_Titles" localSheetId="41">'табл 22 кв'!$1:$10</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3">[0]!Лист1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3">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3">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3">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3"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3"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3">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11'!$A$1:$G$97</definedName>
    <definedName name="_xlnm.Print_Area" localSheetId="0">'табл 1'!$A$1:$J$40</definedName>
    <definedName name="_xlnm.Print_Area" localSheetId="10">'табл 10'!$A$1:$G$102</definedName>
    <definedName name="_xlnm.Print_Area" localSheetId="12">'табл 12'!$A$1:$G$48</definedName>
    <definedName name="_xlnm.Print_Area" localSheetId="13">'табл 12.1'!$A$1:$G$48</definedName>
    <definedName name="_xlnm.Print_Area" localSheetId="22">'табл 12.10'!$A$1:$G$48</definedName>
    <definedName name="_xlnm.Print_Area" localSheetId="23">'табл 12.11'!$A$1:$G$48</definedName>
    <definedName name="_xlnm.Print_Area" localSheetId="24">'табл 12.12'!$A$1:$G$48</definedName>
    <definedName name="_xlnm.Print_Area" localSheetId="25">'табл 12.13'!$A$1:$G$50</definedName>
    <definedName name="_xlnm.Print_Area" localSheetId="26">'табл 12.14'!$A$1:$G$48</definedName>
    <definedName name="_xlnm.Print_Area" localSheetId="27">'табл 12.15'!$A$1:$G$48</definedName>
    <definedName name="_xlnm.Print_Area" localSheetId="28">'табл 12.16'!$A$1:$G$48</definedName>
    <definedName name="_xlnm.Print_Area" localSheetId="29">'табл 12.17'!$A$1:$G$48</definedName>
    <definedName name="_xlnm.Print_Area" localSheetId="14">'табл 12.2'!$A$1:$G$48</definedName>
    <definedName name="_xlnm.Print_Area" localSheetId="32">'табл 12.20'!$A$1:$G$48</definedName>
    <definedName name="_xlnm.Print_Area" localSheetId="15">'табл 12.3'!$A$1:$G$48</definedName>
    <definedName name="_xlnm.Print_Area" localSheetId="16">'табл 12.4'!$A$1:$G$48</definedName>
    <definedName name="_xlnm.Print_Area" localSheetId="17">'табл 12.5'!$A$1:$G$49</definedName>
    <definedName name="_xlnm.Print_Area" localSheetId="18">'табл 12.6'!$A$1:$G$48</definedName>
    <definedName name="_xlnm.Print_Area" localSheetId="19">'табл 12.7'!$A$1:$G$47</definedName>
    <definedName name="_xlnm.Print_Area" localSheetId="20">'табл 12.8'!$A$1:$G$48</definedName>
    <definedName name="_xlnm.Print_Area" localSheetId="21">'табл 12.9'!$A$1:$G$48</definedName>
    <definedName name="_xlnm.Print_Area" localSheetId="33">'табл 13'!$A$1:$G$78</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'!$A$1:$J$42</definedName>
    <definedName name="_xlnm.Print_Area" localSheetId="40">'табл 20 кв'!$A$1:$AL$24</definedName>
    <definedName name="_xlnm.Print_Area" localSheetId="42">'табл 21 кв '!$A$1:$AL$28</definedName>
    <definedName name="_xlnm.Print_Area" localSheetId="43">'табл 23'!$A$1:$AD$34</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3'!$A$1:$G$49</definedName>
    <definedName name="_xlnm.Print_Area" localSheetId="3">'табл 4'!$A$1:$G$296</definedName>
    <definedName name="_xlnm.Print_Area" localSheetId="4">'табл 5'!$A$1:$E$229</definedName>
    <definedName name="_xlnm.Print_Area" localSheetId="5">'табл 6'!$A$1:$E$34</definedName>
    <definedName name="_xlnm.Print_Area" localSheetId="6">'табл 7'!$A$1:$G$46</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3"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3"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3"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3"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3">[0]!Eeno1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3"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3"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3"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3"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3">[0]!Ëèñò1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3"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3"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3">[0]!Eeno1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3"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3"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3">[0]!Eeno1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3"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3"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3"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3"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3"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Феруза Жолдасбаева - Личное представление" guid="{69687417-BF2D-41EA-9F0C-3ABCA36AC0DF}" mergeInterval="0" personalView="1" maximized="1" xWindow="-8" yWindow="-8" windowWidth="1616" windowHeight="876" tabRatio="893" activeSheetId="35"/>
    <customWorkbookView name="bgazdiyeva - Личное представление" guid="{CEB12AB2-2B7C-47EA-8993-91B31C172525}"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1" i="58" l="1"/>
  <c r="F43" i="57"/>
  <c r="F43" i="14"/>
  <c r="F42" i="55"/>
  <c r="F43" i="53"/>
  <c r="F43" i="54"/>
  <c r="F43" i="29"/>
  <c r="F43" i="30"/>
  <c r="F43" i="27"/>
  <c r="F43" i="26"/>
  <c r="F43" i="25"/>
  <c r="F43" i="24"/>
  <c r="F43" i="23"/>
  <c r="F43" i="22"/>
  <c r="F43" i="21"/>
  <c r="F42" i="20"/>
  <c r="F43" i="19"/>
  <c r="F43" i="18"/>
  <c r="F43" i="17"/>
  <c r="F43" i="16"/>
  <c r="F43" i="15"/>
  <c r="F43" i="56" l="1"/>
  <c r="F44" i="58"/>
  <c r="F46" i="57"/>
  <c r="I20" i="1"/>
  <c r="I18" i="1"/>
  <c r="I16" i="1"/>
  <c r="B14" i="31" l="1"/>
  <c r="D12" i="31"/>
  <c r="C12" i="31"/>
  <c r="B12" i="31"/>
  <c r="W26" i="64" l="1"/>
  <c r="V26" i="64"/>
  <c r="U26" i="64"/>
  <c r="T26" i="64"/>
  <c r="S26" i="64"/>
  <c r="R26" i="64"/>
  <c r="Q26" i="64"/>
  <c r="O26" i="64"/>
  <c r="N26" i="64"/>
  <c r="M26" i="64"/>
  <c r="L26" i="64"/>
  <c r="K26" i="64"/>
  <c r="J26" i="64"/>
  <c r="I26" i="64"/>
  <c r="H26" i="64"/>
  <c r="G26" i="64"/>
  <c r="F26" i="64"/>
  <c r="E26" i="64"/>
  <c r="D26" i="64"/>
  <c r="C26" i="64"/>
  <c r="B26" i="64"/>
  <c r="I28" i="1"/>
  <c r="H28" i="1"/>
  <c r="H20" i="1" l="1"/>
  <c r="H21" i="1" s="1"/>
  <c r="H18" i="1"/>
  <c r="H19" i="1" s="1"/>
  <c r="H16" i="1"/>
  <c r="H17" i="1" s="1"/>
  <c r="H14" i="1"/>
  <c r="H15" i="1" s="1"/>
  <c r="H12" i="1"/>
  <c r="H13" i="1" s="1"/>
  <c r="I14" i="1" l="1"/>
  <c r="H14" i="47"/>
  <c r="H13" i="47"/>
  <c r="H12" i="47"/>
  <c r="H11" i="47"/>
  <c r="H9" i="47"/>
  <c r="E9" i="47"/>
  <c r="G8" i="47"/>
  <c r="F8" i="47"/>
  <c r="E8" i="47"/>
  <c r="D8" i="47"/>
  <c r="C8" i="47"/>
  <c r="B8" i="47"/>
  <c r="B13" i="34" l="1"/>
  <c r="B19" i="34" s="1"/>
  <c r="C12" i="34"/>
  <c r="C11" i="34"/>
  <c r="C10" i="34" s="1"/>
  <c r="C14" i="34" l="1"/>
  <c r="C15" i="34"/>
  <c r="C16" i="34"/>
  <c r="C17" i="34"/>
  <c r="C13" i="34" l="1"/>
  <c r="I17" i="1" l="1"/>
  <c r="E27" i="45" l="1"/>
  <c r="D27" i="45"/>
  <c r="C27" i="45"/>
  <c r="B27" i="45"/>
  <c r="D36" i="49"/>
  <c r="D35" i="49"/>
  <c r="D34" i="49"/>
  <c r="D33" i="49"/>
  <c r="C32" i="49"/>
  <c r="C37" i="49" s="1"/>
  <c r="D37" i="49" s="1"/>
  <c r="B32" i="49"/>
  <c r="B37" i="49" s="1"/>
  <c r="D31" i="49"/>
  <c r="D30" i="49"/>
  <c r="D29" i="49"/>
  <c r="D28" i="49"/>
  <c r="D27" i="49"/>
  <c r="D26" i="49"/>
  <c r="D25" i="49"/>
  <c r="D24" i="49"/>
  <c r="D23" i="49"/>
  <c r="D22" i="49"/>
  <c r="D21" i="49"/>
  <c r="D20" i="49"/>
  <c r="D19" i="49"/>
  <c r="D18" i="49"/>
  <c r="D17" i="49"/>
  <c r="D16" i="49"/>
  <c r="D15" i="49"/>
  <c r="D14" i="49"/>
  <c r="D13" i="49"/>
  <c r="D12" i="49"/>
  <c r="D11" i="49"/>
  <c r="D10" i="49"/>
  <c r="D9" i="49"/>
  <c r="D8" i="49"/>
  <c r="D32" i="49" l="1"/>
  <c r="I12" i="1"/>
  <c r="I13" i="1" s="1"/>
  <c r="G28" i="1" l="1"/>
  <c r="G20" i="1"/>
  <c r="G21" i="1" s="1"/>
  <c r="G18" i="1"/>
  <c r="G19" i="1" s="1"/>
  <c r="G16" i="1"/>
  <c r="G17" i="1" s="1"/>
  <c r="G14" i="1"/>
  <c r="G15" i="1" s="1"/>
  <c r="G12" i="1"/>
  <c r="G13" i="1" s="1"/>
  <c r="I19" i="1" l="1"/>
  <c r="I21" i="1" l="1"/>
  <c r="I15" i="1"/>
  <c r="W11" i="38" l="1"/>
  <c r="D13" i="1" l="1"/>
  <c r="D15" i="1"/>
  <c r="D17" i="1"/>
  <c r="D19" i="1"/>
  <c r="D21" i="1"/>
  <c r="E21" i="1"/>
  <c r="E19" i="1"/>
  <c r="E17" i="1"/>
  <c r="E15" i="1"/>
  <c r="E13" i="1"/>
  <c r="W16" i="38" l="1"/>
  <c r="W10" i="38" s="1"/>
</calcChain>
</file>

<file path=xl/sharedStrings.xml><?xml version="1.0" encoding="utf-8"?>
<sst xmlns="http://schemas.openxmlformats.org/spreadsheetml/2006/main" count="9451" uniqueCount="3321">
  <si>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</si>
  <si>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</si>
  <si>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</si>
  <si>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</si>
  <si>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</si>
  <si>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</si>
  <si>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</si>
  <si>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</si>
  <si>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</si>
  <si>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</si>
  <si>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</si>
  <si>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</si>
  <si>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</si>
  <si>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</si>
  <si>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</si>
  <si>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</si>
  <si>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</si>
  <si>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</si>
  <si>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</si>
  <si>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</si>
  <si>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</si>
  <si>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</si>
  <si>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</si>
  <si>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</si>
  <si>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</si>
  <si>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</si>
  <si>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</si>
  <si>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</si>
  <si>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</si>
  <si>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</si>
  <si>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</si>
  <si>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</si>
  <si>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</si>
  <si>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</si>
  <si>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</si>
  <si>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</si>
  <si>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</si>
  <si>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</si>
  <si>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</si>
  <si>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</si>
  <si>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</si>
  <si>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</si>
  <si>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</si>
  <si>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</si>
  <si>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</si>
  <si>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</si>
  <si>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</si>
  <si>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</si>
  <si>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</si>
  <si>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</si>
  <si>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</si>
  <si>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</si>
  <si>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</si>
  <si>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</si>
  <si>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</si>
  <si>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</si>
  <si>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</si>
  <si>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</si>
  <si>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</si>
  <si>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</si>
  <si>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</si>
  <si>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</si>
  <si>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</si>
  <si>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</si>
  <si>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</si>
  <si>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</si>
  <si>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</si>
  <si>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</si>
  <si>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</si>
  <si>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</si>
  <si>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</si>
  <si>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</si>
  <si>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</si>
  <si>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</si>
  <si>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</si>
  <si>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</si>
  <si>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</si>
  <si>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</si>
  <si>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</si>
  <si>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</si>
  <si>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</si>
  <si>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</si>
  <si>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</si>
  <si>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</si>
  <si>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</si>
  <si>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</si>
  <si>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</si>
  <si>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</si>
  <si>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</si>
  <si>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</si>
  <si>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</si>
  <si>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</si>
  <si>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</si>
  <si>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</si>
  <si>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</si>
  <si>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</si>
  <si>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</si>
  <si>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</si>
  <si>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</si>
  <si>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</si>
  <si>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</si>
  <si>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</si>
  <si>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</si>
  <si>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</si>
  <si>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</si>
  <si>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</si>
  <si>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</si>
  <si>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</si>
  <si>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</si>
  <si>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</si>
  <si>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</si>
  <si>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</si>
  <si>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</si>
  <si>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</si>
  <si>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</si>
  <si>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</si>
  <si>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</si>
  <si>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</si>
  <si>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</si>
  <si>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</si>
  <si>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</si>
  <si>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</si>
  <si>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</si>
  <si>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</si>
  <si>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</si>
  <si>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</si>
  <si>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</si>
  <si>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</si>
  <si>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</si>
  <si>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</si>
  <si>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</si>
  <si>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</si>
  <si>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</si>
  <si>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</si>
  <si>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</si>
  <si>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</si>
  <si>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</si>
  <si>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</si>
  <si>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</si>
  <si>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</si>
  <si>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</si>
  <si>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</si>
  <si>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</si>
  <si>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</si>
  <si>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</si>
  <si>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</si>
  <si>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</si>
  <si>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</si>
  <si>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</si>
  <si>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</si>
  <si>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</si>
  <si>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</si>
  <si>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</si>
  <si>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</si>
  <si>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</si>
  <si>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</si>
  <si>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</si>
  <si>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</si>
  <si>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</si>
  <si>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</si>
  <si>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</si>
  <si>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</si>
  <si>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</si>
  <si>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</si>
  <si>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</si>
  <si>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</si>
  <si>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</si>
  <si>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</si>
  <si>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</si>
  <si>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</si>
  <si>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</si>
  <si>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</si>
  <si>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</si>
  <si>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</si>
  <si>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</si>
  <si>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</si>
  <si>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</si>
  <si>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</si>
  <si>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</si>
  <si>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</si>
  <si>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</si>
  <si>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</si>
  <si>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</si>
  <si>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</si>
  <si>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</si>
  <si>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</si>
  <si>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</si>
  <si>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</si>
  <si>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</si>
  <si>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</si>
  <si>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</si>
  <si>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</si>
  <si>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</si>
  <si>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</si>
  <si>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</si>
  <si>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</si>
  <si>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</si>
  <si>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</si>
  <si>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</si>
  <si>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</si>
  <si>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</si>
  <si>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</si>
  <si>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</si>
  <si>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</si>
  <si>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</si>
  <si>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</si>
  <si>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</si>
  <si>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</si>
  <si>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</si>
  <si>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</si>
  <si>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</si>
  <si>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</si>
  <si>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</si>
  <si>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</si>
  <si>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</si>
  <si>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</si>
  <si>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</si>
  <si>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</si>
  <si>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</si>
  <si>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</si>
  <si>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</si>
  <si>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</si>
  <si>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</si>
  <si>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</si>
  <si>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</si>
  <si>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</si>
  <si>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</si>
  <si>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</si>
  <si>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</si>
  <si>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</si>
  <si>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</si>
  <si>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</si>
  <si>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</si>
  <si>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</si>
  <si>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</si>
  <si>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</si>
  <si>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</si>
  <si>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</si>
  <si>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</si>
  <si>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</si>
  <si>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</si>
  <si>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</si>
  <si>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</si>
  <si>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</si>
  <si>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</si>
  <si>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</si>
  <si>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</si>
  <si>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</si>
  <si>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</si>
  <si>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</si>
  <si>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</si>
  <si>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</si>
  <si>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</si>
  <si>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</si>
  <si>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</si>
  <si>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</si>
  <si>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</si>
  <si>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</si>
  <si>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</si>
  <si>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</si>
  <si>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</si>
  <si>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</si>
  <si>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</si>
  <si>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</si>
  <si>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</si>
  <si>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</si>
  <si>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</si>
  <si>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</si>
  <si>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</si>
  <si>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</si>
  <si>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</si>
  <si>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</si>
  <si>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</si>
  <si>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</si>
  <si>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</si>
  <si>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</si>
  <si>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</si>
  <si>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</si>
  <si>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</si>
  <si>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</si>
  <si>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</si>
  <si>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</si>
  <si>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</si>
  <si>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</si>
  <si>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</si>
  <si>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</si>
  <si>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</si>
  <si>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</si>
  <si>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</si>
  <si>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</si>
  <si>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</si>
  <si>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</si>
  <si>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</si>
  <si>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</si>
  <si>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</si>
  <si>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</si>
  <si>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</si>
  <si>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</si>
  <si>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</si>
  <si>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</si>
  <si>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</si>
  <si>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</si>
  <si>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</si>
  <si>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</si>
  <si>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</si>
  <si>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</si>
  <si>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</si>
  <si>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</si>
  <si>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</si>
  <si>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</si>
  <si>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</si>
  <si>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</si>
  <si>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</si>
  <si>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</si>
  <si>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</si>
  <si>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</si>
  <si>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</si>
  <si>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</si>
  <si>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</si>
  <si>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</si>
  <si>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</si>
  <si>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</si>
  <si>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</si>
  <si>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</si>
  <si>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</si>
  <si>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</si>
  <si>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</si>
  <si>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</si>
  <si>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</si>
  <si>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</si>
  <si>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</si>
  <si>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</si>
  <si>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</si>
  <si>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</si>
  <si>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</si>
  <si>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</si>
  <si>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</si>
  <si>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</si>
  <si>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</si>
  <si>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</si>
  <si>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</si>
  <si>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</si>
  <si>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</si>
  <si>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</si>
  <si>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</si>
  <si>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</si>
  <si>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</si>
  <si>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</si>
  <si>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</si>
  <si>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</si>
  <si>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</si>
  <si>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</si>
  <si>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</si>
  <si>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</si>
  <si>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</si>
  <si>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</si>
  <si>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</si>
  <si>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</si>
  <si>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</si>
  <si>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</si>
  <si>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</si>
  <si>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</si>
  <si>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</si>
  <si>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</si>
  <si>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</si>
  <si>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</si>
  <si>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</si>
  <si>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</si>
  <si>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</si>
  <si>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</si>
  <si>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</si>
  <si>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</si>
  <si>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</si>
  <si>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</si>
  <si>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</si>
  <si>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</si>
  <si>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</si>
  <si>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</si>
  <si>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</si>
  <si>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</si>
  <si>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</si>
  <si>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</si>
  <si>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</si>
  <si>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</si>
  <si>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</si>
  <si>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</si>
  <si>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</si>
  <si>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</si>
  <si>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</si>
  <si>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</si>
  <si>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</si>
  <si>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</si>
  <si>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</si>
  <si>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</si>
  <si>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</si>
  <si>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</si>
  <si>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</si>
  <si>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</si>
  <si>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</si>
  <si>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</si>
  <si>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</si>
  <si>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</si>
  <si>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</si>
  <si>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</si>
  <si>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</si>
  <si>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</si>
  <si>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</si>
  <si>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</si>
  <si>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</si>
  <si>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</si>
  <si>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</si>
  <si>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</si>
  <si>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</si>
  <si>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</si>
  <si>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</si>
  <si>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</si>
  <si>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</si>
  <si>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</si>
  <si>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</si>
  <si>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</si>
  <si>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</si>
  <si>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</si>
  <si>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</si>
  <si>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</si>
  <si>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</si>
  <si>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</si>
  <si>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</si>
  <si>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</si>
  <si>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</si>
  <si>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</si>
  <si>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</si>
  <si>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</si>
  <si>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</si>
  <si>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</si>
  <si>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</si>
  <si>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</si>
  <si>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</si>
  <si>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</si>
  <si>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</si>
  <si>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</si>
  <si>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</si>
  <si>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</si>
  <si>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</si>
  <si>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</si>
  <si>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</si>
  <si>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</si>
  <si>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</si>
  <si>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</si>
  <si>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</si>
  <si>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</si>
  <si>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</si>
  <si>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</si>
  <si>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</si>
  <si>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</si>
  <si>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</si>
  <si>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</si>
  <si>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</si>
  <si>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</si>
  <si>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</si>
  <si>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</si>
  <si>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</si>
  <si>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</si>
  <si>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</si>
  <si>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</si>
  <si>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</si>
  <si>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</si>
  <si>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</si>
  <si>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</si>
  <si>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</si>
  <si>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</si>
  <si>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</si>
  <si>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</si>
  <si>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</si>
  <si>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</si>
  <si>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</si>
  <si>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</si>
  <si>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</si>
  <si>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</si>
  <si>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</si>
  <si>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</si>
  <si>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</si>
  <si>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</si>
  <si>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</si>
  <si>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</si>
  <si>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</si>
  <si>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</si>
  <si>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</si>
  <si>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</si>
  <si>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</si>
  <si>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</si>
  <si>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</si>
  <si>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</si>
  <si>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</si>
  <si>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</si>
  <si>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</si>
  <si>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</si>
  <si>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</si>
  <si>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</si>
  <si>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</si>
  <si>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</si>
  <si>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</si>
  <si>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</si>
  <si>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</si>
  <si>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</si>
  <si>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</si>
  <si>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</si>
  <si>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</si>
  <si>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</si>
  <si>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</si>
  <si>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</si>
  <si>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</si>
  <si>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</si>
  <si>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</si>
  <si>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</si>
  <si>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</si>
  <si>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</si>
  <si>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</si>
  <si>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</si>
  <si>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</si>
  <si>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</si>
  <si>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</si>
  <si>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</si>
  <si>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</si>
  <si>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</si>
  <si>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</si>
  <si>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</si>
  <si>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</si>
  <si>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</si>
  <si>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</si>
  <si>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</si>
  <si>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</si>
  <si>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</si>
  <si>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</si>
  <si>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</si>
  <si>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</si>
  <si>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</si>
  <si>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</si>
  <si>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</si>
  <si>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</si>
  <si>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</si>
  <si>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</si>
  <si>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</si>
  <si>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</si>
  <si>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</si>
  <si>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</si>
  <si>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</si>
  <si>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</si>
  <si>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</si>
  <si>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</si>
  <si>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</si>
  <si>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</si>
  <si>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</si>
  <si>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</si>
  <si>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</si>
  <si>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</si>
  <si>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</si>
  <si>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</si>
  <si>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</si>
  <si>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</si>
  <si>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</si>
  <si>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</si>
  <si>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</si>
  <si>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</si>
  <si>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</si>
  <si>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</si>
  <si>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</si>
  <si>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</si>
  <si>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</si>
  <si>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</si>
  <si>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</si>
  <si>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</si>
  <si>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</si>
  <si>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</si>
  <si>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</si>
  <si>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</si>
  <si>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</si>
  <si>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</si>
  <si>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</si>
  <si>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</si>
  <si>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</si>
  <si>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</si>
  <si>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</si>
  <si>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</si>
  <si>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</si>
  <si>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</si>
  <si>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</si>
  <si>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</si>
  <si>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</si>
  <si>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</si>
  <si>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</si>
  <si>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</si>
  <si>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</si>
  <si>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</si>
  <si>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</si>
  <si>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</si>
  <si>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</si>
  <si>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</si>
  <si>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</si>
  <si>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</si>
  <si>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</si>
  <si>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</si>
  <si>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</si>
  <si>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</si>
  <si>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</si>
  <si>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</si>
  <si>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</si>
  <si>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</si>
  <si>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</si>
  <si>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</si>
  <si>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</si>
  <si>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</si>
  <si>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</si>
  <si>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</si>
  <si>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</si>
  <si>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</si>
  <si>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</si>
  <si>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</si>
  <si>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</si>
  <si>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</si>
  <si>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</si>
  <si>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</si>
  <si>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</si>
  <si>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</si>
  <si>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</si>
  <si>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</si>
  <si>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</si>
  <si>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</si>
  <si>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</si>
  <si>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</si>
  <si>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</si>
  <si>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</si>
  <si>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</si>
  <si>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</si>
  <si>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</si>
  <si>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</si>
  <si>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</si>
  <si>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</si>
  <si>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</si>
  <si>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</si>
  <si>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</si>
  <si>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</si>
  <si>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</si>
  <si>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Салықтық емес түсiмдер</t>
  </si>
  <si>
    <t>Негізгі капиталды сатудан түсетін түсімдер</t>
  </si>
  <si>
    <t>Трансферттердің түсімдері</t>
  </si>
  <si>
    <t>5</t>
  </si>
  <si>
    <t>7</t>
  </si>
  <si>
    <t>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</si>
  <si>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</si>
  <si>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</si>
  <si>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</si>
  <si>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</si>
  <si>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</si>
  <si>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</si>
  <si>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</si>
  <si>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</si>
  <si>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</si>
  <si>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</si>
  <si>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</si>
  <si>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</si>
  <si>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</si>
  <si>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Бірыңғай жер салығы</t>
  </si>
  <si>
    <t>Қосылған құн салығы</t>
  </si>
  <si>
    <t>Резидент емес үшін қосылған құн салығы</t>
  </si>
  <si>
    <t>Табиғи және басқа да ресурстарды пайдаланғаны үшiн түсетiн түсiмдер</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</si>
  <si>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</si>
  <si>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</si>
  <si>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</si>
  <si>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</si>
  <si>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</si>
  <si>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</si>
  <si>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</si>
  <si>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</si>
  <si>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</si>
  <si>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</si>
  <si>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</si>
  <si>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</si>
  <si>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</si>
  <si>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</si>
  <si>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</si>
  <si>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</si>
  <si>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</si>
  <si>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</si>
  <si>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</si>
  <si>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</si>
  <si>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</si>
  <si>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</si>
  <si>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</si>
  <si>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</si>
  <si>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</si>
  <si>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</si>
  <si>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</si>
  <si>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</si>
  <si>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</si>
  <si>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</si>
  <si>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</si>
  <si>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</si>
  <si>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</si>
  <si>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</si>
  <si>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</si>
  <si>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</si>
  <si>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Мемлекеттік бюджеттен берілген бюджеттік кредиттерді өтеу</t>
  </si>
  <si>
    <t>Жеке тұлғаларға жергілікті бюджеттен берілген бюджеттік кредиттерді өтеу</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</si>
  <si>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</si>
  <si>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</si>
  <si>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</si>
  <si>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</si>
  <si>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</si>
  <si>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</si>
  <si>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</si>
  <si>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</si>
  <si>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</si>
  <si>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</si>
  <si>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</si>
  <si>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</si>
  <si>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</si>
  <si>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</si>
  <si>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</si>
  <si>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</si>
  <si>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</si>
  <si>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</si>
  <si>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</si>
  <si>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</si>
  <si>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</si>
  <si>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</si>
  <si>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</si>
  <si>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</si>
  <si>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</si>
  <si>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</si>
  <si>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</si>
  <si>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</si>
  <si>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</si>
  <si>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</si>
  <si>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</si>
  <si>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</si>
  <si>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</si>
  <si>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</si>
  <si>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</si>
  <si>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</si>
  <si>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</si>
  <si>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</si>
  <si>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</si>
  <si>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</si>
  <si>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</si>
  <si>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</si>
  <si>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</si>
  <si>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</si>
  <si>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</si>
  <si>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</si>
  <si>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</si>
  <si>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</si>
  <si>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</si>
  <si>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</si>
  <si>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</si>
  <si>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</si>
  <si>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</si>
  <si>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</si>
  <si>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</si>
  <si>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</si>
  <si>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</si>
  <si>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</si>
  <si>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</si>
  <si>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</si>
  <si>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</si>
  <si>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</si>
  <si>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</si>
  <si>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</si>
  <si>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</si>
  <si>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</si>
  <si>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</si>
  <si>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</si>
  <si>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</si>
  <si>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</si>
  <si>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</si>
  <si>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</si>
  <si>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</si>
  <si>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</si>
  <si>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</si>
  <si>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</si>
  <si>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</si>
  <si>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</si>
  <si>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</si>
  <si>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</si>
  <si>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</si>
  <si>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</si>
  <si>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</si>
  <si>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</si>
  <si>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</si>
  <si>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</si>
  <si>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</si>
  <si>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</si>
  <si>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</si>
  <si>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</si>
  <si>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</si>
  <si>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</si>
  <si>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</si>
  <si>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</si>
  <si>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</si>
  <si>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</si>
  <si>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</si>
  <si>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</si>
  <si>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</si>
  <si>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</si>
  <si>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</si>
  <si>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</si>
  <si>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</si>
  <si>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</si>
  <si>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</si>
  <si>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</si>
  <si>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</si>
  <si>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</si>
  <si>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</si>
  <si>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</si>
  <si>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</si>
  <si>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</si>
  <si>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</si>
  <si>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</si>
  <si>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</si>
  <si>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</si>
  <si>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</si>
  <si>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</si>
  <si>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</si>
  <si>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</si>
  <si>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</si>
  <si>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</si>
  <si>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</si>
  <si>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</si>
  <si>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</si>
  <si>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</si>
  <si>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</si>
  <si>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</si>
  <si>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</si>
  <si>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</si>
  <si>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</si>
  <si>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</si>
  <si>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</si>
  <si>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</si>
  <si>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</si>
  <si>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</si>
  <si>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</si>
  <si>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</si>
  <si>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</si>
  <si>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</si>
  <si>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</si>
  <si>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</si>
  <si>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</si>
  <si>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</si>
  <si>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</si>
  <si>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</si>
  <si>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</si>
  <si>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</si>
  <si>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</si>
  <si>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</si>
  <si>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</si>
  <si>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</si>
  <si>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</si>
  <si>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</si>
  <si>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</si>
  <si>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</si>
  <si>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</si>
  <si>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</si>
  <si>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</si>
  <si>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</si>
  <si>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</si>
  <si>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</si>
  <si>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</si>
  <si>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</si>
  <si>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Республикалық бюджетке түсетін өзге де салық түсiмдері</t>
  </si>
  <si>
    <t>Прочие налоговые поступления в республиканский бюджет</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</si>
  <si>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</si>
  <si>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</si>
  <si>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</si>
  <si>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</si>
  <si>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</si>
  <si>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</si>
  <si>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</si>
  <si>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</si>
  <si>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</si>
  <si>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</si>
  <si>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</si>
  <si>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</si>
  <si>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</si>
  <si>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</si>
  <si>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</si>
  <si>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</si>
  <si>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</si>
  <si>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</si>
  <si>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</si>
  <si>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</si>
  <si>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</si>
  <si>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</si>
  <si>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</si>
  <si>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</si>
  <si>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</si>
  <si>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</si>
  <si>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</si>
  <si>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</si>
  <si>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</si>
  <si>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</si>
  <si>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</si>
  <si>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</si>
  <si>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</si>
  <si>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</si>
  <si>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</si>
  <si>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</si>
  <si>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</si>
  <si>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</si>
  <si>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</si>
  <si>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</si>
  <si>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</si>
  <si>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</si>
  <si>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</si>
  <si>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</si>
  <si>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</si>
  <si>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</si>
  <si>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</si>
  <si>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</si>
  <si>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</si>
  <si>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</si>
  <si>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</si>
  <si>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</si>
  <si>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</si>
  <si>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</si>
  <si>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</si>
  <si>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</si>
  <si>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</si>
  <si>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</si>
  <si>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</si>
  <si>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</si>
  <si>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</si>
  <si>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</si>
  <si>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</si>
  <si>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</si>
  <si>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</si>
  <si>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</si>
  <si>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</si>
  <si>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</si>
  <si>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</si>
  <si>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</si>
  <si>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</si>
  <si>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</si>
  <si>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</si>
  <si>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</si>
  <si>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Доходы на доли участия в юридических лицах, находящиеся в республиканской собственности</t>
  </si>
  <si>
    <t>Вознаграждения по бюджетным кредитам, выданным из местного бюджета за счет внутренних источников финансовым агентствам</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</si>
  <si>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</si>
  <si>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</si>
  <si>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</si>
  <si>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</si>
  <si>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</si>
  <si>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</si>
  <si>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</si>
  <si>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</si>
  <si>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</si>
  <si>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</si>
  <si>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</si>
  <si>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</si>
  <si>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</si>
  <si>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</si>
  <si>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</si>
  <si>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</si>
  <si>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</si>
  <si>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</si>
  <si>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</si>
  <si>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</si>
  <si>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</si>
  <si>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</si>
  <si>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</si>
  <si>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</si>
  <si>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</si>
  <si>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</si>
  <si>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</si>
  <si>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</si>
  <si>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</si>
  <si>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</si>
  <si>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</si>
  <si>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</si>
  <si>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</si>
  <si>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</si>
  <si>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</si>
  <si>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</si>
  <si>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</si>
  <si>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</si>
  <si>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</si>
  <si>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</si>
  <si>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</si>
  <si>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</si>
  <si>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</si>
  <si>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</si>
  <si>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</si>
  <si>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</si>
  <si>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</si>
  <si>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</si>
  <si>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</si>
  <si>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</si>
  <si>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</si>
  <si>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</si>
  <si>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</si>
  <si>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</si>
  <si>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</si>
  <si>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</si>
  <si>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</si>
  <si>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</si>
  <si>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</si>
  <si>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</si>
  <si>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</si>
  <si>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</si>
  <si>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</si>
  <si>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</si>
  <si>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</si>
  <si>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</si>
  <si>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</si>
  <si>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</si>
  <si>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</si>
  <si>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</si>
  <si>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</si>
  <si>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</si>
  <si>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</si>
  <si>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</si>
  <si>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</si>
  <si>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</si>
  <si>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</si>
  <si>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</si>
  <si>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</si>
  <si>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</si>
  <si>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</si>
  <si>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</si>
  <si>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</si>
  <si>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</si>
  <si>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</si>
  <si>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</si>
  <si>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</si>
  <si>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</si>
  <si>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Материалдық-техникалық қамтамасыз ету басқармасы</t>
  </si>
  <si>
    <t>Управление материально-технического обеспечения</t>
  </si>
  <si>
    <t>Мемлекеттiк әлеуметтiк сақтандыру қорына әлеуметтiк аударымдар</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</si>
  <si>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</si>
  <si>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</si>
  <si>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</si>
  <si>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</si>
  <si>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</si>
  <si>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</si>
  <si>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</si>
  <si>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</si>
  <si>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</si>
  <si>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</si>
  <si>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</si>
  <si>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</si>
  <si>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</si>
  <si>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</si>
  <si>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</si>
  <si>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</si>
  <si>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</si>
  <si>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</si>
  <si>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</si>
  <si>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</si>
  <si>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</si>
  <si>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</si>
  <si>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</si>
  <si>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</si>
  <si>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</si>
  <si>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</si>
  <si>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</si>
  <si>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</si>
  <si>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</si>
  <si>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</si>
  <si>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</si>
  <si>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</si>
  <si>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</si>
  <si>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</si>
  <si>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</si>
  <si>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</si>
  <si>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</si>
  <si>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</si>
  <si>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</si>
  <si>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</si>
  <si>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Сбор за легализацию имущества</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</si>
  <si>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</si>
  <si>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</si>
  <si>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</si>
  <si>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</si>
  <si>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</si>
  <si>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</si>
  <si>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</si>
  <si>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</si>
  <si>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</si>
  <si>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</si>
  <si>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</si>
  <si>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</si>
  <si>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</si>
  <si>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</si>
  <si>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</si>
  <si>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</si>
  <si>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</si>
  <si>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</si>
  <si>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</si>
  <si>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</si>
  <si>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</si>
  <si>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</si>
  <si>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</si>
  <si>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</si>
  <si>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</si>
  <si>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</si>
  <si>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</si>
  <si>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</si>
  <si>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</si>
  <si>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</si>
  <si>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</si>
  <si>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</si>
  <si>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</si>
  <si>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</si>
  <si>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</si>
  <si>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</si>
  <si>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</si>
  <si>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</si>
  <si>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</si>
  <si>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</si>
  <si>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</si>
  <si>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</si>
  <si>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</si>
  <si>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</si>
  <si>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</si>
  <si>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</si>
  <si>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</si>
  <si>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</si>
  <si>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</si>
  <si>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</si>
  <si>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</si>
  <si>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</si>
  <si>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</si>
  <si>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</si>
  <si>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</si>
  <si>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</si>
  <si>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</si>
  <si>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</si>
  <si>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</si>
  <si>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</si>
  <si>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</si>
  <si>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</si>
  <si>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</si>
  <si>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</si>
  <si>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</si>
  <si>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</si>
  <si>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</si>
  <si>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</si>
  <si>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</si>
  <si>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</si>
  <si>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</si>
  <si>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</si>
  <si>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</si>
  <si>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</si>
  <si>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</si>
  <si>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</si>
  <si>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</si>
  <si>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</si>
  <si>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</si>
  <si>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</si>
  <si>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15</t>
  </si>
  <si>
    <t>74</t>
  </si>
  <si>
    <t>75</t>
  </si>
  <si>
    <t>76</t>
  </si>
  <si>
    <t>77</t>
  </si>
  <si>
    <t>78</t>
  </si>
  <si>
    <t>79</t>
  </si>
  <si>
    <t>80</t>
  </si>
  <si>
    <t>81</t>
  </si>
  <si>
    <t>82</t>
  </si>
  <si>
    <t>84</t>
  </si>
  <si>
    <t>Бонусы, за исключением поступлений от организаций нефтяногосектора</t>
  </si>
  <si>
    <t>07</t>
  </si>
  <si>
    <t>09</t>
  </si>
  <si>
    <t>16</t>
  </si>
  <si>
    <t>19</t>
  </si>
  <si>
    <t>30</t>
  </si>
  <si>
    <t>24</t>
  </si>
  <si>
    <t>25</t>
  </si>
  <si>
    <t>28</t>
  </si>
  <si>
    <t>29</t>
  </si>
  <si>
    <t>32</t>
  </si>
  <si>
    <t>33</t>
  </si>
  <si>
    <t>34</t>
  </si>
  <si>
    <t>17</t>
  </si>
  <si>
    <t>08</t>
  </si>
  <si>
    <t>26</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</si>
  <si>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</si>
  <si>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</si>
  <si>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</si>
  <si>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</si>
  <si>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</si>
  <si>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</si>
  <si>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</si>
  <si>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</si>
  <si>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42</t>
  </si>
  <si>
    <t>43</t>
  </si>
  <si>
    <t>45</t>
  </si>
  <si>
    <t>47</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</si>
  <si>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</si>
  <si>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</si>
  <si>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</si>
  <si>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</si>
  <si>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</si>
  <si>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</si>
  <si>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</si>
  <si>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</si>
  <si>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</si>
  <si>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</si>
  <si>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</si>
  <si>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</si>
  <si>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</si>
  <si>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</si>
  <si>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</si>
  <si>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</si>
  <si>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</si>
  <si>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</si>
  <si>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</si>
  <si>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</si>
  <si>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</si>
  <si>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</si>
  <si>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</si>
  <si>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</si>
  <si>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</si>
  <si>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</si>
  <si>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</si>
  <si>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</si>
  <si>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</si>
  <si>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</si>
  <si>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</si>
  <si>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</si>
  <si>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</si>
  <si>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</si>
  <si>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</si>
  <si>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</si>
  <si>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</si>
  <si>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</si>
  <si>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</si>
  <si>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277</t>
  </si>
  <si>
    <t>278</t>
  </si>
  <si>
    <t>279</t>
  </si>
  <si>
    <t>280</t>
  </si>
  <si>
    <t>282</t>
  </si>
  <si>
    <t>283</t>
  </si>
  <si>
    <t>284</t>
  </si>
  <si>
    <t>285</t>
  </si>
  <si>
    <t>287</t>
  </si>
  <si>
    <t>288</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</si>
  <si>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</si>
  <si>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</si>
  <si>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</si>
  <si>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</si>
  <si>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</si>
  <si>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</si>
  <si>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</si>
  <si>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</si>
  <si>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</si>
  <si>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</si>
  <si>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</si>
  <si>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</si>
  <si>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</si>
  <si>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</si>
  <si>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</si>
  <si>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</si>
  <si>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</si>
  <si>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</si>
  <si>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</si>
  <si>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</si>
  <si>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</si>
  <si>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</si>
  <si>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</si>
  <si>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</si>
  <si>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</si>
  <si>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</si>
  <si>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</si>
  <si>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</si>
  <si>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</si>
  <si>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</si>
  <si>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</si>
  <si>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</si>
  <si>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</si>
  <si>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</si>
  <si>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</si>
  <si>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</si>
  <si>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</si>
  <si>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</si>
  <si>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</si>
  <si>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</si>
  <si>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</si>
  <si>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</si>
  <si>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</si>
  <si>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</si>
  <si>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</si>
  <si>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</si>
  <si>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</si>
  <si>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</si>
  <si>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</si>
  <si>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</si>
  <si>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</si>
  <si>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</si>
  <si>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</si>
  <si>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</si>
  <si>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</si>
  <si>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</si>
  <si>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</si>
  <si>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</si>
  <si>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</si>
  <si>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739</t>
  </si>
  <si>
    <t>741</t>
  </si>
  <si>
    <t>742</t>
  </si>
  <si>
    <t>743</t>
  </si>
  <si>
    <t>802</t>
  </si>
  <si>
    <t>804</t>
  </si>
  <si>
    <t>805</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</si>
  <si>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</si>
  <si>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</si>
  <si>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</si>
  <si>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</si>
  <si>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</si>
  <si>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</si>
  <si>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</si>
  <si>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</si>
  <si>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</si>
  <si>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</si>
  <si>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</si>
  <si>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</si>
  <si>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</si>
  <si>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</si>
  <si>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</si>
  <si>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</si>
  <si>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</si>
  <si>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</si>
  <si>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</si>
  <si>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</si>
  <si>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</si>
  <si>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</si>
  <si>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</si>
  <si>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</si>
  <si>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</si>
  <si>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</si>
  <si>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</si>
  <si>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</si>
  <si>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</si>
  <si>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</si>
  <si>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</si>
  <si>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</si>
  <si>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</si>
  <si>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</si>
  <si>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</si>
  <si>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</si>
  <si>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</si>
  <si>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</si>
  <si>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</si>
  <si>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</si>
  <si>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</si>
  <si>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</si>
  <si>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</si>
  <si>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</si>
  <si>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</si>
  <si>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</si>
  <si>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</si>
  <si>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</si>
  <si>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</si>
  <si>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</si>
  <si>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</si>
  <si>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</si>
  <si>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</si>
  <si>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</si>
  <si>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</si>
  <si>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</si>
  <si>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</si>
  <si>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</si>
  <si>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</si>
  <si>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</si>
  <si>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</si>
  <si>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</si>
  <si>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</si>
  <si>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</si>
  <si>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</si>
  <si>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</si>
  <si>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</si>
  <si>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</si>
  <si>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</si>
  <si>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</si>
  <si>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</si>
  <si>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</si>
  <si>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</si>
  <si>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</si>
  <si>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</si>
  <si>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</si>
  <si>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</si>
  <si>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</si>
  <si>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</si>
  <si>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</si>
  <si>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</si>
  <si>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</si>
  <si>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</si>
  <si>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</si>
  <si>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</si>
  <si>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</si>
  <si>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</si>
  <si>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</si>
  <si>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</si>
  <si>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</si>
  <si>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</si>
  <si>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</si>
  <si>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</si>
  <si>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</si>
  <si>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</si>
  <si>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</si>
  <si>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</si>
  <si>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</si>
  <si>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</si>
  <si>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</si>
  <si>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</si>
  <si>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</si>
  <si>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</si>
  <si>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</si>
  <si>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</si>
  <si>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</si>
  <si>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307</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</si>
  <si>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</si>
  <si>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</si>
  <si>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</si>
  <si>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</si>
  <si>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</si>
  <si>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</si>
  <si>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</si>
  <si>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</si>
  <si>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</si>
  <si>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</si>
  <si>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</si>
  <si>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</si>
  <si>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</si>
  <si>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</si>
  <si>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</si>
  <si>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</si>
  <si>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</si>
  <si>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</si>
  <si>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</si>
  <si>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</si>
  <si>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</si>
  <si>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</si>
  <si>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</si>
  <si>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</si>
  <si>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</si>
  <si>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</si>
  <si>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</si>
  <si>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</si>
  <si>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</si>
  <si>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</si>
  <si>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</si>
  <si>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жылдық/ годовой</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</si>
  <si>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</si>
  <si>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</si>
  <si>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</si>
  <si>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</si>
  <si>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</si>
  <si>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</si>
  <si>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</si>
  <si>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</si>
  <si>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</si>
  <si>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</si>
  <si>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</si>
  <si>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</si>
  <si>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</si>
  <si>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</si>
  <si>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</si>
  <si>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</si>
  <si>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</si>
  <si>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</si>
  <si>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</si>
  <si>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</si>
  <si>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</si>
  <si>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</si>
  <si>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</si>
  <si>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</si>
  <si>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</si>
  <si>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</si>
  <si>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</si>
  <si>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</si>
  <si>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</si>
  <si>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</si>
  <si>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</si>
  <si>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</si>
  <si>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</si>
  <si>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</si>
  <si>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</si>
  <si>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</si>
  <si>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</si>
  <si>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</si>
  <si>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</si>
  <si>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</si>
  <si>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</si>
  <si>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</si>
  <si>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</si>
  <si>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</si>
  <si>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</si>
  <si>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</si>
  <si>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</si>
  <si>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</si>
  <si>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</si>
  <si>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</si>
  <si>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</si>
  <si>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</si>
  <si>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</si>
  <si>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</si>
  <si>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</si>
  <si>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</si>
  <si>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</si>
  <si>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</si>
  <si>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</si>
  <si>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</si>
  <si>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</si>
  <si>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</si>
  <si>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</si>
  <si>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</si>
  <si>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</si>
  <si>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</si>
  <si>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</si>
  <si>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</si>
  <si>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</si>
  <si>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</si>
  <si>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</si>
  <si>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</si>
  <si>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</si>
  <si>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</si>
  <si>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</si>
  <si>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</si>
  <si>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</si>
  <si>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</si>
  <si>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</si>
  <si>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мемлекеттік активтер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</si>
  <si>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</si>
  <si>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</si>
  <si>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</si>
  <si>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</si>
  <si>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</si>
  <si>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</si>
  <si>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</si>
  <si>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</si>
  <si>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</si>
  <si>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</si>
  <si>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</si>
  <si>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</si>
  <si>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</si>
  <si>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</si>
  <si>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</si>
  <si>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</si>
  <si>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</si>
  <si>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</si>
  <si>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</si>
  <si>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</si>
  <si>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</si>
  <si>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</si>
  <si>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</si>
  <si>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</si>
  <si>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</si>
  <si>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</si>
  <si>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</si>
  <si>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</si>
  <si>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</si>
  <si>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</si>
  <si>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</si>
  <si>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</si>
  <si>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</si>
  <si>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</si>
  <si>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</si>
  <si>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</si>
  <si>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</si>
  <si>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</si>
  <si>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</si>
  <si>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</si>
  <si>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</si>
  <si>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</si>
  <si>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</si>
  <si>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</si>
  <si>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</si>
  <si>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</si>
  <si>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</si>
  <si>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</si>
  <si>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</si>
  <si>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</si>
  <si>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</si>
  <si>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</si>
  <si>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</si>
  <si>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</si>
  <si>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</si>
  <si>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</si>
  <si>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</si>
  <si>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</si>
  <si>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</si>
  <si>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</si>
  <si>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</si>
  <si>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</si>
  <si>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</si>
  <si>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</si>
  <si>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</si>
  <si>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</si>
  <si>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</si>
  <si>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</si>
  <si>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</si>
  <si>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</si>
  <si>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</si>
  <si>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</si>
  <si>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</si>
  <si>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</si>
  <si>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</si>
  <si>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</si>
  <si>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</si>
  <si>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</si>
  <si>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</si>
  <si>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</si>
  <si>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</si>
  <si>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</si>
  <si>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</si>
  <si>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</si>
  <si>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</si>
  <si>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</si>
  <si>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</si>
  <si>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</si>
  <si>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</si>
  <si>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</si>
  <si>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</si>
  <si>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</si>
  <si>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</si>
  <si>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</si>
  <si>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</si>
  <si>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</si>
  <si>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Шетелге берiлетiн ағымдағы трансферттер</t>
  </si>
  <si>
    <t>Шымкент қ.</t>
  </si>
  <si>
    <t xml:space="preserve"> 2021 жылдың 1 сәуір/ </t>
  </si>
  <si>
    <t>БОЙЫНША МЕМЛЕКЕТТІК БЮДЖЕТТІК ОРЫНДАЛУЫ</t>
  </si>
  <si>
    <t>ЭКОНОМИЧЕСКОЙ КЛАССИФИКАЦИИ РАСХОДОВ</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</si>
  <si>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</si>
  <si>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</si>
  <si>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</si>
  <si>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</si>
  <si>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</si>
  <si>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</si>
  <si>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РЕСПУБЛИКАЛЫҚ БЮДЖЕТТІҢ АТҚАРАЛУЫ</t>
  </si>
  <si>
    <t>КЛАССИФИКАЦИИ РАСХОДОВ</t>
  </si>
  <si>
    <t>МЕМЛЕКЕТТІК БЮДЖЕТТІҢ АТҚАРАЛУЫ</t>
  </si>
  <si>
    <t>628</t>
  </si>
  <si>
    <t>Агентство Республики Казахстан по финансовому мониторингу</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</si>
  <si>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</si>
  <si>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</si>
  <si>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</si>
  <si>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</si>
  <si>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</si>
  <si>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</si>
  <si>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</si>
  <si>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</si>
  <si>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</si>
  <si>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</si>
  <si>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</si>
  <si>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</si>
  <si>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</si>
  <si>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</si>
  <si>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</si>
  <si>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</si>
  <si>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</si>
  <si>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</si>
  <si>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</si>
  <si>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</si>
  <si>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</si>
  <si>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</si>
  <si>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</si>
  <si>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</si>
  <si>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</si>
  <si>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</si>
  <si>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</si>
  <si>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</si>
  <si>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</si>
  <si>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</si>
  <si>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</si>
  <si>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</si>
  <si>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</si>
  <si>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</si>
  <si>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</si>
  <si>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</si>
  <si>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</si>
  <si>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</si>
  <si>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</si>
  <si>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</si>
  <si>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</si>
  <si>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</si>
  <si>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</si>
  <si>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</si>
  <si>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</si>
  <si>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</si>
  <si>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</si>
  <si>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</si>
  <si>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</si>
  <si>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</si>
  <si>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</si>
  <si>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</si>
  <si>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</si>
  <si>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</si>
  <si>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</si>
  <si>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</si>
  <si>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</si>
  <si>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</si>
  <si>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</si>
  <si>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</si>
  <si>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</si>
  <si>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</si>
  <si>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</si>
  <si>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</si>
  <si>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</si>
  <si>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</si>
  <si>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</si>
  <si>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</si>
  <si>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</si>
  <si>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</si>
  <si>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</si>
  <si>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</si>
  <si>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</si>
  <si>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</si>
  <si>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</si>
  <si>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</si>
  <si>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</si>
  <si>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</si>
  <si>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</si>
  <si>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</si>
  <si>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</si>
  <si>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</si>
  <si>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157</t>
  </si>
  <si>
    <t>513</t>
  </si>
  <si>
    <t>мерзiмдiлiгi: айлық / периодичность: месячная</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</si>
  <si>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</si>
  <si>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</si>
  <si>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</si>
  <si>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</si>
  <si>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</si>
  <si>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</si>
  <si>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</si>
  <si>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</si>
  <si>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</si>
  <si>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</si>
  <si>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</si>
  <si>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</si>
  <si>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</si>
  <si>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</si>
  <si>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</si>
  <si>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</si>
  <si>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</si>
  <si>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</si>
  <si>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</si>
  <si>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</si>
  <si>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</si>
  <si>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</si>
  <si>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</si>
  <si>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</si>
  <si>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</si>
  <si>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</si>
  <si>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</si>
  <si>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</si>
  <si>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</si>
  <si>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</si>
  <si>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</si>
  <si>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</si>
  <si>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</si>
  <si>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</si>
  <si>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</si>
  <si>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</si>
  <si>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</si>
  <si>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</si>
  <si>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</si>
  <si>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Қоршаған ортаға жағымсыз әсер еткені үшін төлемақы</t>
  </si>
  <si>
    <t>Плата за негативное воздействие на окружающую среду</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</si>
  <si>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</si>
  <si>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</si>
  <si>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</si>
  <si>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</si>
  <si>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</si>
  <si>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</si>
  <si>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</si>
  <si>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</si>
  <si>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</si>
  <si>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</si>
  <si>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</si>
  <si>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</si>
  <si>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</si>
  <si>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</si>
  <si>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</si>
  <si>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</si>
  <si>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</si>
  <si>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</si>
  <si>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</si>
  <si>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</si>
  <si>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</si>
  <si>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</si>
  <si>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</si>
  <si>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</si>
  <si>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</si>
  <si>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</si>
  <si>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</si>
  <si>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</si>
  <si>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</si>
  <si>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</si>
  <si>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</si>
  <si>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</si>
  <si>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</si>
  <si>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</si>
  <si>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</si>
  <si>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</si>
  <si>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</si>
  <si>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</si>
  <si>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</si>
  <si>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</si>
  <si>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</si>
  <si>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</si>
  <si>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</si>
  <si>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</si>
  <si>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</si>
  <si>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</si>
  <si>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</si>
  <si>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</si>
  <si>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</si>
  <si>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</si>
  <si>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</si>
  <si>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</si>
  <si>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</si>
  <si>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</si>
  <si>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</si>
  <si>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</si>
  <si>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</si>
  <si>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Мәдениеттегі және өнердегі дарынды балаларды оқыту және тәрбиелеу</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</si>
  <si>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</si>
  <si>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</si>
  <si>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</si>
  <si>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</si>
  <si>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</si>
  <si>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</si>
  <si>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</si>
  <si>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</si>
  <si>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</si>
  <si>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</si>
  <si>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</si>
  <si>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</si>
  <si>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</si>
  <si>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</si>
  <si>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</si>
  <si>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</si>
  <si>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</si>
  <si>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</si>
  <si>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</si>
  <si>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</si>
  <si>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</si>
  <si>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</si>
  <si>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</si>
  <si>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</si>
  <si>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</si>
  <si>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</si>
  <si>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</si>
  <si>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</si>
  <si>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</si>
  <si>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</si>
  <si>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</si>
  <si>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</si>
  <si>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</si>
  <si>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</si>
  <si>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</si>
  <si>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</si>
  <si>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</si>
  <si>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</si>
  <si>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</si>
  <si>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</si>
  <si>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</si>
  <si>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</si>
  <si>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</si>
  <si>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</si>
  <si>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</si>
  <si>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</si>
  <si>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</si>
  <si>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</si>
  <si>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</si>
  <si>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</si>
  <si>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</si>
  <si>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</si>
  <si>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</si>
  <si>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</si>
  <si>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Услуги по наблюдению за соблюдением прав и свобод человека и гражданина</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</si>
  <si>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</si>
  <si>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</si>
  <si>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</si>
  <si>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</si>
  <si>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</si>
  <si>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</si>
  <si>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</si>
  <si>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</si>
  <si>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</si>
  <si>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</si>
  <si>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</si>
  <si>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</si>
  <si>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</si>
  <si>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</si>
  <si>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</si>
  <si>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</si>
  <si>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</si>
  <si>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</si>
  <si>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</si>
  <si>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</si>
  <si>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</si>
  <si>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</si>
  <si>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</si>
  <si>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</si>
  <si>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</si>
  <si>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</si>
  <si>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</si>
  <si>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</si>
  <si>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</si>
  <si>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</si>
  <si>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</si>
  <si>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</si>
  <si>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</si>
  <si>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</si>
  <si>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</si>
  <si>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</si>
  <si>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</si>
  <si>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</si>
  <si>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</si>
  <si>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</si>
  <si>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</si>
  <si>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</si>
  <si>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</si>
  <si>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</si>
  <si>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</si>
  <si>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</si>
  <si>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</si>
  <si>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</si>
  <si>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</si>
  <si>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</si>
  <si>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</si>
  <si>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</si>
  <si>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</si>
  <si>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</si>
  <si>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</si>
  <si>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</si>
  <si>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</si>
  <si>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</si>
  <si>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</si>
  <si>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</si>
  <si>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</si>
  <si>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</si>
  <si>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</si>
  <si>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</si>
  <si>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</si>
  <si>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</si>
  <si>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</si>
  <si>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</si>
  <si>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</si>
  <si>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</si>
  <si>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</si>
  <si>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</si>
  <si>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</si>
  <si>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</si>
  <si>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</si>
  <si>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</si>
  <si>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</si>
  <si>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</si>
  <si>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</si>
  <si>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</si>
  <si>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</si>
  <si>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</si>
  <si>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</si>
  <si>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</si>
  <si>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</si>
  <si>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</si>
  <si>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</si>
  <si>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</si>
  <si>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</si>
  <si>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</si>
  <si>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</si>
  <si>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</si>
  <si>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</si>
  <si>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</si>
  <si>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</si>
  <si>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</si>
  <si>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</si>
  <si>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</si>
  <si>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</si>
  <si>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</si>
  <si>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</si>
  <si>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</si>
  <si>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</si>
  <si>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</si>
  <si>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</si>
  <si>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</si>
  <si>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</si>
  <si>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</si>
  <si>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</si>
  <si>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</si>
  <si>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</si>
  <si>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</si>
  <si>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</si>
  <si>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</si>
  <si>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</si>
  <si>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</si>
  <si>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</si>
  <si>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</si>
  <si>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</si>
  <si>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</si>
  <si>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</si>
  <si>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</si>
  <si>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</si>
  <si>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</si>
  <si>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</si>
  <si>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</si>
  <si>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</si>
  <si>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</si>
  <si>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</si>
  <si>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</si>
  <si>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</si>
  <si>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</si>
  <si>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</si>
  <si>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</si>
  <si>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</si>
  <si>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</si>
  <si>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</si>
  <si>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</si>
  <si>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</si>
  <si>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</si>
  <si>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</si>
  <si>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Обеспечение национальной безопасности</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</si>
  <si>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</si>
  <si>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</si>
  <si>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</si>
  <si>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</si>
  <si>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</si>
  <si>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</si>
  <si>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</si>
  <si>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</si>
  <si>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</si>
  <si>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</si>
  <si>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</si>
  <si>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</si>
  <si>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</si>
  <si>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</si>
  <si>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</si>
  <si>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</si>
  <si>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</si>
  <si>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</si>
  <si>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</si>
  <si>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</si>
  <si>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</si>
  <si>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</si>
  <si>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</si>
  <si>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</si>
  <si>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</si>
  <si>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</si>
  <si>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</si>
  <si>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</si>
  <si>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</si>
  <si>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</si>
  <si>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</si>
  <si>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</si>
  <si>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</si>
  <si>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</si>
  <si>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</si>
  <si>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</si>
  <si>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</si>
  <si>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</si>
  <si>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</si>
  <si>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</si>
  <si>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</si>
  <si>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</si>
  <si>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</si>
  <si>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</si>
  <si>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</si>
  <si>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</si>
  <si>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</si>
  <si>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</si>
  <si>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</si>
  <si>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</si>
  <si>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</si>
  <si>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</si>
  <si>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</si>
  <si>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</si>
  <si>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</si>
  <si>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</si>
  <si>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</si>
  <si>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</si>
  <si>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</si>
  <si>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</si>
  <si>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</si>
  <si>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</si>
  <si>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</si>
  <si>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</si>
  <si>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</si>
  <si>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</si>
  <si>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</si>
  <si>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</si>
  <si>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</si>
  <si>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</si>
  <si>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</si>
  <si>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</si>
  <si>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</si>
  <si>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</si>
  <si>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</si>
  <si>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</si>
  <si>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</si>
  <si>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</si>
  <si>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</si>
  <si>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</si>
  <si>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</si>
  <si>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</si>
  <si>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</si>
  <si>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</si>
  <si>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</si>
  <si>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</si>
  <si>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</si>
  <si>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</si>
  <si>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</si>
  <si>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</si>
  <si>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</si>
  <si>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</si>
  <si>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</si>
  <si>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</si>
  <si>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</si>
  <si>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</si>
  <si>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</si>
  <si>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</si>
  <si>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</si>
  <si>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</si>
  <si>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</si>
  <si>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</si>
  <si>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</si>
  <si>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</si>
  <si>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</si>
  <si>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</si>
  <si>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</si>
  <si>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</si>
  <si>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</si>
  <si>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</si>
  <si>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</si>
  <si>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</si>
  <si>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</si>
  <si>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</si>
  <si>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</si>
  <si>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</si>
  <si>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</si>
  <si>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</si>
  <si>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</si>
  <si>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</si>
  <si>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</si>
  <si>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</si>
  <si>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</si>
  <si>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</si>
  <si>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</si>
  <si>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</si>
  <si>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</si>
  <si>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</si>
  <si>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</si>
  <si>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</si>
  <si>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</si>
  <si>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</si>
  <si>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</si>
  <si>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</si>
  <si>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</si>
  <si>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</si>
  <si>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</si>
  <si>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</si>
  <si>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</si>
  <si>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</si>
  <si>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</si>
  <si>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</si>
  <si>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</si>
  <si>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</si>
  <si>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</si>
  <si>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</si>
  <si>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</si>
  <si>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</si>
  <si>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</si>
  <si>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</si>
  <si>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</si>
  <si>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029</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</si>
  <si>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</si>
  <si>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</si>
  <si>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</si>
  <si>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</si>
  <si>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</si>
  <si>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</si>
  <si>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</si>
  <si>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</si>
  <si>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</si>
  <si>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</si>
  <si>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</si>
  <si>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</si>
  <si>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</si>
  <si>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</si>
  <si>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</si>
  <si>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</si>
  <si>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</si>
  <si>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</si>
  <si>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</si>
  <si>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</si>
  <si>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</si>
  <si>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</si>
  <si>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</si>
  <si>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</si>
  <si>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</si>
  <si>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</si>
  <si>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</si>
  <si>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</si>
  <si>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</si>
  <si>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</si>
  <si>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</si>
  <si>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</si>
  <si>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</si>
  <si>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</si>
  <si>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</si>
  <si>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</si>
  <si>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</si>
  <si>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</si>
  <si>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</si>
  <si>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</si>
  <si>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</si>
  <si>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</si>
  <si>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</si>
  <si>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</si>
  <si>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</si>
  <si>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</si>
  <si>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</si>
  <si>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</si>
  <si>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</si>
  <si>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</si>
  <si>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</si>
  <si>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</si>
  <si>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</si>
  <si>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</si>
  <si>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</si>
  <si>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</si>
  <si>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</si>
  <si>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</si>
  <si>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</si>
  <si>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</si>
  <si>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</si>
  <si>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</si>
  <si>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</si>
  <si>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</si>
  <si>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</si>
  <si>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</si>
  <si>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</si>
  <si>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</si>
  <si>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</si>
  <si>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</si>
  <si>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</si>
  <si>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</si>
  <si>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</si>
  <si>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</si>
  <si>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</si>
  <si>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</si>
  <si>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</si>
  <si>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</si>
  <si>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</si>
  <si>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</si>
  <si>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</si>
  <si>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</si>
  <si>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</si>
  <si>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</si>
  <si>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</si>
  <si>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Развитие автомобильных дорог на республиканском уровне</t>
  </si>
  <si>
    <t>091</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</si>
  <si>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</si>
  <si>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</si>
  <si>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</si>
  <si>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</si>
  <si>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</si>
  <si>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</si>
  <si>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</si>
  <si>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</si>
  <si>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</si>
  <si>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</si>
  <si>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</si>
  <si>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</si>
  <si>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</si>
  <si>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</si>
  <si>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</si>
  <si>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</si>
  <si>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</si>
  <si>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</si>
  <si>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</si>
  <si>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</si>
  <si>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</si>
  <si>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</si>
  <si>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</si>
  <si>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</si>
  <si>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</si>
  <si>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</si>
  <si>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</si>
  <si>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</si>
  <si>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</si>
  <si>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</si>
  <si>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</si>
  <si>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</si>
  <si>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</si>
  <si>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</si>
  <si>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</si>
  <si>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</si>
  <si>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</si>
  <si>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</si>
  <si>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</si>
  <si>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</si>
  <si>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</si>
  <si>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</si>
  <si>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</si>
  <si>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</si>
  <si>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</si>
  <si>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</si>
  <si>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</si>
  <si>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</si>
  <si>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</si>
  <si>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</si>
  <si>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</si>
  <si>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</si>
  <si>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</si>
  <si>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</si>
  <si>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</si>
  <si>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</si>
  <si>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</si>
  <si>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</si>
  <si>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</si>
  <si>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</si>
  <si>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</si>
  <si>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</si>
  <si>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</si>
  <si>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</si>
  <si>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</si>
  <si>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</si>
  <si>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</si>
  <si>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</si>
  <si>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</si>
  <si>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</si>
  <si>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</si>
  <si>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</si>
  <si>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</si>
  <si>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</si>
  <si>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</si>
  <si>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</si>
  <si>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</si>
  <si>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</si>
  <si>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</si>
  <si>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</si>
  <si>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</si>
  <si>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</si>
  <si>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</si>
  <si>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</si>
  <si>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</si>
  <si>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</si>
  <si>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</si>
  <si>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</si>
  <si>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</si>
  <si>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</si>
  <si>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</si>
  <si>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</si>
  <si>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Жамбылская  область</t>
  </si>
  <si>
    <t>740</t>
  </si>
  <si>
    <t>Облыстың  мәдениет және тілдерді дамыту басқармасы</t>
  </si>
  <si>
    <t>Управление культуры и развития языков области</t>
  </si>
  <si>
    <t>Периодичность: месячная</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</si>
  <si>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</si>
  <si>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</si>
  <si>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</si>
  <si>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</si>
  <si>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</si>
  <si>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</si>
  <si>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</si>
  <si>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</si>
  <si>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</si>
  <si>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</si>
  <si>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</si>
  <si>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</si>
  <si>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</si>
  <si>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</si>
  <si>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</si>
  <si>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</si>
  <si>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</si>
  <si>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</si>
  <si>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</si>
  <si>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</si>
  <si>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</si>
  <si>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</si>
  <si>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</si>
  <si>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</si>
  <si>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</si>
  <si>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</si>
  <si>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</si>
  <si>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</si>
  <si>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</si>
  <si>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</si>
  <si>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</si>
  <si>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</si>
  <si>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</si>
  <si>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</si>
  <si>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</si>
  <si>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Мемлекет басшысының қызметін қамтамасыз ету</t>
  </si>
  <si>
    <t>Обеспечение деятельности Главы государства</t>
  </si>
  <si>
    <t>Мемлекет қызметін құқықтық жағынан қамтамасыз ету</t>
  </si>
  <si>
    <t>Тұрғын үй құрылысы саласындағы іс-шараларды іске асыру</t>
  </si>
  <si>
    <t>Реализация мероприятий в области жилищного строительства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</si>
  <si>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</si>
  <si>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</si>
  <si>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</si>
  <si>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</si>
  <si>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</si>
  <si>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Балық шаруашылығы</t>
  </si>
  <si>
    <t>Рыбное хозяйство</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</si>
  <si>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</si>
  <si>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</si>
  <si>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</si>
  <si>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</si>
  <si>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</si>
  <si>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</si>
  <si>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</si>
  <si>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</si>
  <si>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</si>
  <si>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</si>
  <si>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</si>
  <si>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</si>
  <si>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</si>
  <si>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</si>
  <si>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</si>
  <si>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ҚАҒАЗДАРДЫ БАСТАПҚЫ РЫНОКТА ОРНАЛАСТЫРУ</t>
  </si>
  <si>
    <t xml:space="preserve"> 2023 жылдың 1 қаңтарға</t>
  </si>
  <si>
    <t xml:space="preserve"> 2022 жыл/
2022 год                    </t>
  </si>
  <si>
    <t>12.20-кесте</t>
  </si>
  <si>
    <t>Таблица 12.20</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</si>
  <si>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</si>
  <si>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</si>
  <si>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</si>
  <si>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</si>
  <si>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</si>
  <si>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</si>
  <si>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</si>
  <si>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</si>
  <si>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</si>
  <si>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</si>
  <si>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</si>
  <si>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</si>
  <si>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</si>
  <si>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</si>
  <si>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</si>
  <si>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</si>
  <si>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</si>
  <si>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</si>
  <si>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</si>
  <si>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</si>
  <si>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</si>
  <si>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</si>
  <si>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</si>
  <si>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</si>
  <si>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</si>
  <si>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</si>
  <si>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</si>
  <si>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</si>
  <si>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</si>
  <si>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</si>
  <si>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</si>
  <si>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</si>
  <si>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</si>
  <si>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</si>
  <si>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</si>
  <si>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</si>
  <si>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</si>
  <si>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</si>
  <si>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</si>
  <si>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</si>
  <si>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</si>
  <si>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</si>
  <si>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</si>
  <si>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</si>
  <si>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</si>
  <si>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</si>
  <si>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</si>
  <si>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</si>
  <si>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</si>
  <si>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</si>
  <si>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</si>
  <si>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</si>
  <si>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</si>
  <si>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</si>
  <si>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</si>
  <si>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</si>
  <si>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</si>
  <si>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</si>
  <si>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</si>
  <si>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</si>
  <si>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</si>
  <si>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</si>
  <si>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</si>
  <si>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</si>
  <si>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</si>
  <si>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</si>
  <si>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</si>
  <si>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</si>
  <si>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</si>
  <si>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</si>
  <si>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</si>
  <si>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</si>
  <si>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</si>
  <si>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</si>
  <si>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</si>
  <si>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</si>
  <si>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</si>
  <si>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</si>
  <si>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</si>
  <si>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</si>
  <si>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</si>
  <si>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</si>
  <si>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</si>
  <si>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</si>
  <si>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</si>
  <si>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</si>
  <si>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</si>
  <si>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</si>
  <si>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</si>
  <si>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</si>
  <si>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</si>
  <si>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</si>
  <si>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</si>
  <si>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</si>
  <si>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</si>
  <si>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</si>
  <si>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</si>
  <si>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</si>
  <si>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</si>
  <si>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</si>
  <si>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Жоғары аудиторлық палатасы</t>
  </si>
  <si>
    <t>Қазақстан Республикасының Сыртқы iстер министрлiгi</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</si>
  <si>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</si>
  <si>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</si>
  <si>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</si>
  <si>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</si>
  <si>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</si>
  <si>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</si>
  <si>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</si>
  <si>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</si>
  <si>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</si>
  <si>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</si>
  <si>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Су ресурстары және ирригация министрлігі</t>
  </si>
  <si>
    <t>Қазақстан Республикасының Мемлекеттiк қызмет iстерi агенттiгi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</si>
  <si>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</si>
  <si>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</si>
  <si>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</si>
  <si>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</si>
  <si>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</si>
  <si>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</si>
  <si>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Бірыңғай ақпараттық талдау жүйесін дамыту</t>
  </si>
  <si>
    <t>Развитие Единой информационной аналитической системы</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</si>
  <si>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</si>
  <si>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</si>
  <si>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</si>
  <si>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</si>
  <si>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</si>
  <si>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</si>
  <si>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Туризм және спорт министрлігі</t>
  </si>
  <si>
    <t>Арнаулы медициналық резервті сақтауды қамтамасыз ету және денсаулық сақтау инфрақұрылымын дамыту</t>
  </si>
  <si>
    <t>Жылумен жабдықтау жүйелерін дамыту</t>
  </si>
  <si>
    <t>Развитие систем теплоснабжения</t>
  </si>
  <si>
    <t>250</t>
  </si>
  <si>
    <t>Қаржылық көрсетілетін қызметтердің қолжетімділігін арттыру</t>
  </si>
  <si>
    <t>Повышение доступности финансовых услуг</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</si>
  <si>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</si>
  <si>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</si>
  <si>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</si>
  <si>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</si>
  <si>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</si>
  <si>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</si>
  <si>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</si>
  <si>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</si>
  <si>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</si>
  <si>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</si>
  <si>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</si>
  <si>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</si>
  <si>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</si>
  <si>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</si>
  <si>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</si>
  <si>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</si>
  <si>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</si>
  <si>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</si>
  <si>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</si>
  <si>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</si>
  <si>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</si>
  <si>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</si>
  <si>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</si>
  <si>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</si>
  <si>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</si>
  <si>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</si>
  <si>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</si>
  <si>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</si>
  <si>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</si>
  <si>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</si>
  <si>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</si>
  <si>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</si>
  <si>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</si>
  <si>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</si>
  <si>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</si>
  <si>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</si>
  <si>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</si>
  <si>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</si>
  <si>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</si>
  <si>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</si>
  <si>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</si>
  <si>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</si>
  <si>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</si>
  <si>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</si>
  <si>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Управление по мобилизационной подготовке, территориальной игражданской обороне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</si>
  <si>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</si>
  <si>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</si>
  <si>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</si>
  <si>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</si>
  <si>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</si>
  <si>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</si>
  <si>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</si>
  <si>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</si>
  <si>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</si>
  <si>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</si>
  <si>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</si>
  <si>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</si>
  <si>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</si>
  <si>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</si>
  <si>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</si>
  <si>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</si>
  <si>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</si>
  <si>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</si>
  <si>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</si>
  <si>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</si>
  <si>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166</t>
  </si>
  <si>
    <t>180 ай/180 мес/180 monthes</t>
  </si>
  <si>
    <t>Налог на сверхприбыль, за исключением поступлений от организаций нефтяного сектора</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</si>
  <si>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</si>
  <si>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</si>
  <si>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</si>
  <si>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</si>
  <si>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</si>
  <si>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</si>
  <si>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</si>
  <si>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</si>
  <si>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</si>
  <si>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</si>
  <si>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</si>
  <si>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</si>
  <si>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</si>
  <si>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</si>
  <si>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</si>
  <si>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</si>
  <si>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</si>
  <si>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</si>
  <si>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</si>
  <si>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</si>
  <si>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</si>
  <si>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</si>
  <si>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</si>
  <si>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</si>
  <si>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Табачные изделия, ввозимые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</si>
  <si>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</si>
  <si>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</si>
  <si>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</si>
  <si>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</si>
  <si>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</si>
  <si>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</si>
  <si>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</si>
  <si>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</si>
  <si>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</si>
  <si>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</si>
  <si>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</si>
  <si>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</si>
  <si>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Материалдық емес активтерді сатып алу</t>
  </si>
  <si>
    <t>36</t>
  </si>
  <si>
    <t>214</t>
  </si>
  <si>
    <t>V. ПОСТУПЛЕНИЯ В ГФСС</t>
  </si>
  <si>
    <t>VII. ЗАТРАТЫ</t>
  </si>
  <si>
    <t>X. РАСХОДЫ ГФСС</t>
  </si>
  <si>
    <t>2025 жылдың  1 қантардағыі /на 1 января 2025 года</t>
  </si>
  <si>
    <t xml:space="preserve"> 2025 жылғы 1 шілдегі</t>
  </si>
  <si>
    <t>на 1 июля 2025 года</t>
  </si>
  <si>
    <t>2025ж.                2 тоқсан/ 2025г.          2 квартал</t>
  </si>
  <si>
    <t>Орманды пайдаланғаны үшiн төлемақы</t>
  </si>
  <si>
    <t>Телевизия және радио хабарларын тарату ұйымдарына радиожиілік спектрін пайдалануға рұқсат бергені үшін алым</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</si>
  <si>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</si>
  <si>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</si>
  <si>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</si>
  <si>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</si>
  <si>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</si>
  <si>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</si>
  <si>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</si>
  <si>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</si>
  <si>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</si>
  <si>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</si>
  <si>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</si>
  <si>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</si>
  <si>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</si>
  <si>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</si>
  <si>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</si>
  <si>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</si>
  <si>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</si>
  <si>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МЕОКАМ (млн. тенге)/MEОKAM (mln)</t>
  </si>
  <si>
    <t>60 ай/60 мес/60 monthes</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</si>
  <si>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</si>
  <si>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</si>
  <si>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</si>
  <si>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</si>
  <si>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</si>
  <si>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</si>
  <si>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</si>
  <si>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</si>
  <si>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</si>
  <si>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</si>
  <si>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</si>
  <si>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</si>
  <si>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</si>
  <si>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</si>
  <si>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</si>
  <si>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</si>
  <si>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</si>
  <si>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</si>
  <si>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</si>
  <si>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</si>
  <si>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</si>
  <si>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</si>
  <si>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</si>
  <si>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</si>
  <si>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</si>
  <si>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</si>
  <si>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</si>
  <si>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 xml:space="preserve">  корпоративтік табыс салығы</t>
  </si>
  <si>
    <t>Қазақстан Республикасының Жасанды интеллект және цифрлық даму министрлігі</t>
  </si>
  <si>
    <t>Министерство искусственного интеллекта и цифрового развитияРеспублики Казахстан</t>
  </si>
  <si>
    <t>Корпоративтік табыс салығы</t>
  </si>
  <si>
    <t>Тауарларға, жұмыстарға және көрсетілетін қызметтерге салынатын iшкi салықтар</t>
  </si>
  <si>
    <t>Кедендік төлемдер</t>
  </si>
  <si>
    <t>Обязательные платежи, взимаемые за совершение юридически значимых действий и (или) выдачу документов уполномоченными нато государственными органами или должностными лицами</t>
  </si>
  <si>
    <t>Мемлекеттік меншіктен түсетін кірістер</t>
  </si>
  <si>
    <t>Мемлекет меншігіндегі заңды тұлғалардағы қатысу үлесіне кірістер</t>
  </si>
  <si>
    <t>Доходы от аренды  имущества, находящегося в государственнойсобственности</t>
  </si>
  <si>
    <t>Мемлекеттік бюджеттен қаржыландырылатын мемлекеттік мекемелердің тауарларды (жұмыстарды, көрсетілетін қызметтерді) өткізуінен түсетін түсімдер</t>
  </si>
  <si>
    <t>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қаржыландырылатын мемлекеттік мекемелер салатын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</si>
  <si>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t>
  </si>
  <si>
    <t>Мұнай секторы ұйымдарынан түсетін, бюджеттен тыс қорларға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</si>
  <si>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 за исключеннием поступлений от организаций нефтяного сектора</t>
  </si>
  <si>
    <t>Облыстық бюджеттерден, республикалық маңызы бар қалалар, астана бюджеттерінен трансферттер</t>
  </si>
  <si>
    <t>Трансферты из областных бюджетов, бюджетов городов республиканского значения, столицы</t>
  </si>
  <si>
    <t>Бюджеттік кредиттердің сомаларын қайтару</t>
  </si>
  <si>
    <t>Возврат сумм бюджетных кредитов</t>
  </si>
  <si>
    <t>Административные штрафы, пени, санкции, взыскания, налагаемые Министерством искусственного интеллекта и цифрового развития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</si>
  <si>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мерзімділігі:  жыл/ периодичность: год</t>
  </si>
  <si>
    <t>2026 жылдың  1 қантардағыі /на 1 января 2026 года</t>
  </si>
  <si>
    <t>№КБК</t>
  </si>
  <si>
    <t>101110</t>
  </si>
  <si>
    <t>101111</t>
  </si>
  <si>
    <t>101105</t>
  </si>
  <si>
    <t>101201</t>
  </si>
  <si>
    <t>101202</t>
  </si>
  <si>
    <t>103101</t>
  </si>
  <si>
    <t>104101</t>
  </si>
  <si>
    <t>104102</t>
  </si>
  <si>
    <t>104302</t>
  </si>
  <si>
    <t>104501</t>
  </si>
  <si>
    <t>ФЛ/ЮЛ</t>
  </si>
  <si>
    <t>104401</t>
  </si>
  <si>
    <t>104402</t>
  </si>
  <si>
    <t>105101</t>
  </si>
  <si>
    <t>105284</t>
  </si>
  <si>
    <t>105274</t>
  </si>
  <si>
    <t>105305</t>
  </si>
  <si>
    <t>105325</t>
  </si>
  <si>
    <t>105302</t>
  </si>
  <si>
    <t>105304</t>
  </si>
  <si>
    <t>105306</t>
  </si>
  <si>
    <t>105319</t>
  </si>
  <si>
    <t>105309</t>
  </si>
  <si>
    <t>105502</t>
  </si>
  <si>
    <t>мерзімділігі: жылдық / периодичность:  годовой</t>
  </si>
  <si>
    <t>2026 жылдың  1 қаңтардағы /на 1 января 2026 года</t>
  </si>
  <si>
    <t>2025ж.                4 тоқсан/ 2025г.         4 квартал</t>
  </si>
  <si>
    <t>2025ж.                4 тоқсан/ 2025г.          4 квартал</t>
  </si>
  <si>
    <t xml:space="preserve"> 2025 жылғы 1 қаңтардағы</t>
  </si>
  <si>
    <t>на 1 января 2026 года</t>
  </si>
  <si>
    <t>2025ж.            4 тоқсан/ 2025г.         4 квартал</t>
  </si>
  <si>
    <t>2023 ж. есеп/ 2023 г. отчет</t>
  </si>
  <si>
    <t>2025 ж. есеп/ 2025 г. отчет</t>
  </si>
  <si>
    <t xml:space="preserve"> Арнаулы түсімдер</t>
  </si>
  <si>
    <t xml:space="preserve">  Специальные поступления</t>
  </si>
  <si>
    <t xml:space="preserve">2025 ЖЫЛДЫҢ 4 ТОҚСАНЫ БОЙЫНША </t>
  </si>
  <si>
    <t>ЗА 4 КВАРТАЛ 2025 ГОДА</t>
  </si>
  <si>
    <t>Техникалық персоналдың және келісімшарттық қызметшілердің еңбегіне ақы төлеу</t>
  </si>
  <si>
    <t>Оплата труда технического персонала и контрактных служащих</t>
  </si>
  <si>
    <t>Техникалық персонал және келісімшарттық қызметшілер бойыншажұмыс берушілердің жарналары</t>
  </si>
  <si>
    <t>Взносы работодателей по техническому персоналу и контрактным служащим</t>
  </si>
  <si>
    <t>Техникалық персоналдың және келісімшарттық қызметшілердің ел ішіндегі іссапарлары мен қызметтiк жол жүрулері</t>
  </si>
  <si>
    <t>Командировки и служебные разъезды внутри страны технического персонала и контрактных служащих</t>
  </si>
  <si>
    <t>Алқабилердің іссапарлық шығыстары</t>
  </si>
  <si>
    <t>Сайлауға және саяси партиялардың қызметіне арналған шығыстар</t>
  </si>
  <si>
    <t>Расходы на выборы и деятельность политических партий</t>
  </si>
  <si>
    <t>168</t>
  </si>
  <si>
    <t>Айыппұлдар, тұрақсыздық айыбы және басқа төлемдер</t>
  </si>
  <si>
    <t>Штрафы, неустойка и другие платежи</t>
  </si>
  <si>
    <t>Мемлекеттік кәсіпорындарға субсидиялар</t>
  </si>
  <si>
    <t>Субсидии государственным предприятиям</t>
  </si>
  <si>
    <t>Мемлекеттік кәсіпорындар болып табылмайтын заңды тұлғаларғасубсидиялар</t>
  </si>
  <si>
    <t>Субсидии юридическим лицам, не являющимися государственнымипредприятиями</t>
  </si>
  <si>
    <t>Құқық қорғау, арнаулы мемлекеттік органдардың, азаматтық қорғау органдарының қызметкерлеріне және әскери қызметшілерге төленетін тұрғын үй т</t>
  </si>
  <si>
    <t>Жилищные выплаты сотрудникам правоохранительных, специальных государственных органов, органов гражданской защиты и военнослужащим</t>
  </si>
  <si>
    <t>Жайларды, ғимараттарды, құрылыстарды беру қондырғыларын күрделі жөндеу</t>
  </si>
  <si>
    <t>Сведения о государственных закупках за  2025 год</t>
  </si>
  <si>
    <t>Приложение 29</t>
  </si>
  <si>
    <t>Ішкі қарыздары бойынша сыйақыларды төлеу</t>
  </si>
  <si>
    <t>Жеке тұлғаларға субсидиялар</t>
  </si>
  <si>
    <t>Субсидии физическим лицам</t>
  </si>
  <si>
    <t>Заңды тұлғаларға берілетін трансферттер</t>
  </si>
  <si>
    <t>Трансферты юридическим лицам</t>
  </si>
  <si>
    <t xml:space="preserve">Капитальный ремонт помещений, зданий, сооружений государственных предприятий
</t>
  </si>
  <si>
    <t>Выполнение государственных обязательств по компенсации операционных (эксплуатационных) затрат по проектам государственно-частного п</t>
  </si>
  <si>
    <t>Выполнение государственных обязательств по выплате вознаграждений за осуществление управления объектом государственно-частного парт</t>
  </si>
  <si>
    <t>Қазақстан Республикасы Үкіметінің Аппараты</t>
  </si>
  <si>
    <t>Қаладағы аудан әкімінің аппараты</t>
  </si>
  <si>
    <t>Аппарат акима района в городе</t>
  </si>
  <si>
    <t>Қазақстан Республикасының Ішкі істер министрлігі</t>
  </si>
  <si>
    <t>Қазақстан Республикасының Қорғаныс министрлігі</t>
  </si>
  <si>
    <t>Қазақстан Республикасының Қаржы министрлігі</t>
  </si>
  <si>
    <t>Қазақстан Республикасының Әділет министрлігі</t>
  </si>
  <si>
    <t xml:space="preserve">Қазақстан Республикасының Оқу-ағарту министрлігі
</t>
  </si>
  <si>
    <t xml:space="preserve">Қазақстан Республикасының Энергетика министрлігі
</t>
  </si>
  <si>
    <t xml:space="preserve">Облыстың өнеркәсіп және индустриалдық-инновациялық даму басқармасы
</t>
  </si>
  <si>
    <t xml:space="preserve">Управление промышленности и индустриально-инновационного развития области
</t>
  </si>
  <si>
    <t xml:space="preserve">Управление предпринимательства и торговли области
</t>
  </si>
  <si>
    <t xml:space="preserve">Управление индустриально-инновационного развития области
</t>
  </si>
  <si>
    <t xml:space="preserve">Управление строительства, архитектуры и градостроительства области
</t>
  </si>
  <si>
    <t>Республикалық маңызы бар қаланың, астананың қоршаған ортанықорғау және табиғатты пайдалану басқармасы</t>
  </si>
  <si>
    <t>Республикалық маңызы бар қаланың, астананың тілдерді дамытужәне мұрағат ісі басқармасы</t>
  </si>
  <si>
    <t>Республикалық маңызы бар қаланың, астананың жер қатынастарыбасқармасы</t>
  </si>
  <si>
    <t>376</t>
  </si>
  <si>
    <t>Республикалық маңызы бар қаланың, астананың балалардың құқықтарын қорғау басқармасы</t>
  </si>
  <si>
    <t>Управление по защите прав детей города республиканского значения, столицы</t>
  </si>
  <si>
    <t>Ревизионная комиссия города реcпубликанского значения, столицы</t>
  </si>
  <si>
    <t>Қазақстан Республикасының Ұлттық қауіпсіздік комитеті</t>
  </si>
  <si>
    <t>Ауданның (облыстық маңызы бар қаланың) экономика және қаржыбөлімі</t>
  </si>
  <si>
    <t>Отдел пассажирского транспорта и автомобильных дорог района(города областного значения)</t>
  </si>
  <si>
    <t>Отдел земельных отношений, архитектуры и градостроительстварайона (города областного значения)</t>
  </si>
  <si>
    <t xml:space="preserve">Отдел государственных активов и закупок района (города областного значения)
</t>
  </si>
  <si>
    <t xml:space="preserve">Ауданның (облыстық маңызы бар қаланың) тұрғын үй- коммуналдық шаруашылық бөлімі
</t>
  </si>
  <si>
    <t xml:space="preserve">Отдел жилищно-коммунального хозяйства района (города областного значения)
</t>
  </si>
  <si>
    <t>522</t>
  </si>
  <si>
    <t>Республикалық маңызы бар қаланың, астананың бюджетінен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</si>
  <si>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бюджета города республиканскогозначения, столицы</t>
  </si>
  <si>
    <t>Министерство водных ресурсов и ирригации Республики Казахстан</t>
  </si>
  <si>
    <t>Қазақстан Республикасы Президентiнiң Іс Басқармасы</t>
  </si>
  <si>
    <t>Облыстың ақпараттандыру, мемлекеттік қызметтер көрсету жәнеархивтер басқармасы</t>
  </si>
  <si>
    <t>Управление информатизации, оказания государственных услуг иархивов области</t>
  </si>
  <si>
    <t>774</t>
  </si>
  <si>
    <t>Облыстық бюджеттен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</si>
  <si>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областного бюджета</t>
  </si>
  <si>
    <t>Отдел культуры, физической культуры и спорта района (городаобластного значения)</t>
  </si>
  <si>
    <t>Ауданның (облыстық маңызы бар қаланың) экономиканың нақты секторы бөлімі</t>
  </si>
  <si>
    <t>Ауданның (облыстық маңызы бар қаланың) ішкі саясат, мәдениет, тілдерді дамыту және спорт бөлімі)</t>
  </si>
  <si>
    <t>Қазақстан Республикасының аумағында өндiрiлген тауарларға, орындалған жұмыстарға және көрсетілген қызметтерге салынатынқосылған құн салығы</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</si>
  <si>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</si>
  <si>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 xml:space="preserve">
Салық төлеушінің бұрын бюджеттен қайтарылған және салықтықтексеру жүргізу барысында қайтарылуы расталмаған қосылған құн салығының асып кеткен сомасын аударуы  (қайтаруы), өсімпұл сомасын аударуы
</t>
  </si>
  <si>
    <t xml:space="preserve">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
</t>
  </si>
  <si>
    <t>Қазақстан Республикасының аумағына Еуразиялық экономикалық одағына мүше мемлекеттердің аумағынан әкелінетін темекі өнімдері</t>
  </si>
  <si>
    <t>Қазақстан Республикасының аумағына Еуразиялық экономикалық одағына мүше мемлекеттердің аумағынан әкелінетін спирттiң және (немесе) шарап материалының, алкоголь өнімдерінің барлық түрлерi</t>
  </si>
  <si>
    <t>Қазақстан Республикасының аумағына Еуразиялық экономикалық одағына мүше мемлекеттердің аумағынан әкелінетін акцизделетін өнімнің өзге түрлері</t>
  </si>
  <si>
    <t xml:space="preserve">Прочие виды подакцизной продукции, ввозимой на территорию Республики Казахстан с территории государств-членов Евразийского экономического союза
</t>
  </si>
  <si>
    <t xml:space="preserve">Қазақстан Республикасы аумағына Еуразиялық экономикалық одағына мүше мемлекеттердің аумағынан әкелінетін бензин (авиациялықты қоспағанда) және дизель отыны
</t>
  </si>
  <si>
    <t xml:space="preserve">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
</t>
  </si>
  <si>
    <t>Еуразиялық экономикалық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</si>
  <si>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Еуразиялық экономикалық одағына мүше болып табылмайтын мемлекеттердің аумағынан әкелінетін, Қазақстан Республикасының аумағына импортталатын темекі өнімдері</t>
  </si>
  <si>
    <t xml:space="preserve">Еуразиялық экономикалық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
</t>
  </si>
  <si>
    <t xml:space="preserve">Еуразиялық экономикалық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
</t>
  </si>
  <si>
    <t xml:space="preserve">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
</t>
  </si>
  <si>
    <t xml:space="preserve">Қалааралық және (немесе) халықаралық телефон байланысын, сондай-ақ ұялы байланысты бергені үшін төлемақы
</t>
  </si>
  <si>
    <t xml:space="preserve">Плата за предоставление междугородной и (или) международнойтелефонной связи, а также сотовой связи
</t>
  </si>
  <si>
    <t>Мұнай секторы ұйымдарынан түсетін түсімдерді қоспағанда, үстеме пайдаға салынатын салық</t>
  </si>
  <si>
    <t>Мұнай секторы ұйымдарынан түсетін түсімдерді қоспағанда, бонустар</t>
  </si>
  <si>
    <t>Кең таралған пайдалы қазбаларды, жерасты суларын, емдік балшықтарды және мұнай секторы ұйымдарынан түсетін түсімдерді қоспағанда, пайдалы қазбаларды өндіру салығы</t>
  </si>
  <si>
    <t>Налог на добычу полезных ископаемых, за исключением общераспространенных полезных ископаемых, подземных вод, лечебных грязей и поступлений от организаций нефтяного сектора</t>
  </si>
  <si>
    <t>Мұнай секторы ұйымдарынан түсетін түсімдерді қоспағанда, экспортқа рента салығы</t>
  </si>
  <si>
    <t>Рентный налог на экспорт, за исключением поступлений от организаций нефтяного сектора</t>
  </si>
  <si>
    <t>Мұнай секторы ұйымдарынан түсетін түсімдерді қоспағанда, өнімді бөлу туралы келісімшарт бойынша қызметті жүзеге асыратын жер қойнауын пайдаланушының қосымша төлемі және баламалы салық</t>
  </si>
  <si>
    <t>Дополнительный платеж недропользователя, осуществляющего деятельность по контракту о разделе продукции, и альтернативный налог, за исключением поступлений от организаций нефтяногосектора</t>
  </si>
  <si>
    <t xml:space="preserve">Республикалық бюджетке төленетін тіркелгені үшін алым
</t>
  </si>
  <si>
    <t xml:space="preserve">Регистрационный сбор, зачисляемый в республиканский бюджет
</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</si>
  <si>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 бергені үшін алы</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</si>
  <si>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</si>
  <si>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Заңдық маңызы бар 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</si>
  <si>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мемлекеттік кәсіпорындардың таза кірісі бөлігінің түсімдері
</t>
  </si>
  <si>
    <t xml:space="preserve">Поступления части чистого дохода республиканских государственных предприятий
</t>
  </si>
  <si>
    <t>Республикалық меншігіндегі акциялардың мемлекеттік пакеттеріне дивидендтер</t>
  </si>
  <si>
    <t>Республикалық меншігіндегі заңды тулғаларға қатысу үлесіне кірістер</t>
  </si>
  <si>
    <t>Республикалық меншіктегі мүлікті жалға беруден түсетін кірістер</t>
  </si>
  <si>
    <t>Доходы от аренды имущества, находящегося в республиканской собственности</t>
  </si>
  <si>
    <t xml:space="preserve">Мамандандырылған ұйымдарға ішкі көздер есебінен республикалық бюджеттен берілген бюджеттік кредиттер бойынша сыйақылар
</t>
  </si>
  <si>
    <t xml:space="preserve">Вознаграждения по бюджетным кредитам, выданным из республиканского бюджета за счет внутренних источников специализированным организациям
</t>
  </si>
  <si>
    <t>Мемлекеттік бюджеттен қаржыландырылатын  мемлекеттік мекемелер ұйымдастыратын мемлекеттік сатып алуды өткізуден түсетінақша түсімдері</t>
  </si>
  <si>
    <t>Другие неналоговые поступления в республиканский бюджет, заисключением поступлений от организаций нефтяного сектора, во внебюджетные фонды</t>
  </si>
  <si>
    <t>Мүлiктi жария еткенi үшiн алым</t>
  </si>
  <si>
    <t>Арнаулы түсімдер</t>
  </si>
  <si>
    <t>Специальные поступления</t>
  </si>
  <si>
    <t>Жер қойнауын пайдаланушылардың Қазақстан Республикасының аумағындағы ғылыми-зерттеу, ғылыми-техникалық және тәжірибелік-конструкторлық жұмыстарға аударымдары</t>
  </si>
  <si>
    <t>Отчисления недропользователей на научно-исследовательские, научно-технические и опытно-конструкторские работы на территории Республики Казахстан</t>
  </si>
  <si>
    <t>Төмен тұрған мемлекеттiк басқару органдарынан трансферттер</t>
  </si>
  <si>
    <t>Атырау облысының облыстық бюджетiнен  алынатын бюджеттік алу</t>
  </si>
  <si>
    <t>Алматы қаласының бюджетiнен  алынатын бюджеттік алу</t>
  </si>
  <si>
    <t xml:space="preserve">Республикалық бюджетке Ұлттық қордан трансферттер
</t>
  </si>
  <si>
    <t xml:space="preserve">Мамандандырылған ұйымдарға  ішкі көздері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</si>
  <si>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внутренних источников специализированным организациям 
</t>
  </si>
  <si>
    <t xml:space="preserve">Мамандандырылған ұйымдарға үкіметтік сыртқы қарыздар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</si>
  <si>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средств правительственных внешних займов специализированным организациям 
</t>
  </si>
  <si>
    <t>Ұлттық қордан нысаналы трансферт есебінен республикалық бюджеттен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</si>
  <si>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t>
  </si>
  <si>
    <t>Облыстардың, республикалық маңызы бар қаланың, астананың жергілікті атқарушы органдарына Қазақстан Республикасының Ұлттық қорынан нысаналы трансферт есебінен республикалық бюджеттен 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</si>
  <si>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местным исполнительным органам областей,города республиканского значения, столицы</t>
  </si>
  <si>
    <t>Мамандандырылған ұйымдарға Қазақстан Республикасының Ұлттыққорынан нысаналы трансферт есебінен республикалық бюджеттенберілген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</si>
  <si>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специализированным организациям</t>
  </si>
  <si>
    <t>Адамның және азаматтың құқықтары мен бостандықтарының  сақталуын қадағалау жөніндегі көрсетілетін қызметтер</t>
  </si>
  <si>
    <t>Қазақстан Республикасы Жоғары Сот Кеңесінің қызметін қамтамасыз ету жөніндегі көрсетілетін қызметтер</t>
  </si>
  <si>
    <t>Қазақстан Республикасы Президенті Іс Басқармасының мемлекеттік функциялары мен өкілеттіктерін жүзеге асыруды қамтамасызету жөніндегі көрсетілетін қызметтер</t>
  </si>
  <si>
    <t>Услуги по обеспечению осуществления государственных функцийи полномочий Управления Делами Президента Республики Казахстан</t>
  </si>
  <si>
    <t>Халықаралық ұйымдарда, Тәуелсіз Мемлекеттер Достастығының жарғылық және басқа органдарында Қазақстан Республикасының мүдделерін білдіру</t>
  </si>
  <si>
    <t>Представление интересов Республики Казахстан в  международных организациях, уставных и других органах Содружества Независимых Государств</t>
  </si>
  <si>
    <t xml:space="preserve">Ақпараттық-имидждік саясаттың іске асырылуын қамтамасыз ету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</si>
  <si>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t>
  </si>
  <si>
    <t>Халықаралық ұйымдармен бірлесіп жүзеге асырылатын жобалардызерттеулердің іске асырылуын қамтамасыз ету</t>
  </si>
  <si>
    <t>Статистикалық жүйені жетілдіру</t>
  </si>
  <si>
    <t>Совершенствование статистической системы</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</si>
  <si>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</si>
  <si>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Ішкі жəне сыртқы сауда саясаты,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ілгерілету саласында мемлекеттік</t>
  </si>
  <si>
    <t>Цифрландыру,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іске асыру</t>
  </si>
  <si>
    <t>Формирование и реализация политики государства в сфере цифровизации,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</si>
  <si>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Өнеркәсіп, қорғаныс өнеркәсібі, геология, құрылыс, тұрғын үй-коммуналдық шаруашылық саласындағы мемлекеттік саясатты қалыптастыру және іске асыру</t>
  </si>
  <si>
    <t>Формирование и реализация государственной политики в сфере промышленности, оборонной промышленности, геологии, строительства, жилищно-коммунального хозяйства</t>
  </si>
  <si>
    <t>Энергетика, мұнай-газ және мұнай-химия өнеркәсібі саласындағы қызметті үйлестіру жөніндегі көрсетілетін қызметтер</t>
  </si>
  <si>
    <t>Услуги по координации деятельности в сфере энергетики, нефтегазовой и нефтехимической промышленности</t>
  </si>
  <si>
    <t>Қазақстан Республикасы Қарулы Күштерінің даму бағдарламасы</t>
  </si>
  <si>
    <t>Программа развития Вооруженных Сил Республики Казахстан</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</si>
  <si>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</si>
  <si>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Жедел-іздестіру қызметін жүзеге асыру</t>
  </si>
  <si>
    <t xml:space="preserve"> Мемлекеттік органдардың нормашығармашылық қызметін ғылыми сүйемелдеу</t>
  </si>
  <si>
    <t>Обеспечение судебными органами судебной защиты прав, свободи законных интересов граждан и организаций</t>
  </si>
  <si>
    <t xml:space="preserve"> 
Ұлттық қауіпсіздікті қамтамасыз ету</t>
  </si>
  <si>
    <t>Күзетілетін адамдар мен объектілердің қауіпсіздігін қамтамасыз ету</t>
  </si>
  <si>
    <t>Спорттағы дарынды балаларды оқыту және тәрбиелеу</t>
  </si>
  <si>
    <t>Обучение и воспитание одаренных в культуре и искусстве детей</t>
  </si>
  <si>
    <t>Құқық қорғау органдары қызметкерлерінің кәсіби деңгейін арттыру және оларға жоғары білімнен кейінгі білім беру</t>
  </si>
  <si>
    <t>Әлеуметтік медициналық сақтандыру қорына трансферттер</t>
  </si>
  <si>
    <t>Трансферты в фонд социального медицинского страхования</t>
  </si>
  <si>
    <t>Тегін медициналық көмектің кепілдік берілген көлемін қамтамасыз ету</t>
  </si>
  <si>
    <t>Қазақстан Республикасы Президенті Іс Басқармасы медициналықұйымдарының қызметін қамтамасыз ету</t>
  </si>
  <si>
    <t>Обеспечение деятельности медицинских организаций УправленияДелами Президента Республики Казахстан</t>
  </si>
  <si>
    <t xml:space="preserve">Услуги по лечению военнослужащих, сотрудников правоохранительных органов 
</t>
  </si>
  <si>
    <t>Әскери қызметшілерді, құқық қорғау органдарының қызметкерлерін және олардың отбасы мүшелерін емдеу және төтенше жағдайлар кезінде зардап шеккендерге медициналық көмек көрсету жөніндегі көрсетілетін қызметтер</t>
  </si>
  <si>
    <t>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</si>
  <si>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«Назарбаев Университеті» дербес білім беру ұйымына трансферттер</t>
  </si>
  <si>
    <t>Трансферты в автономную организацию образования «Назарбаев Университет»</t>
  </si>
  <si>
    <t>Республикалық деңгейде халықты әлеуметтік қорғау және көмеккөрсету, сондай-ақ әлеуметтік қорғау жүйесін жетілдіру жәнеинфрақұрылымды дамыту</t>
  </si>
  <si>
    <t>Мәдениет және өнер саласының бәсекеге қабілеттілігін арттыру, қазақстандық мәдени мұраны сақтау, зерделеу мен насихаттау және архив ісінің іске асырылу тиімділігін арттыру</t>
  </si>
  <si>
    <t xml:space="preserve">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
</t>
  </si>
  <si>
    <t>Стимулирование развития туризма и туристской деятельности</t>
  </si>
  <si>
    <t>Щучинск-Бурабай курорттық аймағының туристік имиджін қалыптастыру</t>
  </si>
  <si>
    <t>Жер қойнауын ұтымды және кешенді пайдалануды қамтамасыз етужәне Қазақстан Республикасы аумағының геологиялық тұрғыдан зерттелуін арттыру</t>
  </si>
  <si>
    <t>Табиғи монополиялар субъектілері алатын қарыздар, сондай-ақжергілікті атқарушы органдар шығаратын мемлекеттік бағалы қағаздар бойынша сыйақы мөлшерлемесін субсидиялау</t>
  </si>
  <si>
    <t>Субсидирование ставки вознаграждения по займам, получаемым субъектами естественных монополий, а также по государственным ценным бумагам, выпускаемым местными исполнительными органами</t>
  </si>
  <si>
    <t>Развитие тепло-, электроэнергетики</t>
  </si>
  <si>
    <t>Сейсмологиялық ақпаратты мониторингтеу</t>
  </si>
  <si>
    <t>Біріккен Ұлттар Ұйымының Азық-түлік және ауыл шаруашылығы ұйымына жарналар</t>
  </si>
  <si>
    <t>Мал шаруашылығын дамыту және мал шаруашылығы өнiмiн өндіру,өткізу үшін жағдайлар жасау</t>
  </si>
  <si>
    <t xml:space="preserve">Өсімдік шаруашылығы өнiмiн өндіруді, өткізуді дамыту үшін жағдайлар жасау
</t>
  </si>
  <si>
    <t>Орман ресурстары мен жануарлар дүниесін сақтау мен дамытудықамтамасыз ету, басқару</t>
  </si>
  <si>
    <t>Балық ресурстарын басқару, сақтау мен дамытуды қамтамасыз ету</t>
  </si>
  <si>
    <t>Қоршаған ортаны тұрақтандыру және сапасын жақсарту</t>
  </si>
  <si>
    <t xml:space="preserve">Технологияларды және үздік практикаларды ілгерілету, бизнеспен инвестицияларды дамыту арқылы Қазақстанның «жасыл экономикаға» жылдам көшуіне жәрдемдесу
</t>
  </si>
  <si>
    <t>Мұнай-газ химиясы өнеркәсібін және жер қойнауын пайдалануғаарналған келісімшарттардағы жергілікті қамтуды дамыту</t>
  </si>
  <si>
    <t>Сәулет, қала құрылысы және құрылыс қызметін жетілдіру  іс-шараларын іске асыру</t>
  </si>
  <si>
    <t>Реализация мероприятий по совершенствованию  архитектурной,градостроительной и строительной деятельности</t>
  </si>
  <si>
    <t xml:space="preserve">Республикалық деңгейдегі автомобиль жолдарын дамыту
</t>
  </si>
  <si>
    <t xml:space="preserve">Жалпыға ортақ пайдаланылатын автомобиль жолдарын жөндеу және олардың сапасын жақсартуға бағытталған күтіп-ұстауды ұйымдастыру
</t>
  </si>
  <si>
    <t>Реализация мероприятий в рамках проекта «Новая транспортнаясистема города Астаны. LRT (участок от аэропорта до нового железнодорожного вокзала)»</t>
  </si>
  <si>
    <t>Әлеуметтік маңызы бар қатынастар бойынша жолаушыларды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</si>
  <si>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Пилотсыз ғарыш аппараттарын ұшыру үшін орта сыныптағы ғарыштық мақсаттағы жаңа буын зымыраны базасында «Бәйтерек» ғарыштық зымыран кешенін құру</t>
  </si>
  <si>
    <t>«KazEOSat-MR» айыру қабілеті орташа Жерді қашықтықтан зондтау ғарыштық жүйесін құру және пайдалануға беру</t>
  </si>
  <si>
    <t>Қазақстанның инклюзивті экономикасы үшін жеделдетілген цифрландыру жобасы</t>
  </si>
  <si>
    <t>Проект ускоренной цифровизации для инклюзивной экономики Казахстана</t>
  </si>
  <si>
    <t>«Астана» халықаралық қаржы орталығының әкімшілігі» акционерлік қоғамына трансферттер</t>
  </si>
  <si>
    <t>Трансферты в акционерное общество  «Администрация Международного финансового центра «Астана»</t>
  </si>
  <si>
    <t>206</t>
  </si>
  <si>
    <t>Қазақстан Республикасы Президентінің бастамаларына арналғанрезерв</t>
  </si>
  <si>
    <t>Резерв на инициативы Президента Республики Казахстан</t>
  </si>
  <si>
    <t>«Қазақстан Республикасында Интернет желісіне жоғары жылдамдықпен қол жеткізу желілерін салуға инвестициялар туралы келісім» жобасын іске асыруды қамтамасыз ету</t>
  </si>
  <si>
    <t>Обеспечение реализации проекта «Соглашение об инвестициях по строительству сетей высокоскоростного доступа к сети Интернет в Республике Казахстан»</t>
  </si>
  <si>
    <t>Жасанды интеллектінің және инновациялардың экожүйесін дамытуды қамтамасыз ету</t>
  </si>
  <si>
    <t>Обеспечение развития экосистемы искусственного интеллекта иинноваций</t>
  </si>
  <si>
    <t>Халыққа коммуналдық қызметтердің сенімді әрі сапалы көрсетілуін және ел экономикасының орнықты дамуын қамтамасыз ету үшін Қазақстан Республикасындағы энергетикалық және коммуналдық инфрақұрылымды (желілер мен нысандарды) жаңғырту мақсатында</t>
  </si>
  <si>
    <t>Кредитование акционерного общества «Национальный управляющий холдинг «Байтерек» с последующим кредитованием акционерного общества «Казахстанская Жилищная Компания» для модернизации энергетической и коммунальной инфраструктуры (сетей и объек</t>
  </si>
  <si>
    <t>055</t>
  </si>
  <si>
    <t>Қазақстан Республикасының туристік саласының жобаларын қаржыландыру үшін кейіннен «Қазақстанның Даму Банкі» акционерлікқоғамына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</si>
  <si>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туристской отрасли Республики Казахстан</t>
  </si>
  <si>
    <t>Қазақстан Республикасындағы энергетикалық және коммуналдық инфрақұрылымды (желілер мен нысандарды) жаңғырту мақсатында,халыққа коммуналдық қызметтердің сенімді әрі сапалы көрсетілуін қамтамасыз ету және ел экономикасының орнықты дамуын қол</t>
  </si>
  <si>
    <t>Агроөнеркәсіптік кешен субъектілерін қаржыландыру үшін инвестициялық жобаларға «Аграрлық несие корпорациясы» акционерлік қоғамына кредит беру</t>
  </si>
  <si>
    <t>Кредитование акционерного общества «Аграрная кредитная корпорация» для финансирования субъектов агропромышленного комплекса на инвестиционные проекты</t>
  </si>
  <si>
    <t>Агроөнеркәсіптік кешен жобаларын қаржыландыру үшін кейіннен«Қазақстанның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</si>
  <si>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агропромышленного комплекса</t>
  </si>
  <si>
    <t>Қазақстанда өндірілген және/немесе құрастырылған ауыл шаруашылығы техникасын кейіннен лизингке беру үшін сатып алуды қаржыландыру үшін кейіннен «ҚазАгроҚаржы» акционерлік қоғамынакредит бере отырып, «Аграрлық несие корпорациясы» акционерлі</t>
  </si>
  <si>
    <t>Кредитование акционерного общества «Аграрная кредитная корпорация» с последующим кредитованием акционерного общества «КазАгроФинанс» для финансирования приобретения сельскохозяйственной техники казахстанского производства и/или сборки для п</t>
  </si>
  <si>
    <t>Агроөнеркәсіптік кешен субъектілерін қолдау жөніндегі іс-шараларды жүргізу үшін «Аграрлық несие корпорациясы» акционерлік қоғамына кредит беру</t>
  </si>
  <si>
    <t>Кредитование акционерного общества «Аграрная кредитная корпорация» для проведения мероприятий по поддержке субъектов агропромышленного комплекса</t>
  </si>
  <si>
    <t>Өңдеуші өнеркәсіптің ірі жобаларын қаржыландыру үшін кейіннен «Қазақстанның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</si>
  <si>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крупных проектов обрабатывающей промышленности</t>
  </si>
  <si>
    <t>«Қазақстан темір жолы» ұлттық компаниясы» акционерлік қоғамының кейіннен «Жолаушылар тасымалы» акционерлік қоғамына жолаушылар вагондары паркін жаңартуды қаржыландыруға кредит беруі үшін «Самұрық-Қазына» ұлттық әл-ауқат қоры» акционерлік қо</t>
  </si>
  <si>
    <t>Кредитование акционерного общества «Фонд национального благосостояния «Самрук-Қазына» с последующим кредитованием акционерного общества «Национальная компания «Қазақстан темір жолы» с последующим кредитованием акционерного общества «Пассажи</t>
  </si>
  <si>
    <t>216</t>
  </si>
  <si>
    <t>Шағын және орта бизнесті қаржыландыруды кеңейту және экономиканың орнықты өсуін қамтамасыз ету үшін кейіннен «Даму» кәсіпкерлікті дамыту қоры» акционерлік қоғамына  кредит бере отырып, «Бәйтерек» ұлттық басқарушы холдингі» акционерлік қоғам</t>
  </si>
  <si>
    <t>Кредитование акционерного общества «Национальный управляющий холдинг «Байтерек» с последующим кредитованием акционерного общества  «Фонд развития предпринимательства «Даму» для расширения финансирования малого и среднего бизнеса и обеспечен</t>
  </si>
  <si>
    <t>Алдын ала және аралық тұрғын үй қарыздарын беру үшін «Отбасы банк» тұрғын үй құрылыс жинақ банкі» акционерлік қоғамына бюджеттік кредит беру</t>
  </si>
  <si>
    <t>Бюджетное кредитование акционерного общества «Жилищный строительный сберегательный банк «Отбасы банк» для предоставления предварительных и промежуточных жилищных займов</t>
  </si>
  <si>
    <t>Ғылыми ұйымдарды жаңғырту үшін «Ұлттық аграрлық ғылыми-білім беру орталығы» коммерциялық емес акционерлік қоғамының жарғылық капиталын ұлғайту</t>
  </si>
  <si>
    <t>Увеличение уставного капитала некоммерческого акционерного общества «Национальный аграрный научно-образовательный центр» для модернизации научных организаций</t>
  </si>
  <si>
    <t>«Қазсушар» шаруашылық жүргізу құқығындағы республикалық мемлекеттік кәсіпорнының жарғылық капиталын ұлғайту</t>
  </si>
  <si>
    <t>Увеличение уставного капитала республиканского государственного предприятия на праве хозяйственного ведения «Казводхоз»</t>
  </si>
  <si>
    <t>Рений және басқа сирек металдарды ала отырып, рений сульфиді мен ыстыққа төзімді никель қорытпалары металлургиялық өндірісінің қалдықтары түріндегі импорттық шикізатты қайта өңдеуді дамытуға «Жезқазғансирекмет» шаруашылық жүргізу құқығындағ</t>
  </si>
  <si>
    <t>Өңдеуші өнеркәсіп және көлік инфрақұрылымы жобаларын қаржыландыру үшін кейіннен «Өнеркәсіпті дамыту қоры» акционерлік қоғамының жарғылық капиталын ұлғайта отырып, кейіннен «Қазақстанның Даму Банкі» акционерлік қоғамының жарғылық капиталын ұ</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</si>
  <si>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«Банк Развития Казахстана» с последующим увеличением уставного капитала акци</t>
  </si>
  <si>
    <t>Тікелей инвестициялар қорын (қорларын) қорландыру үшін кейіннен «Qazaqstan Investment Corporation» акционерлік қоғамының жарғылық капиталын ұлғайта отырып, «Бәйтерек» ұлттық басқарушы холдингі» акционерлік қоғамының жарғылық капиталын ұлғай</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</si>
  <si>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«Qazaqstan Investment Corporation» для фондирования фонда (фондов) прямых ин</t>
  </si>
  <si>
    <t>Қазақстандық шикізаттық емес тауар өндірушілер мен көрсетілетін қызметтерді берушілердің сыртқы нарықтардағы экспортқа бағдарланған перспективалық жобаларын қолдау және олардың бәсекеге қабілеттілігін күшейту мақсатында кейіннен «Қазақстанн</t>
  </si>
  <si>
    <t>Увеличение уставного капитала акционерного общества «Национальный управляющий холдинг «Байтерек» для последующего увеличения уставного капитала акционерного общества «Экспортно-кредитное агентство Казахстана» с целью поддержки перспективных</t>
  </si>
  <si>
    <t>Заңды тұлғалардан көлік құралы салығы</t>
  </si>
  <si>
    <t>Жеке тұлғалардан көлік құралы салығы</t>
  </si>
  <si>
    <t xml:space="preserve">Қазақстан Республикасының аумағында өндірілген спирттiң және (немесе) шарап материалының, алкоголь өнімдерінің барлық түрлерi 
</t>
  </si>
  <si>
    <t xml:space="preserve">Все виды спирта и (или) виноматериала, алкогольной продукции, произведенных на территории Республики Казахстан
</t>
  </si>
  <si>
    <t>Қазақстан Республикасының аумағында өндірілген темекі өнімдері, жеңiл автомобильдер (мүгедектігі бар адамдарға арнайы жасалған қолмен басқарылатын немесе қолмен басқаруға бейімделген автомобильдерден басқа)</t>
  </si>
  <si>
    <t>Қазақстан Республикасының аумағында өндірілген және асырылған бензин (авиациялық бензинді қоспағанда), дизель отыны, газохол, бензанол, мұнай еріткіш, жеңіл көмірсутектер қоспасы және экологиялық отыны</t>
  </si>
  <si>
    <t>Бензин (за исключением авиационного) и дизельное топливо, газохол, бензанол, нефрас, смесь легких углеводородов и экологическое топливо, произведенных и реализованных на территории Республики Казахстан</t>
  </si>
  <si>
    <t>Жерүсті көздерінің су ресурстарын пайдаланғаны үшін төлемақы</t>
  </si>
  <si>
    <t>Плата за лесные пользования</t>
  </si>
  <si>
    <t>Мұнай секторы ұйымдарынан түсетін түсімдерді қоспағанда, кең таралған пайдалы қазбаларға, жерасты суларына және емдік балшықтарға салынатын пайдалы қазбаларды өндіру салығы</t>
  </si>
  <si>
    <t>Налог на добычу полезных ископаемых на общераспространенныеполезные ископаемые, подземные воды и лечебные грязи, за исключением поступлений от организаций нефтяного сектора</t>
  </si>
  <si>
    <t>Жануарлар дүниесін пайдаланғаны үшін төлемақы </t>
  </si>
  <si>
    <t>Жер учаскелерін пайдаланғаны үшін төлемақы </t>
  </si>
  <si>
    <t>Өсімдіктер дүниесін арнаулы пайдалану тәртібімен өсімдіктерресурстарын пайдаланғаны үшін төлемақы</t>
  </si>
  <si>
    <t>Плата за пользование растительными ресурсами в порядке специального пользования растительным миром</t>
  </si>
  <si>
    <t>Тарихи шығындарды өтеу бойынша төлем </t>
  </si>
  <si>
    <t>Сбор за право занятия  отдельными видами деятельности (сборза выдачу лицензий на занятие отдельными видами деятельности)</t>
  </si>
  <si>
    <t xml:space="preserve">Автокөлік құралдарының Қазақстан Республикасының аумағымен жүріп өткені үшін алым
</t>
  </si>
  <si>
    <t>Сыртқы (көрнекі) жарнаманы республикалық маңызы бар қаладағы, астанадағы үй-жайлардың шегінен тыс ашық кеңістікте, республикалық маңызы бар қала, астана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</si>
  <si>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</si>
  <si>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Облыстық маңызы бар қаладағы үй-жайлардан тыс ашық кеңістікте, облыстық маңызы бар қаланың аумағы арқылы өтетін жалпығаортақ пайдаланылатын автомобиль жолдарының бөлінген белдеуінде сыртқы (көрнекі) жарнаманы орналастырғаны үшін төлемақы</t>
  </si>
  <si>
    <t xml:space="preserve">Жергілікті бюджетке төленетін тіркелгені үшін алым
</t>
  </si>
  <si>
    <t xml:space="preserve">Регистрационный сбор, зачисляемый в местный бюджет
</t>
  </si>
  <si>
    <t>Аудандық маңызы бар қаладағы, ауылдағы, кенттегі үй- үй-жайлардың шегінен тыс ашық кеңістікте және аудандық маңызы бар қаланың, ауылдың, кенттің, ауылдық округтің аумақтары арқылыөтетін жалпыға ортақ пайдаланылатын автомобиль жолдарының бөлiнген белдеуiнде, сондай-ақ елді мекендерден тыс жердегі үй-жайлардың шегінен тыс ашық кеңістікте және жалпыға ортақ пайдаланылатын автомобиль жолдарының бөлінген белдеуінен тыс ж</t>
  </si>
  <si>
    <t>Жекелеген қызмет түрлерімен айналысуға арналған лицензияларды пайдаланғаны үшін төлемақы</t>
  </si>
  <si>
    <t>Ойын бизнесі салығы</t>
  </si>
  <si>
    <t xml:space="preserve">Жергілікті бюджетке төленетін мемлекеттік баж
</t>
  </si>
  <si>
    <t xml:space="preserve">Государственная пошлина, зачисляемая в местный бюджет
</t>
  </si>
  <si>
    <t xml:space="preserve">Коммуналдық мемлекеттік кәсіпорындардың таза кірісінің бөлігінің түсімдері
</t>
  </si>
  <si>
    <t xml:space="preserve">Поступления части чистого дохода коммунальных государственных предприятий
</t>
  </si>
  <si>
    <t xml:space="preserve">Коммуналдық меншігіндегі акциялардың мемлекеттік пакеттеріне дивидендтер
</t>
  </si>
  <si>
    <t xml:space="preserve">Дивиденды на государственные пакеты акций, находящиеся в коммунальной собственности
</t>
  </si>
  <si>
    <t>Коммуналдық меншігіндегі заңды тулғаларға қатысу үлесіне кірістер</t>
  </si>
  <si>
    <t>Облыстың коммуналдық меншігіндегі тұрғын үй қорынан тұрғынжайларды жалға беруден түсетін кірістер</t>
  </si>
  <si>
    <t>Республикалық маңызы бар қаланың, астананың коммуналдық меншігіндегі тұрғын үй қорынан тұрғынжайларды жалға беруден түсетін кірістер</t>
  </si>
  <si>
    <t>Аудандық маңызы бар қала, ауыл, кент, ауылдық округ әкімдерінің басқаруындағы, ауданның (облыстық маңызы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</si>
  <si>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 xml:space="preserve">Мамандандырылған ұйымдарға жергілікті бюджеттен берілген бюджеттік кредиттер бойынша сыйақылар
</t>
  </si>
  <si>
    <t xml:space="preserve">Вознаграждения по бюджетным кредитам, выданным из местного бюджета специализированным организациям
</t>
  </si>
  <si>
    <t>Қаржы агенттіктеріне ішкі көздер есебінен жергілікті бюджеттен берілген бюджеттік кредиттер бойынша сыйақылар</t>
  </si>
  <si>
    <t>Поступления от реализации товаров (работ, услуг), предоставляемых государственными  учреждениями, финансируемыми из местного бюджета</t>
  </si>
  <si>
    <t>Жергілікті бюджеттен қаржыландырылатын мемлекеттік мекемелер ұйымдастыратын мемлекеттік сатып алуды өткізуден түсетін ақша түсімдері</t>
  </si>
  <si>
    <t>Облыстық бюджеттен қаржыландыратын мемлекеттік мекемелер  салатын әкімшілік айыппұлдар, өсімпұлдар, санкциялар, өндіріпалулар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</si>
  <si>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</si>
  <si>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</si>
  <si>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</si>
  <si>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</si>
  <si>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</si>
  <si>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бөлімшелерісалатын әкiмшiлiк айыппұлдар, өсімпұлдар, санкциялар, өндіріп алулар</t>
  </si>
  <si>
    <t>Мұнай секторы ұйымдарынан және салықтық емес төлемдер есебінен қалыптастырылатын бюджеттен тыс қорларға түсетін түсімдерді қоспағанда,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</si>
  <si>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за исключением поступленийот организаций нефтяного сектора и во внебюджетные фонды, формируемые за счет неналоговых платежей</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</si>
  <si>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өндіріпалулар</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</si>
  <si>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салатынәкiмшiлiк айыппұлдар, өсімпұлдар, санкциялар, өндіріп алулар</t>
  </si>
  <si>
    <t>Мұнай секторы ұйымдарынан түсетін түсімдерді қоспағанда, Қазақстан Республикасы Жасанды интеллект және цифрлық даму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</si>
  <si>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акимами города районного значения, села, поселка, сельского округа</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</si>
  <si>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</si>
  <si>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</si>
  <si>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</si>
  <si>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Арнаулы мемлекеттік қорға түсетін түсімдерді қоспағанда, жергіліктік бюджетке түсетін басқа да салықтық емес түсімдер</t>
  </si>
  <si>
    <t>Другие неналоговые поступления в местный бюджет, за исключением поступлений в Специальный государственный фонд</t>
  </si>
  <si>
    <t>Мемлекеттік мекемелерге бекітілген  мемлекеттік мүлікті сату</t>
  </si>
  <si>
    <t>Жергілікті бюджеттен қаржыландырылатын мемлекеттік мекемелерге бекітілген мүлікті сатудан  түсетін түсімдер</t>
  </si>
  <si>
    <t>Мемлекеттік тұрғын үй қорынан тұрғынжайларды жекешелендіруден түсетін түсімдер</t>
  </si>
  <si>
    <t>Жер учаскелерін жалдау құқығын сатқаны үшін төлемақы</t>
  </si>
  <si>
    <t>Жер қойнауын пайдаланушылардың өңірдің әлеуметтік-экономикалық дамуына, оның инфрақұрылымын дамытуға аударымдары</t>
  </si>
  <si>
    <t>Отчисления недропользователей на социально-экономическое развитие региона, развитие его инфраструктуры</t>
  </si>
  <si>
    <t>Жер қойнауын пайдаланушылардың қазақстандық кадрларды оқытуды қаржыландыруға аударымдары</t>
  </si>
  <si>
    <t>Отчисления недропользователей на финансирование обучения казахстанских кадров</t>
  </si>
  <si>
    <t>Жер қойнауын пайдаланушылардан және мұнай секторы ұйымдарынан зиянды өтеу туралы талап қою бойынша алынған қаражат, Қазақстан Республикасының әкімшілік құқық бұзушылықтар туралы заңнамасына сәйкес салынатын, қоршаған ортаға жағымсыз әсер ететін объектінің орналасқан жері бойынша есепке жатқызылуға тиісті қоршаған ортаны қорғау саласындағы айыппұлдар</t>
  </si>
  <si>
    <t>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Республики Казахстан об административных правонарушениях, подлежащие зачислению по месту нахождения объекта, оказывающего негативное воздействие на окружающую среду</t>
  </si>
  <si>
    <t xml:space="preserve">Мамандандырылған ұйымдарға жергілікті бюджеттен берілген бюджеттік кредиттерді өтеу
</t>
  </si>
  <si>
    <t xml:space="preserve">Погашение бюджетных кредитов, выданных из местного бюджета специализированным организациям 
</t>
  </si>
  <si>
    <t>ұсыныс көлемі/объем предложений/quantity supplied</t>
  </si>
  <si>
    <t>орналастыру көлемі/объем размещения/ flotation value</t>
  </si>
  <si>
    <t xml:space="preserve">сураныстардың көлемі/объем спроса/quantity demanded </t>
  </si>
  <si>
    <t xml:space="preserve">2025 ж. есеп/ 2025 г. отчет </t>
  </si>
  <si>
    <t>СПЕЦИАЛЬНЫЕ ПОСТУПЛЕНИЯ</t>
  </si>
  <si>
    <t>XII. РАСХОДЫ СГФ</t>
  </si>
  <si>
    <t>XIII. ЧИСТОЕ БЮДЖЕТНОЕ КРЕДИТОВАНИЕ</t>
  </si>
  <si>
    <t>XIV. САЛЬДО ПО ОПЕРАЦИЯМ С ФИНАНСОВЫМИ АКТИВАМИ</t>
  </si>
  <si>
    <t>XV. ДЕФИЦИТ (ПРОФИЦИТ) БЮДЖЕТА</t>
  </si>
  <si>
    <t>XVII. ФИНАНСИРОВАНИЕ ДЕФИЦИТА (ИСПОЛЬЗОВАНИЕ ПРОФИЦИТА) БЮДЖЕТА</t>
  </si>
  <si>
    <t>2026 жылға түзету енгізілген бюджет (млн. теңге)/ скорректированный бюджет на 2026 год (млн.тенге)</t>
  </si>
  <si>
    <t>Налоги на имущество</t>
  </si>
  <si>
    <t>Налог на транспортные средства</t>
  </si>
  <si>
    <t>Налог на добавленную стоимость</t>
  </si>
  <si>
    <t>Мемлекеттің қаржы активтерін сатудан түсетін түсімдер</t>
  </si>
  <si>
    <t>Қаржы активтерін ел  ішінде  сатудан түсетін түсімдер</t>
  </si>
  <si>
    <t>Поступления от продажи финансовых активов внутри страны</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</si>
  <si>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</si>
  <si>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</si>
  <si>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 xml:space="preserve">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жүргізуіндегі өзге мемлекеттік мүлікті сатудан түсетін түсімдер
</t>
  </si>
  <si>
    <t xml:space="preserve">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
</t>
  </si>
  <si>
    <t xml:space="preserve">  Поступление трансфертов</t>
  </si>
  <si>
    <t>Спорттағы дарынды балаларды оқытуды және тәрбиелеуді қамтамасыз 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</si>
  <si>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</si>
  <si>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 xml:space="preserve">  налог на добавленную стоимость</t>
  </si>
  <si>
    <t xml:space="preserve">Мұнай секторы ұйымдарынан түсетін түсімдерді қоспағанда, жасалған келісімшарттар бойынша өнімді бөлу жөніндегі Қазақстан Республикасының үлесі
</t>
  </si>
  <si>
    <t xml:space="preserve">Доля Республики Казахстан по разделу продукции по заключенным контрактам, за исключением поступлений от организаций нефтяного сектора </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</si>
  <si>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</si>
  <si>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</si>
  <si>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Жер қойнауы туралы ақпаратты пайдалануға берілгені үшін ақы</t>
  </si>
  <si>
    <t>Плата за предоставление в пользование информации о недрах</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</si>
  <si>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</si>
  <si>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</si>
  <si>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</si>
  <si>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</si>
  <si>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</si>
  <si>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</si>
  <si>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</si>
  <si>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</si>
  <si>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Қазақстан Республикасы Президентінің бастамаларына арналғанрезервінің есебінен бюджеттік инвестициялық жобаларды іске асыру</t>
  </si>
  <si>
    <t>Реализация бюджетных инвестиционных проектов за счет резерва на инициативы Президента Республики Казахстан</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</si>
  <si>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</si>
  <si>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</si>
  <si>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</si>
  <si>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</si>
  <si>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</si>
  <si>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</si>
  <si>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</si>
  <si>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</si>
  <si>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Қазақстан Республикасы Үкіметі резервінің қаражаты есебіненсоттардың шешімдері бойынша орталық мемлекеттік органдардыңміндеттемелерін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</si>
  <si>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</si>
  <si>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Бюджеттік кредиттер</t>
  </si>
  <si>
    <t>Бюджетные кредиты</t>
  </si>
  <si>
    <t>510</t>
  </si>
  <si>
    <t>Ішкі бюджеттік кредиттер</t>
  </si>
  <si>
    <t>Внутренние бюджетные кредиты</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</si>
  <si>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</si>
  <si>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</si>
  <si>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</si>
  <si>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</si>
  <si>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Қоршаған ортаға жағымсыз әсер ететін объектінің орналасқан жері бойынша есепке жатқызылуға тиісті, жер қойнауын пайдаланушылардан қоршаған ортаға жол берілетін антропогендік әсер ету нормативтерін бұзғаны үшін айыппұлдар</t>
  </si>
  <si>
    <t>Штрафы за нарушение нормативов допустимого антропогенного воздействия на окружающую среду от недропользователей</t>
  </si>
  <si>
    <t xml:space="preserve">Жергілікті бюджеттен берілген нысаналы мақсаты бойынша пайдаланылмаған кредиттерді жеке және заңды тұлғалардың қайтаруы
</t>
  </si>
  <si>
    <t xml:space="preserve">Возврат физическими и юридическими лицами использованных непо целевому назначению кредитов, выданных из местного бюджета
</t>
  </si>
  <si>
    <t>156</t>
  </si>
  <si>
    <t>Консалтингтік қызметтерге ақы төлеу</t>
  </si>
  <si>
    <t>Оплата консалтинговых услуг</t>
  </si>
  <si>
    <t>Мемлекеттiк басқарудың басқа деңгейлерiне берiлетiн ағымдағы трансферттер</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</si>
  <si>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</si>
  <si>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</si>
  <si>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</si>
  <si>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</si>
  <si>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</si>
  <si>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</si>
  <si>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</si>
  <si>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</si>
  <si>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</si>
  <si>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</si>
  <si>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</si>
  <si>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</si>
  <si>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</si>
  <si>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</si>
  <si>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413</t>
  </si>
  <si>
    <t>Көлік құралдарын сатып алу</t>
  </si>
  <si>
    <t>Приобретение транспортных средств</t>
  </si>
  <si>
    <t>417</t>
  </si>
  <si>
    <t>Биологиялық активтерді сатып алу</t>
  </si>
  <si>
    <t>Приобретение биологических  активов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</si>
  <si>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</si>
  <si>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</si>
  <si>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</si>
  <si>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</si>
  <si>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</si>
  <si>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</si>
  <si>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Мамандандырылған ұйымдарға бюджеттік кредиттер</t>
  </si>
  <si>
    <t>Бюджетные кредиты специализированным организациям</t>
  </si>
  <si>
    <t>МЕККАМ (млн. тенге)/MEКKAM (mln)</t>
  </si>
  <si>
    <t>МЕТИКАМ (млн. тенге)/MEТИKAM (mln)</t>
  </si>
  <si>
    <t>12 ай/12 мес/12 monthes</t>
  </si>
  <si>
    <t>72 ай/72 мес/72 monthes</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</si>
  <si>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</si>
  <si>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</si>
  <si>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</si>
  <si>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</si>
  <si>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</si>
  <si>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</si>
  <si>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 xml:space="preserve"> 2025 жыл/
2025 год                    </t>
  </si>
  <si>
    <t>2026 ж. қантар-наурыз есеп/январь-март отчет 2026 г.</t>
  </si>
  <si>
    <t>қантар-наурыз/январь-март</t>
  </si>
  <si>
    <t>2026 ж. қаңтар-наурыз есеп/_x000D_
январь-март 2026 г.</t>
  </si>
  <si>
    <t>2026 ж. қаңтар-наурыз/_x000D_
январь-март отчет 2026 г.</t>
  </si>
  <si>
    <t>359</t>
  </si>
  <si>
    <t>429</t>
  </si>
  <si>
    <t>Өзге де негізгі қаражатты күрделі жөндеу</t>
  </si>
  <si>
    <t>Капитальный ремонт прочих основных средств</t>
  </si>
  <si>
    <t>519</t>
  </si>
  <si>
    <t>Өзге де ішкі бюджеттік кредиттер</t>
  </si>
  <si>
    <t>Прочие внутренние бюджетные кредиты</t>
  </si>
  <si>
    <t>370</t>
  </si>
  <si>
    <t>371</t>
  </si>
  <si>
    <t>Білім беру гранты</t>
  </si>
  <si>
    <t>Образовательный грант</t>
  </si>
  <si>
    <t>434</t>
  </si>
  <si>
    <t>Ақпараттық жүйелерді құру, енгізу және дамыту</t>
  </si>
  <si>
    <t>Создание, внедрение и развитие информационных систем</t>
  </si>
  <si>
    <t>2026 ж. қаңтар-наурыз есеп/_x000D_
  январь-март отчет 2026 г.</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</si>
  <si>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</si>
  <si>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</si>
  <si>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2026 қаңтар-наурыз есеп/_x000D_
  январь-март отчет 2026г.</t>
  </si>
  <si>
    <t>138</t>
  </si>
  <si>
    <t>Мемлекеттік қызметшілердің біліктілігін арттыруын қамтамасыз ету</t>
  </si>
  <si>
    <t>Обеспечение повышения квалификации государственных служащих</t>
  </si>
  <si>
    <t xml:space="preserve">Мемлекеттік қызметшілердің біліктілігін арттыруын қамтамасыз ету
</t>
  </si>
  <si>
    <t xml:space="preserve">Обеспечение повышения квалификации государственных служащих
</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</si>
  <si>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</si>
  <si>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</si>
  <si>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</si>
  <si>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</si>
  <si>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</si>
  <si>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</si>
  <si>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64</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</si>
  <si>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</si>
  <si>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</si>
  <si>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Шетелдіктер үшін туристік жарналар</t>
  </si>
  <si>
    <t>Туристские взносы для иностранцев</t>
  </si>
  <si>
    <t>2026 ж. қаңтар-наурыз/январь-март отчет 2026 г.</t>
  </si>
  <si>
    <t>2026 ж. қаңтар-наурыз есеп/
  январь-март отчет 2026 г.</t>
  </si>
  <si>
    <t>104</t>
  </si>
  <si>
    <t>Саламатты өмір салтын насихаттау</t>
  </si>
  <si>
    <t>Пропаганда здорового образа жизни</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</si>
  <si>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</si>
  <si>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</si>
  <si>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</si>
  <si>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 xml:space="preserve">2026 ж. қантар - наурыз  есеп / январь - март 2026 г. отчет </t>
  </si>
  <si>
    <t xml:space="preserve">2025 ж. қантар - наурыз  есеп / январь - март 2025 г. отчет </t>
  </si>
  <si>
    <t>2026 жылдың наурыз айына</t>
  </si>
  <si>
    <t>МУИКАМ (млн. тенге)/  МУИКАМ (mln)</t>
  </si>
  <si>
    <t>96 ай/96 мес/96 monthes</t>
  </si>
  <si>
    <t>МЕУКАМ-180  03.03.2026 қайта/повтор/repeat</t>
  </si>
  <si>
    <t>МЕУКАМ-96  03.03.2026 қайта/повтор/repeat</t>
  </si>
  <si>
    <t>МЕОКАМ-60  03.03.2026 қайта/повтор/repeat</t>
  </si>
  <si>
    <t>МЕУКАМ-180  03.03.2026 қосымша/доразмещение/аdditional placement</t>
  </si>
  <si>
    <t>МЕККАМ-60  10.03.2026 қайта/повтор/repeat</t>
  </si>
  <si>
    <t>МУИКАМ-72  10.03.2026 қайта/повтор/repeat</t>
  </si>
  <si>
    <t>МЕУКАМ-96  10.03.2026 жаңа/новый/new</t>
  </si>
  <si>
    <t>МЕУКАМ-72  17.03.2026 қайта/повтор/repeat</t>
  </si>
  <si>
    <t>МЕУКАМ-180  17.03.2026 қайта/повтор/repeat</t>
  </si>
  <si>
    <t>МЕТИКАМ-72  17.03.2026 қайта/повтор/repeat</t>
  </si>
  <si>
    <t>МЕТИКАМ-72  17.03.2026 қосымша/доразмещение/аdditional placement</t>
  </si>
  <si>
    <t>МЕУКАМ-72  26.03.2026 қайта/повтор/repeat</t>
  </si>
  <si>
    <t>МЕУКАМ-72  26.03.2026 қосымша/доразмещение/аdditional placement</t>
  </si>
  <si>
    <t>МЕУКАМ-96  26.03.2026 қайта/повтор/repeat</t>
  </si>
  <si>
    <t>МЕУКАМ-96  26.03.2026 қосымша/доразмещение/аdditional placement</t>
  </si>
  <si>
    <t>Итого наурыз 2026/март 2026г./Total for march  2026</t>
  </si>
  <si>
    <t>2026 жылғы қаңтар-наурыз атқарылуы (млн. теңге)/ исполнение за январь-март 2026 года (млн.тенге)</t>
  </si>
  <si>
    <t>2025 ж. қаңтар-наурыз %-бен 2026 ж. қаңтар-наурызға/
2026 г. январь-март в % к январю-марту 2025 г.</t>
  </si>
  <si>
    <t>1 сәуірге 2026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апреля 2026 года</t>
  </si>
  <si>
    <t>2026 ж. қаңтар-наурыз есеп/  январь-март отчет 2026 г.</t>
  </si>
  <si>
    <t>19,4</t>
  </si>
  <si>
    <t>19,0</t>
  </si>
  <si>
    <t>11,2</t>
  </si>
  <si>
    <t>2026 жылдың қаңтар-наурыз айларындағы жоспары / план на  январь-март 2026 года</t>
  </si>
  <si>
    <t>2026 жылдың қаңтар-наурыз айларындағы орындалу /исполнение за январь -март месяцы 2026 года</t>
  </si>
  <si>
    <t>2026 жылдың қаңтар-наурыз айларына мемлекеттік меншік, барлығы/ Государственная собственность на январь-март 2026 года, всего</t>
  </si>
  <si>
    <t>2026ж.           1 тоқсан/ 2026г.           1 квартал</t>
  </si>
  <si>
    <t>2026ж.                1 тоқсан/ 2026г.          1 квартал</t>
  </si>
  <si>
    <t xml:space="preserve"> 2026 жылғы 1 сәуірдегі</t>
  </si>
  <si>
    <t>на 1 апреля 2026 года</t>
  </si>
  <si>
    <t>курс доллара США на 31.03.2026г. - 481,54 тенге</t>
  </si>
  <si>
    <t>ВВП на 2026 год (прогноз) - 183 788,2 млрд. тенге</t>
  </si>
  <si>
    <r>
      <t>2</t>
    </r>
    <r>
      <rPr>
        <sz val="10"/>
        <rFont val="Arial"/>
        <family val="2"/>
        <charset val="204"/>
      </rPr>
      <t xml:space="preserve"> - оценка долга подлежит уточнению по завершению процесса формирования и сверки </t>
    </r>
  </si>
  <si>
    <t>базы данных по долговым обязательствам местных исполнительных органов</t>
  </si>
  <si>
    <t>Анықтама:</t>
  </si>
  <si>
    <t>31.03.2026 жылғы АҚШ долларының бағамы - 481,54 теңге</t>
  </si>
  <si>
    <t>2026 жылға ЖІӨ (болжам) - 183 788,2 млрд. теңге</t>
  </si>
  <si>
    <t>Көзі:</t>
  </si>
  <si>
    <t>Қазақстан Республикасы Қаржы министрлігі</t>
  </si>
  <si>
    <t>Ескерту:</t>
  </si>
  <si>
    <r>
      <t xml:space="preserve">1 </t>
    </r>
    <r>
      <rPr>
        <sz val="10"/>
        <rFont val="Arial"/>
        <family val="2"/>
        <charset val="204"/>
      </rPr>
      <t>- екі жақты талаптарды есептемегенде (Қазақстан Республикасы Үкіметінің алдындағы  жергілікті атқарушы органдарының борышы)</t>
    </r>
  </si>
  <si>
    <r>
      <t>2</t>
    </r>
    <r>
      <rPr>
        <sz val="10"/>
        <rFont val="Arial"/>
        <family val="2"/>
        <charset val="204"/>
      </rPr>
      <t xml:space="preserve"> - жергілікті атқарушы органдарының қарыз борышының міндеттемелері бойынша </t>
    </r>
  </si>
  <si>
    <t xml:space="preserve">деректер базасын қалыптастыру және салыстыру процесі аяқталған соң </t>
  </si>
  <si>
    <t>соң қарызды бағалау нақтылануға тиіс</t>
  </si>
  <si>
    <t>2026ж.                1 тоқсан/ 2026г.         1 квартал</t>
  </si>
  <si>
    <t>2025 ж. есеп /_x000D_
2025 г.  отчет</t>
  </si>
  <si>
    <t>2026 ж. қаңтар-наурыз / 
январь-март отчет 2026 г.</t>
  </si>
  <si>
    <t>на 1 апреля 2026  года</t>
  </si>
  <si>
    <t>Единица измерения: тыс.тг</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</si>
  <si>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</si>
  <si>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</si>
  <si>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</si>
  <si>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</si>
  <si>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</si>
  <si>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</si>
  <si>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XVI.  НЕНЕФТЯНОЙ ДЕФИЦИТ (ПРОФИЦИТ) БЮДЖЕТА</t>
  </si>
  <si>
    <t>Справочно:
Остатки бюджетных средств</t>
  </si>
  <si>
    <t xml:space="preserve">2026 ж. 1 сәуірдегі есеп/ 
отчет на 1 апреля
 2026 г. </t>
  </si>
  <si>
    <t>Валовой внутренний продукт,  млрд.тенге январь-декабрь 2025 года (предварительные данные)</t>
  </si>
  <si>
    <t>Объем промышленного производства, млрд.тенге (январь-март 2026г.)</t>
  </si>
  <si>
    <t xml:space="preserve">  % март 2026г. к марту 2025г.</t>
  </si>
  <si>
    <t>Индекс потребительских цен март 2026</t>
  </si>
  <si>
    <t>Среднемесячная номинальная заработная плата 1 работника, тенге (4 квартал 2025г.)</t>
  </si>
  <si>
    <t>Экспорт, млн. долл. США  (январь -февраль2026г.)</t>
  </si>
  <si>
    <t>Импорт, млн. долл. США (январь -февраль2026г.)</t>
  </si>
  <si>
    <t>в среднем за март 2026 года</t>
  </si>
  <si>
    <t>2026 жылдың           1 сәуіріне /на 1 апреля 2026 года</t>
  </si>
  <si>
    <t xml:space="preserve">в % март 2026г. к марту  2025г.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</si>
</sst>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 ###\ ###\ ###\ ##0.0;\-#\ ###\ ###\ ###\ ##0.0"/>
    <numFmt numFmtId="191" formatCode="_-* #,##0_т_-;\-* #,##0_т_-;_-* &quot;-&quot;_т_-;_-@_-"/>
    <numFmt numFmtId="192" formatCode="_-* #,##0.00_т_-;\-* #,##0.00_т_-;_-* &quot;-&quot;??_т_-;_-@_-"/>
    <numFmt numFmtId="193" formatCode="00"/>
    <numFmt numFmtId="194" formatCode="#.00"/>
    <numFmt numFmtId="195" formatCode="000"/>
    <numFmt numFmtId="196" formatCode="#\ ###\ ###\ ##0.0;\-#\ ###\ ###\ ##0.0;#\ ###\ ###\ ##0.0"/>
    <numFmt numFmtId="197" formatCode="_-* #,##0.00_р_._-;\-* #,##0.00_р_._-;_-* &quot;-&quot;_р_._-;_-@_-"/>
    <numFmt numFmtId="198" formatCode="#\ ###\ ###.#;\-#\ ###\ ###.#;0"/>
    <numFmt numFmtId="199" formatCode="#,##0;\-#,##0;0"/>
    <numFmt numFmtId="200" formatCode="#\ ###\ ###\ ##0.0;#\ ###\ ###\ ##0.0"/>
    <numFmt numFmtId="201" formatCode="###\ ###\ ###\ ###"/>
    <numFmt numFmtId="202" formatCode="#\ ###\ ###\ ##0.0"/>
  </numFmts>
  <fonts count="227">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sz val="10"/>
      <color indexed="8"/>
      <name val="Arial KZ"/>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sz val="10"/>
      <color rgb="FF000000"/>
      <name val="Arial"/>
      <family val="2"/>
      <charset val="204"/>
    </font>
    <font>
      <b/>
      <sz val="8"/>
      <color rgb="FF000000"/>
      <name val="Times New Roman"/>
      <family val="1"/>
      <charset val="204"/>
    </font>
    <font>
      <i/>
      <sz val="10"/>
      <color rgb="FF000000"/>
      <name val="Times New Roman"/>
      <family val="1"/>
      <charset val="204"/>
    </font>
    <font>
      <b/>
      <sz val="16"/>
      <name val="Times New Roman"/>
      <family val="1"/>
      <charset val="204"/>
    </font>
    <font>
      <sz val="11"/>
      <color indexed="8"/>
      <name val="Arial KZ"/>
      <charset val="204"/>
    </font>
    <font>
      <b/>
      <sz val="10"/>
      <color indexed="8"/>
      <name val="Arial KZ"/>
      <charset val="204"/>
    </font>
    <font>
      <sz val="12"/>
      <color rgb="FF333333"/>
      <name val="Times New Roman"/>
      <family val="1"/>
      <charset val="204"/>
    </font>
    <font>
      <b/>
      <sz val="12"/>
      <color rgb="FF333333"/>
      <name val="Times New Roman"/>
      <family val="1"/>
      <charset val="204"/>
    </font>
    <font>
      <sz val="10"/>
      <color rgb="FFFFFFFF"/>
      <name val="Times New Roman"/>
      <family val="1"/>
      <charset val="204"/>
    </font>
    <font>
      <sz val="10"/>
      <color rgb="FF333333"/>
      <name val="Times New Roman"/>
      <family val="1"/>
      <charset val="204"/>
    </font>
    <font>
      <b/>
      <sz val="10"/>
      <color rgb="FF333333"/>
      <name val="Times New Roman"/>
      <family val="1"/>
      <charset val="204"/>
    </font>
    <font>
      <b/>
      <i/>
      <sz val="10"/>
      <color rgb="FF333333"/>
      <name val="Times New Roman"/>
      <family val="1"/>
      <charset val="204"/>
    </font>
    <font>
      <b/>
      <i/>
      <sz val="10"/>
      <color rgb="FF000000"/>
      <name val="Times New Roman"/>
      <family val="1"/>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i/>
      <sz val="10"/>
      <color rgb="FF000000"/>
      <name val="Times New Roman"/>
      <family val="1"/>
      <charset val="204"/>
    </font>
    <font>
      <sz val="9"/>
      <color rgb="FF000000"/>
      <name val="Times New Roman"/>
      <family val="1"/>
      <charset val="204"/>
    </font>
    <font>
      <b/>
      <sz val="9"/>
      <color rgb="FF000000"/>
      <name val="Times New Roman"/>
      <family val="1"/>
      <charset val="204"/>
    </font>
    <font>
      <i/>
      <sz val="9"/>
      <color rgb="FF000000"/>
      <name val="Times New Roman"/>
      <family val="1"/>
      <charset val="204"/>
    </font>
    <font>
      <sz val="8"/>
      <color rgb="FF333333"/>
      <name val="Times New Roman"/>
      <family val="1"/>
      <charset val="204"/>
    </font>
    <font>
      <b/>
      <sz val="8"/>
      <color rgb="FF333333"/>
      <name val="Times New Roman"/>
      <family val="1"/>
      <charset val="204"/>
    </font>
    <font>
      <b/>
      <i/>
      <sz val="8"/>
      <color rgb="FF333333"/>
      <name val="Times New Roman"/>
      <family val="1"/>
      <charset val="204"/>
    </font>
    <font>
      <sz val="8"/>
      <color rgb="FF000000"/>
      <name val="Times New Roman"/>
      <family val="1"/>
      <charset val="204"/>
    </font>
    <font>
      <i/>
      <sz val="8"/>
      <color rgb="FF333333"/>
      <name val="Times New Roman"/>
      <family val="1"/>
      <charset val="204"/>
    </font>
    <font>
      <i/>
      <sz val="8"/>
      <color rgb="FF000000"/>
      <name val="Times New Roman"/>
      <family val="1"/>
      <charset val="204"/>
    </font>
    <font>
      <i/>
      <sz val="10"/>
      <color rgb="FF333333"/>
      <name val="Times New Roman"/>
      <family val="1"/>
      <charset val="204"/>
    </font>
    <font>
      <b/>
      <sz val="16"/>
      <color rgb="FFFF0000"/>
      <name val="Times New Roman"/>
      <family val="1"/>
      <charset val="204"/>
    </font>
    <font>
      <b/>
      <sz val="10"/>
      <color rgb="FFFFFFFF"/>
      <name val="Times New Roman"/>
      <family val="1"/>
      <charset val="204"/>
    </font>
    <font>
      <b/>
      <sz val="11"/>
      <color rgb="FF333333"/>
      <name val="Times New Roman"/>
      <family val="1"/>
      <charset val="204"/>
    </font>
    <font>
      <sz val="9"/>
      <color rgb="FF333333"/>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b/>
      <sz val="9"/>
      <color rgb="FF333333"/>
      <name val="Times New Roman"/>
      <family val="1"/>
      <charset val="204"/>
    </font>
    <font>
      <b/>
      <sz val="12"/>
      <color rgb="FF000000"/>
      <name val="Times New Roman"/>
      <family val="1"/>
      <charset val="204"/>
    </font>
    <font>
      <sz val="12"/>
      <color rgb="FF000000"/>
      <name val="Times New Roman"/>
      <family val="1"/>
      <charset val="204"/>
    </font>
    <font>
      <b/>
      <sz val="7"/>
      <color rgb="FF000000"/>
      <name val="Times New Roman"/>
      <family val="1"/>
      <charset val="204"/>
    </font>
    <font>
      <b/>
      <sz val="9"/>
      <color rgb="FFFFFFFF"/>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sz val="8"/>
      <name val="Arial KZ"/>
      <charset val="204"/>
    </font>
    <font>
      <b/>
      <sz val="8"/>
      <name val="Arial KZ"/>
      <charset val="204"/>
    </font>
    <font>
      <b/>
      <sz val="14"/>
      <color rgb="FF333333"/>
      <name val="Times New Roman"/>
      <family val="1"/>
      <charset val="204"/>
    </font>
    <font>
      <b/>
      <sz val="12"/>
      <color rgb="FFFFFFFF"/>
      <name val="Times New Roman"/>
      <family val="1"/>
      <charset val="204"/>
    </font>
    <font>
      <sz val="12"/>
      <color rgb="FFFFFFFF"/>
      <name val="Times New Roman"/>
      <family val="1"/>
      <charset val="204"/>
    </font>
    <font>
      <sz val="12"/>
      <color rgb="FF000000"/>
      <name val="Times New Roman"/>
      <family val="1"/>
      <charset val="204"/>
    </font>
    <font>
      <sz val="7"/>
      <color rgb="FF333333"/>
      <name val="Times New Roman"/>
      <family val="1"/>
      <charset val="204"/>
    </font>
    <font>
      <b/>
      <sz val="9"/>
      <color rgb="FF333333"/>
      <name val="Times New Roman"/>
      <family val="1"/>
      <charset val="204"/>
    </font>
    <font>
      <sz val="8"/>
      <color rgb="FF000000"/>
      <name val="Times New Roman"/>
      <family val="1"/>
      <charset val="204"/>
    </font>
    <font>
      <sz val="8"/>
      <color rgb="FFFFFFFF"/>
      <name val="Times New Roman"/>
      <family val="1"/>
      <charset val="204"/>
    </font>
    <font>
      <sz val="9"/>
      <color rgb="FF000000"/>
      <name val="Times New Roman"/>
      <family val="1"/>
      <charset val="204"/>
    </font>
    <font>
      <b/>
      <sz val="9"/>
      <color rgb="FF000000"/>
      <name val="Times New Roman"/>
      <family val="1"/>
      <charset val="204"/>
    </font>
    <font>
      <b/>
      <i/>
      <sz val="10"/>
      <color rgb="FF000000"/>
      <name val="Times New Roman"/>
      <family val="1"/>
      <charset val="204"/>
    </font>
    <font>
      <b/>
      <i/>
      <sz val="9"/>
      <color rgb="FF000000"/>
      <name val="Times New Roman"/>
      <family val="1"/>
      <charset val="204"/>
    </font>
    <font>
      <i/>
      <sz val="9"/>
      <color rgb="FF000000"/>
      <name val="Times New Roman"/>
      <family val="1"/>
      <charset val="204"/>
    </font>
    <font>
      <sz val="8"/>
      <color rgb="FF333333"/>
      <name val="Times New Roman"/>
      <family val="1"/>
      <charset val="204"/>
    </font>
    <font>
      <sz val="10"/>
      <color rgb="FF333333"/>
      <name val="Times New Roman"/>
      <family val="1"/>
      <charset val="204"/>
    </font>
    <font>
      <b/>
      <i/>
      <sz val="10"/>
      <color rgb="FF333333"/>
      <name val="Times New Roman"/>
      <family val="1"/>
      <charset val="204"/>
    </font>
    <font>
      <sz val="10"/>
      <color rgb="FF333333"/>
      <name val="Arial"/>
      <family val="2"/>
      <charset val="204"/>
    </font>
    <font>
      <b/>
      <sz val="14"/>
      <color rgb="FF000000"/>
      <name val="Times New Roman"/>
      <family val="1"/>
      <charset val="204"/>
    </font>
    <font>
      <b/>
      <sz val="9"/>
      <name val="Times New Roman"/>
      <family val="1"/>
      <charset val="204"/>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rgb="FF000000"/>
      </patternFill>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2"/>
        <bgColor indexed="64"/>
      </patternFill>
    </fill>
  </fills>
  <borders count="102">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double">
        <color rgb="FFFFFFFF"/>
      </left>
      <right style="double">
        <color rgb="FFFFFFFF"/>
      </right>
      <top style="double">
        <color rgb="FFFFFFFF"/>
      </top>
      <bottom style="double">
        <color rgb="FFFFFFFF"/>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indexed="64"/>
      </right>
      <top/>
      <bottom style="medium">
        <color indexed="64"/>
      </bottom>
      <diagonal/>
    </border>
    <border>
      <left style="thin">
        <color rgb="FFEBEBEB"/>
      </left>
      <right/>
      <top style="thin">
        <color rgb="FF000000"/>
      </top>
      <bottom style="thin">
        <color rgb="FFEBEBEB"/>
      </bottom>
      <diagonal/>
    </border>
    <border>
      <left style="thin">
        <color rgb="FFEBEBEB"/>
      </left>
      <right/>
      <top style="thin">
        <color rgb="FFEBEBEB"/>
      </top>
      <bottom style="thin">
        <color rgb="FFEBEBEB"/>
      </bottom>
      <diagonal/>
    </border>
    <border>
      <left style="thin">
        <color rgb="FFEBEBEB"/>
      </left>
      <right/>
      <top style="thin">
        <color rgb="FFEBEBEB"/>
      </top>
      <bottom style="thin">
        <color rgb="FF000000"/>
      </bottom>
      <diagonal/>
    </border>
  </borders>
  <cellStyleXfs count="19347">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68"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0" fontId="37" fillId="0" borderId="0" applyFont="0" applyFill="0" applyBorder="0" applyAlignment="0" applyProtection="0"/>
    <xf numFmtId="0" fontId="37" fillId="0" borderId="0"/>
    <xf numFmtId="168"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0" fontId="67" fillId="0" borderId="0" applyFont="0" applyFill="0" applyBorder="0" applyAlignment="0" applyProtection="0"/>
    <xf numFmtId="0" fontId="37" fillId="0" borderId="0"/>
    <xf numFmtId="181" fontId="41" fillId="0" borderId="0"/>
    <xf numFmtId="0" fontId="37" fillId="0" borderId="0"/>
    <xf numFmtId="0" fontId="35" fillId="0" borderId="0"/>
    <xf numFmtId="0" fontId="34" fillId="0" borderId="0"/>
    <xf numFmtId="170"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0" fontId="33" fillId="0" borderId="0" applyFont="0" applyFill="0" applyBorder="0" applyAlignment="0" applyProtection="0"/>
    <xf numFmtId="170" fontId="33" fillId="0" borderId="0" applyFont="0" applyFill="0" applyBorder="0" applyAlignment="0" applyProtection="0"/>
    <xf numFmtId="0" fontId="89" fillId="0" borderId="0"/>
    <xf numFmtId="0" fontId="32"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0"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3" borderId="0" applyNumberFormat="0" applyBorder="0" applyAlignment="0" applyProtection="0"/>
    <xf numFmtId="170" fontId="37" fillId="0" borderId="0" applyFont="0" applyFill="0" applyBorder="0" applyAlignment="0" applyProtection="0"/>
    <xf numFmtId="168" fontId="37" fillId="0" borderId="0" applyFont="0" applyFill="0" applyBorder="0" applyAlignment="0" applyProtection="0"/>
    <xf numFmtId="9" fontId="41" fillId="0" borderId="0" applyFont="0" applyFill="0" applyBorder="0" applyAlignment="0" applyProtection="0"/>
    <xf numFmtId="0" fontId="31" fillId="0" borderId="0"/>
    <xf numFmtId="170" fontId="67" fillId="0" borderId="0" applyFont="0" applyFill="0" applyBorder="0" applyAlignment="0" applyProtection="0"/>
    <xf numFmtId="168" fontId="37" fillId="0" borderId="0" applyFont="0" applyFill="0" applyBorder="0" applyAlignment="0" applyProtection="0"/>
    <xf numFmtId="0" fontId="31" fillId="0" borderId="0"/>
    <xf numFmtId="0" fontId="31" fillId="0" borderId="0"/>
    <xf numFmtId="170" fontId="31" fillId="0" borderId="0" applyFont="0" applyFill="0" applyBorder="0" applyAlignment="0" applyProtection="0"/>
    <xf numFmtId="0" fontId="31" fillId="0" borderId="0"/>
    <xf numFmtId="0" fontId="31" fillId="0" borderId="0"/>
    <xf numFmtId="0" fontId="31" fillId="0" borderId="0"/>
    <xf numFmtId="170" fontId="31" fillId="0" borderId="0" applyFont="0" applyFill="0" applyBorder="0" applyAlignment="0" applyProtection="0"/>
    <xf numFmtId="170" fontId="31"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0"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30" fillId="0" borderId="0"/>
    <xf numFmtId="170"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29"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170" fontId="37"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0"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7"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1" fontId="37" fillId="0" borderId="0" applyFont="0" applyFill="0" applyBorder="0" applyAlignment="0" applyProtection="0"/>
    <xf numFmtId="170" fontId="67" fillId="0" borderId="0" applyFont="0" applyFill="0" applyBorder="0" applyAlignment="0" applyProtection="0"/>
    <xf numFmtId="168" fontId="41" fillId="0" borderId="0" applyFont="0" applyFill="0" applyBorder="0" applyAlignment="0" applyProtection="0"/>
    <xf numFmtId="170" fontId="41" fillId="0" borderId="0" applyFont="0" applyFill="0" applyBorder="0" applyAlignment="0" applyProtection="0"/>
    <xf numFmtId="3" fontId="41" fillId="0" borderId="0" applyFill="0" applyBorder="0" applyAlignment="0" applyProtection="0"/>
    <xf numFmtId="166" fontId="41" fillId="0" borderId="0" applyFill="0" applyBorder="0" applyAlignment="0" applyProtection="0"/>
    <xf numFmtId="167" fontId="41" fillId="0" borderId="0" applyFont="0" applyFill="0" applyBorder="0" applyAlignment="0" applyProtection="0"/>
    <xf numFmtId="169" fontId="41" fillId="0" borderId="0" applyFont="0" applyFill="0" applyBorder="0" applyAlignment="0" applyProtection="0"/>
    <xf numFmtId="165" fontId="41" fillId="0" borderId="0" applyFill="0" applyBorder="0" applyAlignment="0" applyProtection="0"/>
    <xf numFmtId="183"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4" fontId="101" fillId="0" borderId="0"/>
    <xf numFmtId="185" fontId="102" fillId="0" borderId="0" applyFont="0" applyFill="0" applyBorder="0" applyAlignment="0" applyProtection="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69"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89" fontId="41" fillId="0" borderId="0" applyFont="0" applyFill="0" applyBorder="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7"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110" fillId="0" borderId="0"/>
    <xf numFmtId="170" fontId="37" fillId="0" borderId="0" applyFont="0" applyFill="0" applyBorder="0" applyAlignment="0" applyProtection="0"/>
    <xf numFmtId="0" fontId="23" fillId="0" borderId="0"/>
    <xf numFmtId="164" fontId="23" fillId="0" borderId="0" applyFont="0" applyFill="0" applyBorder="0" applyAlignment="0" applyProtection="0"/>
    <xf numFmtId="0" fontId="113" fillId="0" borderId="0"/>
    <xf numFmtId="0" fontId="114" fillId="0" borderId="0"/>
    <xf numFmtId="170" fontId="41" fillId="0" borderId="0" applyFont="0" applyFill="0" applyBorder="0" applyAlignment="0" applyProtection="0"/>
    <xf numFmtId="0" fontId="22" fillId="0" borderId="0"/>
    <xf numFmtId="170" fontId="22"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87" fillId="0" borderId="0"/>
    <xf numFmtId="0" fontId="21" fillId="0" borderId="0"/>
    <xf numFmtId="164" fontId="21"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4"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25" fillId="0" borderId="0"/>
    <xf numFmtId="0" fontId="130" fillId="0" borderId="0"/>
    <xf numFmtId="0" fontId="134" fillId="0" borderId="0"/>
    <xf numFmtId="0" fontId="20" fillId="0" borderId="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35" fillId="0" borderId="0"/>
    <xf numFmtId="0" fontId="41" fillId="0" borderId="0"/>
    <xf numFmtId="0" fontId="18" fillId="0" borderId="0"/>
    <xf numFmtId="170" fontId="18" fillId="0" borderId="0" applyFont="0" applyFill="0" applyBorder="0" applyAlignment="0" applyProtection="0"/>
    <xf numFmtId="0" fontId="17" fillId="0" borderId="0"/>
    <xf numFmtId="0" fontId="17" fillId="0" borderId="0"/>
    <xf numFmtId="164" fontId="3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41"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87" fillId="0" borderId="0"/>
    <xf numFmtId="0" fontId="87" fillId="0" borderId="0"/>
    <xf numFmtId="0" fontId="41" fillId="0" borderId="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xf numFmtId="43" fontId="37" fillId="0" borderId="0" applyFont="0" applyFill="0" applyBorder="0" applyAlignment="0" applyProtection="0"/>
    <xf numFmtId="0" fontId="87"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37" fillId="23" borderId="8" applyNumberFormat="0" applyFont="0" applyAlignment="0" applyProtection="0"/>
    <xf numFmtId="0" fontId="101" fillId="0" borderId="0"/>
    <xf numFmtId="175"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7"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42" fillId="0" borderId="51">
      <protection locked="0"/>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4" fontId="105" fillId="22" borderId="38" applyNumberFormat="0" applyProtection="0">
      <alignment vertical="center"/>
    </xf>
    <xf numFmtId="0" fontId="146" fillId="30" borderId="17">
      <alignment horizontal="left" vertical="top" wrapText="1"/>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4"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71" fillId="20" borderId="1" applyNumberFormat="0" applyAlignment="0" applyProtection="0"/>
    <xf numFmtId="164" fontId="108"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2" borderId="0" applyNumberFormat="0" applyBorder="0" applyAlignment="0" applyProtection="0"/>
    <xf numFmtId="43" fontId="3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70" fillId="20" borderId="2" applyNumberFormat="0" applyAlignment="0" applyProtection="0"/>
    <xf numFmtId="43" fontId="13" fillId="0" borderId="0" applyFont="0" applyFill="0" applyBorder="0" applyAlignment="0" applyProtection="0"/>
    <xf numFmtId="192" fontId="37" fillId="0" borderId="0" applyFont="0" applyFill="0" applyBorder="0" applyAlignment="0" applyProtection="0"/>
    <xf numFmtId="171" fontId="13" fillId="0" borderId="0" applyFont="0" applyFill="0" applyBorder="0" applyAlignment="0" applyProtection="0"/>
    <xf numFmtId="0" fontId="37" fillId="0" borderId="0"/>
    <xf numFmtId="0" fontId="70" fillId="20" borderId="2" applyNumberFormat="0" applyAlignment="0" applyProtection="0"/>
    <xf numFmtId="175" fontId="41" fillId="0" borderId="0" applyFill="0" applyBorder="0" applyAlignment="0" applyProtection="0"/>
    <xf numFmtId="164" fontId="108" fillId="0" borderId="0" applyFont="0" applyFill="0" applyBorder="0" applyAlignment="0" applyProtection="0"/>
    <xf numFmtId="170"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37" fillId="23" borderId="8" applyNumberFormat="0" applyFont="0" applyAlignment="0" applyProtection="0"/>
    <xf numFmtId="0" fontId="153"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41" fontId="13" fillId="0" borderId="0" applyFont="0" applyFill="0" applyBorder="0" applyAlignment="0" applyProtection="0"/>
    <xf numFmtId="0" fontId="108" fillId="0" borderId="0"/>
    <xf numFmtId="192" fontId="37" fillId="0" borderId="0" applyFont="0" applyFill="0" applyBorder="0" applyAlignment="0" applyProtection="0"/>
    <xf numFmtId="195" fontId="149" fillId="0" borderId="17">
      <alignment horizontal="center" vertical="top" wrapText="1"/>
    </xf>
    <xf numFmtId="0" fontId="13" fillId="0" borderId="0"/>
    <xf numFmtId="171" fontId="13" fillId="0" borderId="0" applyFont="0" applyFill="0" applyBorder="0" applyAlignment="0" applyProtection="0"/>
    <xf numFmtId="2" fontId="41" fillId="0" borderId="0" applyFill="0" applyBorder="0" applyAlignment="0" applyProtection="0"/>
    <xf numFmtId="195" fontId="149" fillId="0" borderId="17">
      <alignment horizontal="center" vertical="top" wrapText="1"/>
    </xf>
    <xf numFmtId="170" fontId="67" fillId="0" borderId="0" applyFont="0" applyFill="0" applyBorder="0" applyAlignment="0" applyProtection="0"/>
    <xf numFmtId="0" fontId="144" fillId="0" borderId="0">
      <protection locked="0"/>
    </xf>
    <xf numFmtId="0" fontId="40" fillId="0" borderId="0"/>
    <xf numFmtId="0" fontId="40" fillId="0" borderId="0"/>
    <xf numFmtId="0" fontId="147"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0"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43" fontId="37" fillId="0" borderId="0" applyFont="0" applyFill="0" applyBorder="0" applyAlignment="0" applyProtection="0"/>
    <xf numFmtId="175"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0"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2" fillId="0" borderId="0">
      <protection locked="0"/>
    </xf>
    <xf numFmtId="0" fontId="41" fillId="0" borderId="39" applyNumberFormat="0" applyFill="0" applyAlignment="0" applyProtection="0"/>
    <xf numFmtId="170" fontId="109" fillId="0" borderId="0" applyFont="0" applyFill="0" applyBorder="0" applyAlignment="0" applyProtection="0"/>
    <xf numFmtId="170"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4" fontId="108" fillId="0" borderId="0" applyFont="0" applyFill="0" applyBorder="0" applyAlignment="0" applyProtection="0"/>
    <xf numFmtId="170" fontId="13" fillId="0" borderId="0" applyFont="0" applyFill="0" applyBorder="0" applyAlignment="0" applyProtection="0"/>
    <xf numFmtId="10" fontId="41" fillId="0" borderId="0" applyFill="0" applyBorder="0" applyAlignment="0" applyProtection="0"/>
    <xf numFmtId="0" fontId="108" fillId="0" borderId="0"/>
    <xf numFmtId="0" fontId="142" fillId="0" borderId="0">
      <protection locked="0"/>
    </xf>
    <xf numFmtId="0" fontId="70" fillId="20" borderId="2" applyNumberFormat="0" applyAlignment="0" applyProtection="0"/>
    <xf numFmtId="0" fontId="37" fillId="23" borderId="8" applyNumberFormat="0" applyFont="0" applyAlignment="0" applyProtection="0"/>
    <xf numFmtId="171" fontId="13" fillId="0" borderId="0" applyFont="0" applyFill="0" applyBorder="0" applyAlignment="0" applyProtection="0"/>
    <xf numFmtId="43" fontId="37" fillId="0" borderId="0" applyFont="0" applyFill="0" applyBorder="0" applyAlignment="0" applyProtection="0"/>
    <xf numFmtId="0" fontId="37" fillId="23" borderId="8" applyNumberFormat="0" applyFont="0" applyAlignment="0" applyProtection="0"/>
    <xf numFmtId="0" fontId="101" fillId="0" borderId="0"/>
    <xf numFmtId="0" fontId="124" fillId="0" borderId="0"/>
    <xf numFmtId="9" fontId="37" fillId="0" borderId="0" applyFont="0" applyFill="0" applyBorder="0" applyAlignment="0" applyProtection="0"/>
    <xf numFmtId="0" fontId="144" fillId="0" borderId="0">
      <protection locked="0"/>
    </xf>
    <xf numFmtId="170"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171" fontId="13" fillId="0" borderId="0" applyFont="0" applyFill="0" applyBorder="0" applyAlignment="0" applyProtection="0"/>
    <xf numFmtId="171"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0"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2"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4" fontId="142" fillId="0" borderId="0">
      <protection locked="0"/>
    </xf>
    <xf numFmtId="194" fontId="142" fillId="0" borderId="0">
      <protection locked="0"/>
    </xf>
    <xf numFmtId="0" fontId="69" fillId="7" borderId="1" applyNumberFormat="0" applyAlignment="0" applyProtection="0"/>
    <xf numFmtId="170" fontId="37" fillId="0" borderId="0" applyFont="0" applyFill="0" applyBorder="0" applyAlignment="0" applyProtection="0"/>
    <xf numFmtId="0" fontId="75" fillId="0" borderId="6" applyNumberFormat="0" applyFill="0" applyAlignment="0" applyProtection="0"/>
    <xf numFmtId="170"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5" fontId="41" fillId="0" borderId="0" applyFill="0" applyBorder="0" applyAlignment="0" applyProtection="0"/>
    <xf numFmtId="1" fontId="149"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5" fontId="149"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4" fillId="0" borderId="0">
      <protection locked="0"/>
    </xf>
    <xf numFmtId="0" fontId="151" fillId="0" borderId="0"/>
    <xf numFmtId="0" fontId="40" fillId="0" borderId="0"/>
    <xf numFmtId="0" fontId="40" fillId="0" borderId="0"/>
    <xf numFmtId="171" fontId="13" fillId="0" borderId="0" applyFont="0" applyFill="0" applyBorder="0" applyAlignment="0" applyProtection="0"/>
    <xf numFmtId="0" fontId="108" fillId="0" borderId="0"/>
    <xf numFmtId="0" fontId="67" fillId="23" borderId="8" applyNumberFormat="0" applyFont="0" applyAlignment="0" applyProtection="0"/>
    <xf numFmtId="170"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0"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3" fontId="141" fillId="0" borderId="17">
      <alignment horizontal="center" vertical="top" wrapText="1"/>
    </xf>
    <xf numFmtId="164" fontId="108" fillId="0" borderId="0" applyFont="0" applyFill="0" applyBorder="0" applyAlignment="0" applyProtection="0"/>
    <xf numFmtId="170" fontId="13" fillId="0" borderId="0" applyFont="0" applyFill="0" applyBorder="0" applyAlignment="0" applyProtection="0"/>
    <xf numFmtId="0" fontId="143" fillId="0" borderId="0"/>
    <xf numFmtId="171" fontId="13" fillId="0" borderId="0" applyFont="0" applyFill="0" applyBorder="0" applyAlignment="0" applyProtection="0"/>
    <xf numFmtId="0" fontId="143"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1" fontId="37" fillId="0" borderId="0" applyFont="0" applyFill="0" applyBorder="0" applyAlignment="0" applyProtection="0"/>
    <xf numFmtId="170" fontId="152"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3"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5" fillId="0" borderId="0" applyNumberFormat="0" applyFill="0" applyBorder="0" applyAlignment="0" applyProtection="0">
      <alignment vertical="top"/>
      <protection locked="0"/>
    </xf>
    <xf numFmtId="0" fontId="101" fillId="0" borderId="0"/>
    <xf numFmtId="0" fontId="40" fillId="0" borderId="0"/>
    <xf numFmtId="171" fontId="13" fillId="0" borderId="0" applyFont="0" applyFill="0" applyBorder="0" applyAlignment="0" applyProtection="0"/>
    <xf numFmtId="9" fontId="150" fillId="0" borderId="0" applyFont="0" applyFill="0" applyBorder="0" applyAlignment="0" applyProtection="0"/>
    <xf numFmtId="170" fontId="67" fillId="0" borderId="0" applyFont="0" applyFill="0" applyBorder="0" applyAlignment="0" applyProtection="0"/>
    <xf numFmtId="43" fontId="13" fillId="0" borderId="0" applyFont="0" applyFill="0" applyBorder="0" applyAlignment="0" applyProtection="0"/>
    <xf numFmtId="0" fontId="70" fillId="20" borderId="2" applyNumberFormat="0" applyAlignment="0" applyProtection="0"/>
    <xf numFmtId="0" fontId="144"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43" fontId="37" fillId="0" borderId="0" applyFont="0" applyFill="0" applyBorder="0" applyAlignment="0" applyProtection="0"/>
    <xf numFmtId="192"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0" applyNumberFormat="0" applyFont="0" applyAlignment="0" applyProtection="0"/>
    <xf numFmtId="4" fontId="106" fillId="27" borderId="38" applyNumberFormat="0" applyProtection="0">
      <alignment horizontal="right" vertical="center"/>
    </xf>
    <xf numFmtId="0" fontId="146" fillId="30" borderId="17">
      <alignment horizontal="left" vertical="top" wrapText="1"/>
    </xf>
    <xf numFmtId="0" fontId="70" fillId="20" borderId="2" applyNumberFormat="0" applyAlignment="0" applyProtection="0"/>
    <xf numFmtId="0" fontId="69" fillId="7" borderId="1" applyNumberFormat="0" applyAlignment="0" applyProtection="0"/>
    <xf numFmtId="41" fontId="13" fillId="0" borderId="0" applyFont="0" applyFill="0" applyBorder="0" applyAlignment="0" applyProtection="0"/>
    <xf numFmtId="0" fontId="40" fillId="0" borderId="0"/>
    <xf numFmtId="0" fontId="101" fillId="0" borderId="0"/>
    <xf numFmtId="170" fontId="37" fillId="0" borderId="0" applyFont="0" applyFill="0" applyBorder="0" applyAlignment="0" applyProtection="0"/>
    <xf numFmtId="0" fontId="13" fillId="2" borderId="0" applyNumberFormat="0" applyBorder="0" applyAlignment="0" applyProtection="0"/>
    <xf numFmtId="170" fontId="67" fillId="0" borderId="0" applyFont="0" applyFill="0" applyBorder="0" applyAlignment="0" applyProtection="0"/>
    <xf numFmtId="171" fontId="13" fillId="0" borderId="0" applyFont="0" applyFill="0" applyBorder="0" applyAlignment="0" applyProtection="0"/>
    <xf numFmtId="4" fontId="105" fillId="22" borderId="38" applyNumberFormat="0" applyProtection="0">
      <alignment vertical="center"/>
    </xf>
    <xf numFmtId="0" fontId="148"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2" fillId="0" borderId="51">
      <protection locked="0"/>
    </xf>
    <xf numFmtId="0" fontId="75" fillId="0" borderId="6" applyNumberFormat="0" applyFill="0" applyAlignment="0" applyProtection="0"/>
    <xf numFmtId="0" fontId="13" fillId="2" borderId="0" applyNumberFormat="0" applyBorder="0" applyAlignment="0" applyProtection="0"/>
    <xf numFmtId="43" fontId="13" fillId="0" borderId="0" applyFont="0" applyFill="0" applyBorder="0" applyAlignment="0" applyProtection="0"/>
    <xf numFmtId="0" fontId="70" fillId="20" borderId="2" applyNumberFormat="0" applyAlignment="0" applyProtection="0"/>
    <xf numFmtId="0" fontId="40" fillId="0" borderId="0"/>
    <xf numFmtId="0" fontId="141" fillId="0" borderId="17">
      <alignment horizontal="left" vertical="top" wrapText="1"/>
    </xf>
    <xf numFmtId="170" fontId="67" fillId="0" borderId="0" applyFont="0" applyFill="0" applyBorder="0" applyAlignment="0" applyProtection="0"/>
    <xf numFmtId="0" fontId="67" fillId="23" borderId="8" applyNumberFormat="0" applyFont="0" applyAlignment="0" applyProtection="0"/>
    <xf numFmtId="43" fontId="1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63" fillId="0" borderId="0"/>
    <xf numFmtId="0" fontId="8" fillId="0" borderId="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171" fontId="7" fillId="0" borderId="0" applyFont="0" applyFill="0" applyBorder="0" applyAlignment="0" applyProtection="0"/>
    <xf numFmtId="41" fontId="7" fillId="0" borderId="0" applyFont="0" applyFill="0" applyBorder="0" applyAlignment="0" applyProtection="0"/>
    <xf numFmtId="0" fontId="7" fillId="0" borderId="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43" fontId="7" fillId="0" borderId="0" applyFont="0" applyFill="0" applyBorder="0" applyAlignment="0" applyProtection="0"/>
    <xf numFmtId="0" fontId="7" fillId="0" borderId="0"/>
    <xf numFmtId="43" fontId="37" fillId="0" borderId="0" applyFont="0" applyFill="0" applyBorder="0" applyAlignment="0" applyProtection="0"/>
    <xf numFmtId="0" fontId="7" fillId="2" borderId="0" applyNumberFormat="0" applyBorder="0" applyAlignment="0" applyProtection="0"/>
    <xf numFmtId="41" fontId="7" fillId="0" borderId="0" applyFont="0" applyFill="0" applyBorder="0" applyAlignment="0" applyProtection="0"/>
    <xf numFmtId="0" fontId="7" fillId="2" borderId="0" applyNumberFormat="0" applyBorder="0" applyAlignment="0" applyProtection="0"/>
    <xf numFmtId="171"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87" fillId="0" borderId="0"/>
    <xf numFmtId="0" fontId="7" fillId="0" borderId="0"/>
    <xf numFmtId="170" fontId="7" fillId="0" borderId="0" applyFont="0" applyFill="0" applyBorder="0" applyAlignment="0" applyProtection="0"/>
    <xf numFmtId="43" fontId="3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3" fontId="46"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170" fontId="2" fillId="0" borderId="0" applyFont="0" applyFill="0" applyBorder="0" applyAlignment="0" applyProtection="0"/>
    <xf numFmtId="43" fontId="46" fillId="0" borderId="0" applyFont="0" applyFill="0" applyBorder="0" applyAlignment="0" applyProtection="0"/>
    <xf numFmtId="0" fontId="1" fillId="0" borderId="0"/>
    <xf numFmtId="170" fontId="1" fillId="0" borderId="0" applyFont="0" applyFill="0" applyBorder="0" applyAlignment="0" applyProtection="0"/>
    <xf numFmtId="43" fontId="46" fillId="0" borderId="0" applyFont="0" applyFill="0" applyBorder="0" applyAlignment="0" applyProtection="0"/>
    <xf numFmtId="43" fontId="37" fillId="0" borderId="0" applyFont="0" applyFill="0" applyBorder="0" applyAlignment="0" applyProtection="0"/>
  </cellStyleXfs>
  <cellXfs count="1048">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68"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68" fontId="44" fillId="0" borderId="0" xfId="0" applyNumberFormat="1" applyFont="1" applyFill="1" applyBorder="1" applyAlignment="1">
      <alignment horizontal="right" vertical="top"/>
    </xf>
    <xf numFmtId="176"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68" fontId="46" fillId="0" borderId="10" xfId="0" applyNumberFormat="1" applyFont="1" applyFill="1" applyBorder="1" applyAlignment="1">
      <alignment horizontal="right" vertical="center"/>
    </xf>
    <xf numFmtId="0" fontId="56" fillId="0" borderId="0" xfId="0" applyFont="1" applyFill="1" applyBorder="1"/>
    <xf numFmtId="168" fontId="41" fillId="0" borderId="10" xfId="0" applyNumberFormat="1" applyFont="1" applyFill="1" applyBorder="1" applyAlignment="1">
      <alignment horizontal="right" vertical="center"/>
    </xf>
    <xf numFmtId="176" fontId="41" fillId="0" borderId="10" xfId="0" applyNumberFormat="1" applyFont="1" applyFill="1" applyBorder="1" applyAlignment="1">
      <alignment horizontal="right" vertical="center"/>
    </xf>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68" fontId="53" fillId="0" borderId="0" xfId="185" applyNumberFormat="1" applyFont="1" applyFill="1" applyBorder="1" applyAlignment="1">
      <alignment vertical="center"/>
    </xf>
    <xf numFmtId="177"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68" fontId="44" fillId="0" borderId="10" xfId="0" applyNumberFormat="1" applyFont="1" applyFill="1" applyBorder="1" applyAlignment="1">
      <alignment horizontal="right" vertical="top"/>
    </xf>
    <xf numFmtId="168" fontId="46" fillId="0" borderId="10" xfId="0" applyNumberFormat="1" applyFont="1" applyFill="1" applyBorder="1" applyAlignment="1">
      <alignment horizontal="right" vertical="top"/>
    </xf>
    <xf numFmtId="176" fontId="44" fillId="0" borderId="10" xfId="0" applyNumberFormat="1" applyFont="1" applyFill="1" applyBorder="1" applyAlignment="1">
      <alignment horizontal="right" vertical="top"/>
    </xf>
    <xf numFmtId="168"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79" fontId="59" fillId="0" borderId="0" xfId="0" applyNumberFormat="1" applyFont="1" applyFill="1"/>
    <xf numFmtId="180" fontId="0" fillId="0" borderId="0" xfId="0" applyNumberFormat="1" applyFill="1"/>
    <xf numFmtId="179" fontId="0" fillId="0" borderId="0" xfId="0" applyNumberFormat="1" applyFill="1"/>
    <xf numFmtId="174"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2" fontId="44" fillId="0" borderId="11" xfId="0" applyNumberFormat="1" applyFont="1" applyFill="1" applyBorder="1" applyAlignment="1">
      <alignment horizontal="right" vertical="top"/>
    </xf>
    <xf numFmtId="182" fontId="41" fillId="0" borderId="10" xfId="0" applyNumberFormat="1" applyFont="1" applyFill="1" applyBorder="1" applyAlignment="1">
      <alignment horizontal="right" vertical="center"/>
    </xf>
    <xf numFmtId="182" fontId="46"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top"/>
    </xf>
    <xf numFmtId="182"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7" fontId="54" fillId="0" borderId="0" xfId="185" applyNumberFormat="1" applyFont="1" applyFill="1" applyBorder="1" applyAlignment="1">
      <alignment vertical="center"/>
    </xf>
    <xf numFmtId="0" fontId="64" fillId="0" borderId="0" xfId="0" applyFont="1" applyBorder="1" applyAlignment="1">
      <alignment vertical="center" wrapText="1"/>
    </xf>
    <xf numFmtId="177"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0" fillId="0" borderId="0" xfId="0" applyAlignment="1">
      <alignment horizontal="center" vertical="center" wrapText="1"/>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5"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applyAlignment="1">
      <alignment horizontal="center" vertical="center" wrapText="1"/>
    </xf>
    <xf numFmtId="0" fontId="41" fillId="0" borderId="0" xfId="0" applyFont="1"/>
    <xf numFmtId="0" fontId="111" fillId="0" borderId="0" xfId="0" applyFont="1" applyAlignment="1">
      <alignment vertical="center"/>
    </xf>
    <xf numFmtId="179" fontId="44" fillId="24" borderId="42" xfId="208" applyNumberFormat="1" applyFont="1" applyFill="1" applyBorder="1" applyAlignment="1">
      <alignment horizontal="center" vertical="center"/>
    </xf>
    <xf numFmtId="179" fontId="44" fillId="24" borderId="41" xfId="208" applyNumberFormat="1" applyFont="1" applyFill="1" applyBorder="1" applyAlignment="1">
      <alignment horizontal="center" vertical="center"/>
    </xf>
    <xf numFmtId="179" fontId="44" fillId="24" borderId="0" xfId="208" applyNumberFormat="1" applyFont="1" applyFill="1" applyBorder="1" applyAlignment="1">
      <alignment horizontal="center" vertical="center"/>
    </xf>
    <xf numFmtId="174" fontId="41" fillId="0" borderId="0" xfId="131" applyNumberFormat="1" applyFont="1"/>
    <xf numFmtId="168" fontId="41" fillId="0" borderId="0" xfId="185" applyFont="1" applyBorder="1"/>
    <xf numFmtId="174" fontId="56" fillId="0" borderId="0" xfId="131" applyNumberFormat="1" applyFont="1"/>
    <xf numFmtId="168"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79"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5"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5"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5"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3"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47" fillId="0" borderId="11" xfId="0" applyFont="1" applyFill="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3" fontId="41" fillId="0" borderId="11" xfId="0" applyNumberFormat="1" applyFont="1" applyBorder="1" applyAlignment="1">
      <alignment horizontal="center" vertical="top"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84" fillId="0" borderId="0" xfId="0" applyFont="1" applyFill="1" applyBorder="1" applyAlignment="1">
      <alignment horizontal="left"/>
    </xf>
    <xf numFmtId="0" fontId="0" fillId="0" borderId="0" xfId="0" applyFill="1" applyAlignment="1">
      <alignment horizontal="left"/>
    </xf>
    <xf numFmtId="0" fontId="38" fillId="0" borderId="0" xfId="0" applyFont="1" applyFill="1" applyAlignment="1">
      <alignment horizontal="left"/>
    </xf>
    <xf numFmtId="0" fontId="138" fillId="0" borderId="0" xfId="0" applyFont="1" applyAlignment="1">
      <alignment horizontal="center" vertical="center" wrapText="1"/>
    </xf>
    <xf numFmtId="0" fontId="111" fillId="0" borderId="0" xfId="0" applyFont="1"/>
    <xf numFmtId="164" fontId="111" fillId="0" borderId="0" xfId="0" applyNumberFormat="1" applyFont="1"/>
    <xf numFmtId="49" fontId="118" fillId="25" borderId="0" xfId="0" applyNumberFormat="1" applyFont="1" applyFill="1" applyAlignment="1">
      <alignment horizontal="center"/>
    </xf>
    <xf numFmtId="3" fontId="139" fillId="0" borderId="0" xfId="0" applyNumberFormat="1" applyFont="1"/>
    <xf numFmtId="0" fontId="115" fillId="0" borderId="0" xfId="0" applyFont="1" applyAlignment="1">
      <alignment horizontal="left" vertical="center"/>
    </xf>
    <xf numFmtId="3" fontId="139"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39" fillId="28" borderId="11" xfId="0" applyFont="1" applyFill="1" applyBorder="1" applyAlignment="1">
      <alignment vertical="center" wrapText="1"/>
    </xf>
    <xf numFmtId="0" fontId="139" fillId="24" borderId="11" xfId="0" applyFont="1" applyFill="1" applyBorder="1" applyAlignment="1">
      <alignment vertical="center" wrapText="1"/>
    </xf>
    <xf numFmtId="3" fontId="139" fillId="24" borderId="0" xfId="0" applyNumberFormat="1" applyFont="1" applyFill="1"/>
    <xf numFmtId="3" fontId="139" fillId="24" borderId="0" xfId="0" applyNumberFormat="1" applyFont="1" applyFill="1" applyAlignment="1">
      <alignment vertical="center"/>
    </xf>
    <xf numFmtId="0" fontId="111" fillId="24" borderId="0" xfId="0" applyFont="1" applyFill="1" applyAlignment="1">
      <alignment vertical="center"/>
    </xf>
    <xf numFmtId="0" fontId="47" fillId="0" borderId="0" xfId="1101" applyFont="1" applyAlignment="1">
      <alignment vertical="center"/>
    </xf>
    <xf numFmtId="0" fontId="47" fillId="0" borderId="0" xfId="1101" applyFont="1" applyAlignment="1">
      <alignment horizontal="right" vertical="center" wrapText="1"/>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0" fillId="0" borderId="0" xfId="0" applyAlignment="1">
      <alignment horizontal="right"/>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0" fillId="0" borderId="0" xfId="0"/>
    <xf numFmtId="0" fontId="41" fillId="0" borderId="0" xfId="0" applyFont="1"/>
    <xf numFmtId="0" fontId="128" fillId="0" borderId="0" xfId="0" applyFont="1"/>
    <xf numFmtId="0" fontId="41" fillId="0" borderId="17" xfId="0" applyFont="1" applyBorder="1" applyAlignment="1">
      <alignment vertical="center" wrapText="1"/>
    </xf>
    <xf numFmtId="0" fontId="133" fillId="0" borderId="17" xfId="0" applyFont="1" applyBorder="1" applyAlignment="1">
      <alignment vertical="center" wrapText="1"/>
    </xf>
    <xf numFmtId="0" fontId="133" fillId="0" borderId="0" xfId="0" applyFont="1" applyAlignment="1">
      <alignment vertical="center" wrapText="1"/>
    </xf>
    <xf numFmtId="175"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1" fillId="31" borderId="11" xfId="2862" applyNumberFormat="1" applyFont="1" applyFill="1" applyBorder="1" applyAlignment="1">
      <alignment horizontal="center" vertical="center"/>
    </xf>
    <xf numFmtId="0" fontId="111" fillId="24" borderId="0" xfId="0" applyFont="1" applyFill="1"/>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41" fillId="0" borderId="0" xfId="0" applyFont="1" applyFill="1"/>
    <xf numFmtId="0" fontId="41" fillId="0" borderId="0" xfId="0" applyFont="1" applyAlignment="1">
      <alignment horizontal="right"/>
    </xf>
    <xf numFmtId="0" fontId="41" fillId="0" borderId="0" xfId="0" applyFont="1"/>
    <xf numFmtId="0" fontId="41" fillId="0" borderId="0" xfId="0" applyNumberFormat="1" applyFont="1" applyFill="1" applyBorder="1" applyAlignment="1" applyProtection="1">
      <alignment horizontal="left"/>
      <protection locked="0"/>
    </xf>
    <xf numFmtId="0" fontId="41" fillId="0" borderId="0" xfId="184" applyFont="1"/>
    <xf numFmtId="175" fontId="48" fillId="0" borderId="10" xfId="0" applyNumberFormat="1" applyFont="1" applyFill="1" applyBorder="1" applyAlignment="1">
      <alignment horizontal="center" vertical="center"/>
    </xf>
    <xf numFmtId="175" fontId="48" fillId="0" borderId="14" xfId="0" applyNumberFormat="1" applyFont="1" applyFill="1" applyBorder="1" applyAlignment="1">
      <alignment horizontal="center" vertical="center"/>
    </xf>
    <xf numFmtId="175" fontId="48" fillId="0" borderId="12" xfId="0" applyNumberFormat="1" applyFont="1" applyFill="1" applyBorder="1" applyAlignment="1">
      <alignment horizontal="center" vertical="center"/>
    </xf>
    <xf numFmtId="175" fontId="48" fillId="24" borderId="12" xfId="0" applyNumberFormat="1" applyFont="1" applyFill="1" applyBorder="1" applyAlignment="1">
      <alignment horizontal="center" vertical="center"/>
    </xf>
    <xf numFmtId="175" fontId="48" fillId="0" borderId="12" xfId="0" applyNumberFormat="1" applyFont="1" applyBorder="1" applyAlignment="1">
      <alignment horizontal="center" vertical="center"/>
    </xf>
    <xf numFmtId="175" fontId="47" fillId="0" borderId="10" xfId="0" applyNumberFormat="1" applyFont="1" applyFill="1" applyBorder="1" applyAlignment="1">
      <alignment horizontal="center" vertical="center"/>
    </xf>
    <xf numFmtId="175" fontId="47" fillId="24" borderId="1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8" fillId="0" borderId="0" xfId="0" applyNumberFormat="1" applyFont="1" applyFill="1" applyBorder="1" applyAlignment="1">
      <alignment horizontal="center" vertical="center"/>
    </xf>
    <xf numFmtId="175" fontId="48" fillId="0" borderId="10" xfId="0" applyNumberFormat="1" applyFont="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0" xfId="0" applyNumberFormat="1" applyFont="1" applyFill="1" applyBorder="1" applyAlignment="1">
      <alignment horizontal="center" vertical="center"/>
    </xf>
    <xf numFmtId="178" fontId="48" fillId="25" borderId="10" xfId="0" applyNumberFormat="1" applyFont="1" applyFill="1" applyBorder="1" applyAlignment="1">
      <alignment horizontal="center" vertical="center"/>
    </xf>
    <xf numFmtId="178" fontId="48" fillId="25" borderId="0" xfId="0" applyNumberFormat="1" applyFont="1" applyFill="1" applyBorder="1" applyAlignment="1">
      <alignment horizontal="center" vertical="center"/>
    </xf>
    <xf numFmtId="175"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3" fontId="48" fillId="0" borderId="10" xfId="0" applyNumberFormat="1" applyFont="1" applyBorder="1" applyAlignment="1">
      <alignment horizontal="center" vertical="center"/>
    </xf>
    <xf numFmtId="175" fontId="47" fillId="0" borderId="30" xfId="0" applyNumberFormat="1" applyFont="1" applyFill="1" applyBorder="1" applyAlignment="1">
      <alignment horizontal="center" vertical="center"/>
    </xf>
    <xf numFmtId="175" fontId="48" fillId="0" borderId="31" xfId="0" applyNumberFormat="1" applyFont="1" applyFill="1" applyBorder="1" applyAlignment="1">
      <alignment horizontal="center" vertical="center"/>
    </xf>
    <xf numFmtId="175" fontId="48" fillId="0" borderId="47" xfId="0" applyNumberFormat="1" applyFont="1" applyFill="1" applyBorder="1" applyAlignment="1">
      <alignment horizontal="center" vertical="center"/>
    </xf>
    <xf numFmtId="175" fontId="48" fillId="0" borderId="31" xfId="0" applyNumberFormat="1" applyFont="1" applyBorder="1" applyAlignment="1">
      <alignment horizontal="center" vertical="center"/>
    </xf>
    <xf numFmtId="0" fontId="48" fillId="0" borderId="10" xfId="0" applyFont="1" applyFill="1" applyBorder="1" applyAlignment="1">
      <alignment horizontal="center" vertical="center" wrapText="1"/>
    </xf>
    <xf numFmtId="175" fontId="48" fillId="0" borderId="49" xfId="0" applyNumberFormat="1" applyFont="1" applyBorder="1" applyAlignment="1">
      <alignment horizontal="center" vertical="center"/>
    </xf>
    <xf numFmtId="175" fontId="48" fillId="0" borderId="49" xfId="0" applyNumberFormat="1" applyFont="1" applyFill="1" applyBorder="1" applyAlignment="1">
      <alignment horizontal="center" vertical="center"/>
    </xf>
    <xf numFmtId="173" fontId="47" fillId="0" borderId="16" xfId="0" applyNumberFormat="1" applyFont="1" applyFill="1" applyBorder="1" applyAlignment="1">
      <alignment horizontal="center" vertical="center"/>
    </xf>
    <xf numFmtId="173" fontId="47" fillId="0" borderId="15" xfId="0" applyNumberFormat="1" applyFont="1" applyFill="1" applyBorder="1" applyAlignment="1">
      <alignment horizontal="center" vertical="center"/>
    </xf>
    <xf numFmtId="173" fontId="47" fillId="0" borderId="20" xfId="0" applyNumberFormat="1" applyFont="1" applyFill="1" applyBorder="1" applyAlignment="1">
      <alignment horizontal="center" vertical="center"/>
    </xf>
    <xf numFmtId="173" fontId="47" fillId="0" borderId="15" xfId="0" applyNumberFormat="1" applyFont="1" applyBorder="1" applyAlignment="1">
      <alignment horizontal="center" vertical="center"/>
    </xf>
    <xf numFmtId="0" fontId="123" fillId="0" borderId="0" xfId="0" applyFont="1" applyAlignment="1">
      <alignment horizontal="right"/>
    </xf>
    <xf numFmtId="0" fontId="123" fillId="0" borderId="0" xfId="0" applyFont="1"/>
    <xf numFmtId="0" fontId="0" fillId="0" borderId="0" xfId="0"/>
    <xf numFmtId="0" fontId="41" fillId="0" borderId="0" xfId="0" applyFont="1" applyFill="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41" xfId="184" applyFont="1" applyBorder="1" applyAlignment="1">
      <alignment horizontal="left" vertical="center" wrapText="1"/>
    </xf>
    <xf numFmtId="0" fontId="46" fillId="0" borderId="0" xfId="2861" applyFont="1" applyAlignment="1"/>
    <xf numFmtId="0" fontId="41" fillId="0" borderId="0" xfId="0" applyFont="1" applyAlignment="1">
      <alignment horizontal="left" vertical="top"/>
    </xf>
    <xf numFmtId="179" fontId="84" fillId="0" borderId="0" xfId="0" applyNumberFormat="1" applyFont="1" applyFill="1"/>
    <xf numFmtId="0" fontId="160" fillId="25" borderId="0" xfId="0" applyFont="1" applyFill="1" applyAlignment="1">
      <alignment horizontal="left"/>
    </xf>
    <xf numFmtId="0" fontId="37" fillId="0" borderId="11" xfId="0" applyFont="1" applyBorder="1" applyAlignment="1">
      <alignment horizontal="center" vertical="center" wrapText="1"/>
    </xf>
    <xf numFmtId="0" fontId="0" fillId="0" borderId="11" xfId="0" applyBorder="1" applyAlignment="1">
      <alignment horizontal="center" vertical="center" wrapText="1"/>
    </xf>
    <xf numFmtId="0" fontId="59" fillId="0" borderId="11" xfId="0" applyFont="1" applyBorder="1" applyAlignment="1">
      <alignment horizontal="left" vertical="center" wrapText="1"/>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3" fontId="41"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56" fillId="0" borderId="0" xfId="1101" applyFont="1" applyAlignment="1">
      <alignment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9" fillId="24" borderId="11" xfId="1101" applyNumberFormat="1" applyFont="1" applyFill="1" applyBorder="1" applyAlignment="1">
      <alignment horizontal="center" vertical="center"/>
    </xf>
    <xf numFmtId="177" fontId="129"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68" fontId="44" fillId="24" borderId="11" xfId="1101" applyNumberFormat="1" applyFont="1" applyFill="1" applyBorder="1" applyAlignment="1">
      <alignment horizontal="center" vertical="center"/>
    </xf>
    <xf numFmtId="0" fontId="41" fillId="0" borderId="12" xfId="0" applyFont="1" applyFill="1" applyBorder="1" applyAlignment="1">
      <alignment horizontal="center" vertical="center" wrapText="1"/>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68" fontId="44" fillId="0" borderId="10" xfId="129" applyNumberFormat="1" applyFont="1" applyFill="1" applyBorder="1" applyAlignment="1">
      <alignment horizontal="center" vertical="center"/>
    </xf>
    <xf numFmtId="197"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68" fontId="41" fillId="0" borderId="10" xfId="129" applyNumberFormat="1" applyFont="1" applyFill="1" applyBorder="1" applyAlignment="1">
      <alignment horizontal="left" vertical="top"/>
    </xf>
    <xf numFmtId="172" fontId="44" fillId="0" borderId="0" xfId="129" applyNumberFormat="1" applyFont="1" applyFill="1" applyBorder="1" applyAlignment="1">
      <alignment vertical="top"/>
    </xf>
    <xf numFmtId="168" fontId="41" fillId="0" borderId="10" xfId="129" applyNumberFormat="1" applyFont="1" applyFill="1" applyBorder="1" applyAlignment="1">
      <alignment vertical="top"/>
    </xf>
    <xf numFmtId="197" fontId="41" fillId="0" borderId="0" xfId="129" applyNumberFormat="1" applyFont="1" applyFill="1" applyBorder="1" applyAlignment="1">
      <alignment vertical="top"/>
    </xf>
    <xf numFmtId="0" fontId="47" fillId="0" borderId="16" xfId="0" applyFont="1" applyBorder="1" applyAlignment="1">
      <alignment horizontal="left" vertical="center" wrapText="1"/>
    </xf>
    <xf numFmtId="3" fontId="131" fillId="25" borderId="11" xfId="2862" applyNumberFormat="1" applyFont="1" applyFill="1" applyBorder="1" applyAlignment="1">
      <alignment horizontal="center" vertical="center"/>
    </xf>
    <xf numFmtId="1" fontId="139" fillId="24" borderId="11" xfId="0" applyNumberFormat="1" applyFont="1" applyFill="1" applyBorder="1" applyAlignment="1">
      <alignment horizontal="center" vertical="center"/>
    </xf>
    <xf numFmtId="3" fontId="139" fillId="35" borderId="11" xfId="0" applyNumberFormat="1" applyFont="1" applyFill="1" applyBorder="1" applyAlignment="1">
      <alignment horizontal="center" vertical="center"/>
    </xf>
    <xf numFmtId="4" fontId="139" fillId="35" borderId="11" xfId="0" applyNumberFormat="1" applyFont="1" applyFill="1" applyBorder="1" applyAlignment="1">
      <alignment horizontal="center" vertical="center"/>
    </xf>
    <xf numFmtId="0" fontId="139" fillId="24" borderId="11" xfId="0" applyFont="1" applyFill="1" applyBorder="1" applyAlignment="1">
      <alignment horizontal="left" vertical="center" wrapText="1"/>
    </xf>
    <xf numFmtId="0" fontId="41" fillId="0" borderId="0" xfId="0" applyFont="1" applyAlignment="1">
      <alignment horizontal="righ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175" fontId="44" fillId="0" borderId="11" xfId="0" applyNumberFormat="1" applyFont="1" applyBorder="1" applyAlignment="1">
      <alignment horizontal="right" vertical="top" wrapText="1"/>
    </xf>
    <xf numFmtId="0" fontId="41" fillId="0" borderId="11" xfId="0" applyFont="1" applyBorder="1" applyAlignment="1">
      <alignment horizontal="left" vertical="top" wrapText="1"/>
    </xf>
    <xf numFmtId="175" fontId="41" fillId="0" borderId="11" xfId="0" applyNumberFormat="1" applyFont="1" applyBorder="1" applyAlignment="1">
      <alignment horizontal="right" vertical="top" wrapText="1"/>
    </xf>
    <xf numFmtId="0" fontId="41" fillId="0" borderId="15" xfId="0" applyFont="1" applyBorder="1" applyAlignment="1">
      <alignment horizontal="left" vertical="top" wrapText="1"/>
    </xf>
    <xf numFmtId="0" fontId="41" fillId="0" borderId="0" xfId="0" applyFont="1"/>
    <xf numFmtId="4" fontId="44"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top" wrapText="1"/>
    </xf>
    <xf numFmtId="0" fontId="59" fillId="0" borderId="0" xfId="0" applyFont="1" applyAlignment="1">
      <alignment horizontal="center" vertical="top" wrapText="1"/>
    </xf>
    <xf numFmtId="0" fontId="0" fillId="0" borderId="11" xfId="0" applyBorder="1" applyAlignment="1">
      <alignment horizontal="left" vertical="center" wrapText="1"/>
    </xf>
    <xf numFmtId="0" fontId="44" fillId="0" borderId="0" xfId="0" applyFont="1" applyAlignment="1">
      <alignment horizontal="center" vertical="top" wrapText="1"/>
    </xf>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41" fillId="0" borderId="41" xfId="0" applyNumberFormat="1" applyFont="1" applyBorder="1" applyAlignment="1">
      <alignment horizontal="left" vertical="center"/>
    </xf>
    <xf numFmtId="168" fontId="44" fillId="0" borderId="12" xfId="0" applyNumberFormat="1" applyFont="1" applyFill="1" applyBorder="1" applyAlignment="1">
      <alignment horizontal="right" vertical="center"/>
    </xf>
    <xf numFmtId="179" fontId="44" fillId="24" borderId="66"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44" fillId="0" borderId="0" xfId="184" applyFont="1"/>
    <xf numFmtId="0" fontId="44" fillId="0" borderId="0" xfId="184" applyFont="1" applyAlignment="1">
      <alignment horizontal="right"/>
    </xf>
    <xf numFmtId="0" fontId="44" fillId="0" borderId="0" xfId="184" applyFont="1" applyAlignment="1">
      <alignment vertical="top"/>
    </xf>
    <xf numFmtId="0" fontId="44" fillId="0" borderId="20" xfId="184" applyFont="1" applyBorder="1" applyAlignment="1">
      <alignment vertical="top" wrapText="1"/>
    </xf>
    <xf numFmtId="0" fontId="41" fillId="0" borderId="20" xfId="184" applyFont="1" applyBorder="1" applyAlignment="1">
      <alignment horizontal="right" vertical="top" wrapText="1"/>
    </xf>
    <xf numFmtId="0" fontId="41" fillId="0" borderId="11" xfId="184" applyFont="1" applyBorder="1" applyAlignment="1">
      <alignment horizontal="center" vertical="center"/>
    </xf>
    <xf numFmtId="0" fontId="46" fillId="0" borderId="10" xfId="184" applyFont="1" applyBorder="1" applyAlignment="1">
      <alignment horizontal="left" indent="1"/>
    </xf>
    <xf numFmtId="168" fontId="44" fillId="0" borderId="10" xfId="184" applyNumberFormat="1" applyFont="1" applyBorder="1" applyAlignment="1">
      <alignment vertical="top"/>
    </xf>
    <xf numFmtId="172" fontId="44" fillId="0" borderId="10" xfId="184" applyNumberFormat="1" applyFont="1" applyBorder="1" applyAlignment="1">
      <alignment horizontal="center"/>
    </xf>
    <xf numFmtId="0" fontId="41" fillId="0" borderId="10" xfId="184" applyFont="1" applyBorder="1" applyAlignment="1">
      <alignment horizontal="left" indent="1"/>
    </xf>
    <xf numFmtId="0" fontId="41" fillId="0" borderId="10" xfId="184" applyFont="1" applyBorder="1" applyAlignment="1">
      <alignment horizontal="left" vertical="top" wrapText="1" indent="1"/>
    </xf>
    <xf numFmtId="0" fontId="46" fillId="0" borderId="10" xfId="184" applyFont="1" applyBorder="1" applyAlignment="1">
      <alignment horizontal="left" vertical="top" indent="1"/>
    </xf>
    <xf numFmtId="0" fontId="41" fillId="0" borderId="10" xfId="184" applyFont="1" applyBorder="1" applyAlignment="1">
      <alignment horizontal="left" vertical="top"/>
    </xf>
    <xf numFmtId="0" fontId="41" fillId="0" borderId="10" xfId="184" applyFont="1" applyBorder="1" applyAlignment="1">
      <alignment horizontal="left" vertical="top" indent="1"/>
    </xf>
    <xf numFmtId="0" fontId="44" fillId="0" borderId="15" xfId="184" applyFont="1" applyBorder="1" applyAlignment="1">
      <alignment horizontal="left" vertical="top" indent="1"/>
    </xf>
    <xf numFmtId="168" fontId="44" fillId="0" borderId="15" xfId="184" applyNumberFormat="1" applyFont="1" applyBorder="1" applyAlignment="1">
      <alignment vertical="top"/>
    </xf>
    <xf numFmtId="172" fontId="44" fillId="0" borderId="15" xfId="184" applyNumberFormat="1" applyFont="1" applyBorder="1" applyAlignment="1">
      <alignment vertical="top"/>
    </xf>
    <xf numFmtId="0" fontId="44" fillId="0" borderId="0" xfId="184" applyFont="1" applyAlignment="1">
      <alignment horizontal="left" vertical="top" indent="1"/>
    </xf>
    <xf numFmtId="168" fontId="44" fillId="0" borderId="0" xfId="184" applyNumberFormat="1" applyFont="1" applyAlignment="1">
      <alignment horizontal="center"/>
    </xf>
    <xf numFmtId="172" fontId="44" fillId="0" borderId="0" xfId="184" applyNumberFormat="1" applyFont="1" applyAlignment="1">
      <alignment vertical="top"/>
    </xf>
    <xf numFmtId="0" fontId="49" fillId="0" borderId="0" xfId="184" applyFont="1" applyAlignment="1" applyProtection="1">
      <alignment horizontal="left"/>
      <protection locked="0"/>
    </xf>
    <xf numFmtId="0" fontId="0" fillId="0" borderId="0" xfId="0"/>
    <xf numFmtId="0" fontId="56" fillId="0" borderId="10" xfId="1646" applyNumberFormat="1" applyFont="1" applyFill="1" applyBorder="1" applyAlignment="1">
      <alignment horizontal="center" wrapText="1"/>
    </xf>
    <xf numFmtId="0" fontId="155" fillId="0" borderId="0" xfId="0" applyFont="1" applyAlignment="1">
      <alignment horizontal="center" wrapText="1"/>
    </xf>
    <xf numFmtId="0" fontId="155" fillId="0" borderId="0" xfId="0" applyFont="1" applyAlignment="1">
      <alignment wrapText="1"/>
    </xf>
    <xf numFmtId="174" fontId="158" fillId="0" borderId="11" xfId="19346" applyNumberFormat="1" applyFont="1" applyBorder="1" applyAlignment="1">
      <alignment horizontal="center" wrapText="1"/>
    </xf>
    <xf numFmtId="174" fontId="158" fillId="0" borderId="22" xfId="19346" applyNumberFormat="1" applyFont="1" applyBorder="1" applyAlignment="1">
      <alignment horizontal="center" wrapText="1"/>
    </xf>
    <xf numFmtId="174" fontId="158" fillId="0" borderId="44" xfId="19346" applyNumberFormat="1" applyFont="1" applyBorder="1" applyAlignment="1">
      <alignment horizontal="center" wrapText="1"/>
    </xf>
    <xf numFmtId="10" fontId="158" fillId="0" borderId="11" xfId="19346" applyNumberFormat="1" applyFont="1" applyBorder="1" applyAlignment="1">
      <alignment horizontal="center" wrapText="1"/>
    </xf>
    <xf numFmtId="174" fontId="158" fillId="0" borderId="21" xfId="19346" applyNumberFormat="1" applyFont="1" applyBorder="1" applyAlignment="1">
      <alignment horizontal="center" wrapText="1"/>
    </xf>
    <xf numFmtId="174" fontId="158" fillId="0" borderId="11" xfId="19346" applyNumberFormat="1" applyFont="1" applyFill="1" applyBorder="1" applyAlignment="1">
      <alignment horizontal="center" wrapText="1"/>
    </xf>
    <xf numFmtId="174" fontId="158" fillId="0" borderId="22" xfId="19346" applyNumberFormat="1" applyFont="1" applyFill="1" applyBorder="1" applyAlignment="1">
      <alignment horizontal="center" wrapText="1"/>
    </xf>
    <xf numFmtId="174" fontId="158" fillId="0" borderId="44" xfId="19346" applyNumberFormat="1" applyFont="1" applyFill="1" applyBorder="1" applyAlignment="1">
      <alignment horizontal="center" wrapText="1"/>
    </xf>
    <xf numFmtId="10" fontId="158" fillId="0" borderId="11" xfId="19346" applyNumberFormat="1" applyFont="1" applyFill="1" applyBorder="1" applyAlignment="1">
      <alignment horizontal="center" wrapText="1"/>
    </xf>
    <xf numFmtId="174" fontId="155" fillId="0" borderId="0" xfId="0" applyNumberFormat="1" applyFont="1" applyAlignment="1">
      <alignment wrapText="1"/>
    </xf>
    <xf numFmtId="174" fontId="155" fillId="0" borderId="0" xfId="0" applyNumberFormat="1" applyFont="1" applyAlignment="1">
      <alignment horizontal="center" wrapText="1"/>
    </xf>
    <xf numFmtId="3" fontId="155" fillId="0" borderId="0" xfId="0" applyNumberFormat="1" applyFont="1" applyAlignment="1">
      <alignment wrapText="1"/>
    </xf>
    <xf numFmtId="3" fontId="155" fillId="0" borderId="0" xfId="0" applyNumberFormat="1" applyFont="1" applyAlignment="1">
      <alignment horizontal="center" wrapText="1"/>
    </xf>
    <xf numFmtId="0" fontId="53" fillId="0" borderId="0" xfId="0" applyFont="1" applyAlignment="1">
      <alignment horizontal="right" vertical="center"/>
    </xf>
    <xf numFmtId="0" fontId="56" fillId="0" borderId="11" xfId="0" applyFont="1" applyBorder="1" applyAlignment="1">
      <alignment horizontal="center" vertical="center"/>
    </xf>
    <xf numFmtId="0" fontId="126" fillId="0" borderId="12" xfId="0" applyFont="1" applyBorder="1" applyAlignment="1">
      <alignment horizontal="center"/>
    </xf>
    <xf numFmtId="0" fontId="126" fillId="0" borderId="0" xfId="0" applyFont="1"/>
    <xf numFmtId="0" fontId="56" fillId="0" borderId="10" xfId="0" applyFont="1" applyBorder="1" applyAlignment="1">
      <alignment horizontal="left" wrapText="1"/>
    </xf>
    <xf numFmtId="3" fontId="56" fillId="0" borderId="0" xfId="0" applyNumberFormat="1" applyFont="1" applyAlignment="1">
      <alignment horizontal="center" wrapText="1"/>
    </xf>
    <xf numFmtId="175" fontId="84" fillId="0" borderId="10" xfId="0" applyNumberFormat="1" applyFont="1" applyBorder="1" applyAlignment="1">
      <alignment horizontal="center" wrapText="1"/>
    </xf>
    <xf numFmtId="175" fontId="56" fillId="0" borderId="10" xfId="0" applyNumberFormat="1" applyFont="1" applyBorder="1" applyAlignment="1">
      <alignment horizontal="center" wrapText="1"/>
    </xf>
    <xf numFmtId="0" fontId="127" fillId="0" borderId="10" xfId="0" applyFont="1" applyBorder="1" applyAlignment="1">
      <alignment horizontal="left" wrapText="1"/>
    </xf>
    <xf numFmtId="3" fontId="56" fillId="0" borderId="10" xfId="0" applyNumberFormat="1" applyFont="1" applyBorder="1" applyAlignment="1">
      <alignment horizontal="center" wrapText="1"/>
    </xf>
    <xf numFmtId="175" fontId="56" fillId="0" borderId="0" xfId="0" applyNumberFormat="1" applyFont="1" applyAlignment="1">
      <alignment horizontal="center" wrapText="1"/>
    </xf>
    <xf numFmtId="0" fontId="56" fillId="0" borderId="15" xfId="0" applyFont="1" applyBorder="1" applyAlignment="1">
      <alignment horizontal="left" wrapText="1"/>
    </xf>
    <xf numFmtId="0" fontId="126" fillId="0" borderId="23" xfId="0" applyFont="1" applyBorder="1"/>
    <xf numFmtId="175" fontId="127" fillId="0" borderId="14" xfId="0" applyNumberFormat="1" applyFont="1" applyBorder="1" applyAlignment="1">
      <alignment horizontal="center" wrapText="1"/>
    </xf>
    <xf numFmtId="175" fontId="127" fillId="0" borderId="10" xfId="0" applyNumberFormat="1" applyFont="1" applyBorder="1" applyAlignment="1">
      <alignment horizontal="center" wrapText="1"/>
    </xf>
    <xf numFmtId="175" fontId="132" fillId="0" borderId="10" xfId="0" applyNumberFormat="1" applyFont="1" applyBorder="1" applyAlignment="1">
      <alignment horizontal="center" wrapText="1"/>
    </xf>
    <xf numFmtId="4" fontId="56" fillId="0" borderId="10" xfId="0" applyNumberFormat="1" applyFont="1" applyBorder="1" applyAlignment="1">
      <alignment horizontal="center" wrapText="1"/>
    </xf>
    <xf numFmtId="0" fontId="56" fillId="0" borderId="0" xfId="0" applyFont="1" applyAlignment="1">
      <alignment horizontal="center" vertical="center"/>
    </xf>
    <xf numFmtId="0" fontId="127" fillId="0" borderId="15" xfId="0" applyFont="1" applyBorder="1" applyAlignment="1">
      <alignment horizontal="left" wrapText="1"/>
    </xf>
    <xf numFmtId="175" fontId="56" fillId="0" borderId="15" xfId="0" applyNumberFormat="1" applyFont="1" applyBorder="1" applyAlignment="1">
      <alignment horizontal="center" wrapText="1"/>
    </xf>
    <xf numFmtId="175" fontId="59" fillId="0" borderId="11" xfId="0" applyNumberFormat="1" applyFont="1" applyBorder="1" applyAlignment="1">
      <alignment horizontal="right" vertical="center" wrapText="1"/>
    </xf>
    <xf numFmtId="175" fontId="0" fillId="0" borderId="11" xfId="0" applyNumberFormat="1" applyBorder="1" applyAlignment="1">
      <alignment horizontal="right" vertical="center" wrapText="1"/>
    </xf>
    <xf numFmtId="174" fontId="158" fillId="0" borderId="67" xfId="19346" applyNumberFormat="1" applyFont="1" applyBorder="1" applyAlignment="1">
      <alignment horizontal="center" wrapText="1"/>
    </xf>
    <xf numFmtId="174" fontId="158" fillId="0" borderId="68" xfId="19346" applyNumberFormat="1" applyFont="1" applyBorder="1" applyAlignment="1">
      <alignment horizontal="center" wrapText="1"/>
    </xf>
    <xf numFmtId="174" fontId="158" fillId="0" borderId="70" xfId="19346" applyNumberFormat="1" applyFont="1" applyBorder="1" applyAlignment="1">
      <alignment horizontal="center" wrapText="1"/>
    </xf>
    <xf numFmtId="174" fontId="158" fillId="0" borderId="71" xfId="19346" applyNumberFormat="1" applyFont="1" applyBorder="1" applyAlignment="1">
      <alignment horizontal="center" wrapText="1"/>
    </xf>
    <xf numFmtId="174" fontId="158" fillId="0" borderId="72" xfId="19346" applyNumberFormat="1" applyFont="1" applyBorder="1" applyAlignment="1">
      <alignment horizontal="center" wrapText="1"/>
    </xf>
    <xf numFmtId="174" fontId="158" fillId="0" borderId="74" xfId="19346" applyNumberFormat="1" applyFont="1" applyFill="1" applyBorder="1" applyAlignment="1">
      <alignment horizontal="center" wrapText="1"/>
    </xf>
    <xf numFmtId="174" fontId="158" fillId="0" borderId="75" xfId="19346" applyNumberFormat="1" applyFont="1" applyFill="1" applyBorder="1" applyAlignment="1">
      <alignment horizontal="center" wrapText="1"/>
    </xf>
    <xf numFmtId="0" fontId="41" fillId="36" borderId="0" xfId="0" applyFont="1" applyFill="1" applyAlignment="1">
      <alignment vertical="center"/>
    </xf>
    <xf numFmtId="177" fontId="129"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61" fillId="0" borderId="2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66" xfId="0" applyFont="1" applyBorder="1" applyAlignment="1">
      <alignment horizontal="left" vertical="center"/>
    </xf>
    <xf numFmtId="0" fontId="37" fillId="0" borderId="66" xfId="0" applyFont="1" applyBorder="1" applyAlignment="1">
      <alignment horizontal="left"/>
    </xf>
    <xf numFmtId="0" fontId="37" fillId="0" borderId="78" xfId="0" applyFont="1" applyBorder="1" applyAlignment="1">
      <alignment horizontal="left"/>
    </xf>
    <xf numFmtId="0" fontId="44" fillId="0" borderId="11" xfId="0" applyFont="1" applyFill="1" applyBorder="1" applyAlignment="1">
      <alignment vertical="top" wrapText="1"/>
    </xf>
    <xf numFmtId="0" fontId="41" fillId="0" borderId="0" xfId="184" applyFont="1" applyAlignment="1">
      <alignment horizontal="left"/>
    </xf>
    <xf numFmtId="0" fontId="41" fillId="0" borderId="0" xfId="184" applyFont="1" applyAlignment="1">
      <alignment horizontal="right"/>
    </xf>
    <xf numFmtId="0" fontId="41" fillId="0" borderId="0" xfId="184" applyFont="1" applyAlignment="1">
      <alignment horizontal="center" vertical="center"/>
    </xf>
    <xf numFmtId="4" fontId="41" fillId="0" borderId="0" xfId="184" applyNumberFormat="1" applyFont="1"/>
    <xf numFmtId="10" fontId="41" fillId="0" borderId="0" xfId="184" applyNumberFormat="1" applyFont="1"/>
    <xf numFmtId="3" fontId="41" fillId="0" borderId="0" xfId="184" applyNumberFormat="1" applyFont="1"/>
    <xf numFmtId="0" fontId="51" fillId="0" borderId="0" xfId="184" applyFont="1" applyAlignment="1" applyProtection="1">
      <alignment horizontal="left"/>
      <protection locked="0"/>
    </xf>
    <xf numFmtId="0" fontId="41" fillId="0" borderId="0" xfId="184" applyFont="1" applyAlignment="1">
      <alignment wrapText="1"/>
    </xf>
    <xf numFmtId="49" fontId="131" fillId="25" borderId="11" xfId="0" applyNumberFormat="1" applyFont="1" applyFill="1" applyBorder="1" applyAlignment="1">
      <alignment horizontal="left" vertical="center"/>
    </xf>
    <xf numFmtId="49" fontId="131" fillId="25" borderId="11" xfId="0" applyNumberFormat="1" applyFont="1" applyFill="1" applyBorder="1" applyAlignment="1">
      <alignment horizontal="center" vertical="center"/>
    </xf>
    <xf numFmtId="49" fontId="118" fillId="31" borderId="0" xfId="0" applyNumberFormat="1" applyFont="1" applyFill="1" applyAlignment="1">
      <alignment horizontal="center"/>
    </xf>
    <xf numFmtId="0" fontId="138" fillId="24" borderId="0" xfId="0" applyFont="1" applyFill="1" applyAlignment="1">
      <alignment horizontal="center" vertical="center" wrapText="1"/>
    </xf>
    <xf numFmtId="0" fontId="140" fillId="0" borderId="11" xfId="0" applyFont="1" applyBorder="1" applyAlignment="1">
      <alignment vertical="center" wrapText="1"/>
    </xf>
    <xf numFmtId="3" fontId="166" fillId="24" borderId="0" xfId="0" applyNumberFormat="1" applyFont="1" applyFill="1" applyAlignment="1">
      <alignment horizontal="center" vertical="center"/>
    </xf>
    <xf numFmtId="0" fontId="111" fillId="24" borderId="0" xfId="0" applyFont="1" applyFill="1" applyAlignment="1">
      <alignment horizontal="center" vertical="center"/>
    </xf>
    <xf numFmtId="0" fontId="155" fillId="32" borderId="88" xfId="0" applyFont="1" applyFill="1" applyBorder="1" applyAlignment="1">
      <alignment horizontal="center" wrapText="1"/>
    </xf>
    <xf numFmtId="0" fontId="155" fillId="33" borderId="54" xfId="0" applyFont="1" applyFill="1" applyBorder="1" applyAlignment="1">
      <alignment horizontal="center" vertical="center" wrapText="1"/>
    </xf>
    <xf numFmtId="14" fontId="155" fillId="32" borderId="90" xfId="0" applyNumberFormat="1" applyFont="1" applyFill="1" applyBorder="1" applyAlignment="1">
      <alignment horizontal="center" vertical="center" wrapText="1"/>
    </xf>
    <xf numFmtId="10" fontId="158" fillId="0" borderId="68" xfId="19346" applyNumberFormat="1" applyFont="1" applyBorder="1" applyAlignment="1">
      <alignment horizontal="center" wrapText="1"/>
    </xf>
    <xf numFmtId="14" fontId="155" fillId="32" borderId="83" xfId="0" applyNumberFormat="1" applyFont="1" applyFill="1" applyBorder="1" applyAlignment="1">
      <alignment horizontal="center" vertical="center" wrapText="1"/>
    </xf>
    <xf numFmtId="49" fontId="169" fillId="25" borderId="0" xfId="0" applyNumberFormat="1" applyFont="1" applyFill="1" applyAlignment="1">
      <alignment horizontal="right" vertical="center" wrapText="1"/>
    </xf>
    <xf numFmtId="49" fontId="171" fillId="25" borderId="28" xfId="0" applyNumberFormat="1" applyFont="1" applyFill="1" applyBorder="1" applyAlignment="1">
      <alignment horizontal="center" vertical="center"/>
    </xf>
    <xf numFmtId="0" fontId="41" fillId="37" borderId="0" xfId="0" applyFont="1" applyFill="1"/>
    <xf numFmtId="49" fontId="173" fillId="25" borderId="24" xfId="0" applyNumberFormat="1" applyFont="1" applyFill="1" applyBorder="1" applyAlignment="1">
      <alignment horizontal="left" vertical="center" wrapText="1"/>
    </xf>
    <xf numFmtId="178" fontId="173" fillId="25" borderId="24" xfId="0" applyNumberFormat="1" applyFont="1" applyFill="1" applyBorder="1" applyAlignment="1">
      <alignment horizontal="right" vertical="center"/>
    </xf>
    <xf numFmtId="0" fontId="174" fillId="25" borderId="24" xfId="0" applyFont="1" applyFill="1" applyBorder="1" applyAlignment="1">
      <alignment horizontal="left" vertical="center" wrapText="1"/>
    </xf>
    <xf numFmtId="178" fontId="174" fillId="25" borderId="24" xfId="0" applyNumberFormat="1" applyFont="1" applyFill="1" applyBorder="1" applyAlignment="1">
      <alignment horizontal="right" vertical="center"/>
    </xf>
    <xf numFmtId="49" fontId="172" fillId="25" borderId="24" xfId="0" applyNumberFormat="1" applyFont="1" applyFill="1" applyBorder="1" applyAlignment="1">
      <alignment horizontal="left" vertical="center" wrapText="1"/>
    </xf>
    <xf numFmtId="178" fontId="172" fillId="25" borderId="24" xfId="0" applyNumberFormat="1" applyFont="1" applyFill="1" applyBorder="1" applyAlignment="1">
      <alignment horizontal="right" vertical="center"/>
    </xf>
    <xf numFmtId="49" fontId="174" fillId="25" borderId="24" xfId="0" applyNumberFormat="1" applyFont="1" applyFill="1" applyBorder="1" applyAlignment="1">
      <alignment horizontal="left" vertical="center" wrapText="1"/>
    </xf>
    <xf numFmtId="49" fontId="176" fillId="25" borderId="24" xfId="0" applyNumberFormat="1" applyFont="1" applyFill="1" applyBorder="1" applyAlignment="1">
      <alignment horizontal="right" vertical="center"/>
    </xf>
    <xf numFmtId="0" fontId="177" fillId="25" borderId="0" xfId="0" applyFont="1" applyFill="1" applyAlignment="1">
      <alignment horizontal="left"/>
    </xf>
    <xf numFmtId="49" fontId="172" fillId="25" borderId="0" xfId="0" applyNumberFormat="1" applyFont="1" applyFill="1" applyAlignment="1">
      <alignment horizontal="left" vertical="center"/>
    </xf>
    <xf numFmtId="49" fontId="184" fillId="25" borderId="24" xfId="0" applyNumberFormat="1" applyFont="1" applyFill="1" applyBorder="1" applyAlignment="1">
      <alignment horizontal="left" vertical="top" wrapText="1"/>
    </xf>
    <xf numFmtId="178" fontId="184" fillId="25" borderId="24" xfId="0" applyNumberFormat="1" applyFont="1" applyFill="1" applyBorder="1" applyAlignment="1">
      <alignment horizontal="right" vertical="center"/>
    </xf>
    <xf numFmtId="49" fontId="184" fillId="25" borderId="24" xfId="0" applyNumberFormat="1" applyFont="1" applyFill="1" applyBorder="1" applyAlignment="1">
      <alignment horizontal="left" vertical="center" wrapText="1"/>
    </xf>
    <xf numFmtId="0" fontId="185" fillId="25" borderId="24" xfId="0" applyFont="1" applyFill="1" applyBorder="1" applyAlignment="1">
      <alignment horizontal="left" vertical="center" wrapText="1"/>
    </xf>
    <xf numFmtId="178" fontId="185" fillId="25" borderId="24" xfId="0" applyNumberFormat="1" applyFont="1" applyFill="1" applyBorder="1" applyAlignment="1">
      <alignment horizontal="right" vertical="center"/>
    </xf>
    <xf numFmtId="49" fontId="183" fillId="25" borderId="24" xfId="0" applyNumberFormat="1" applyFont="1" applyFill="1" applyBorder="1" applyAlignment="1">
      <alignment horizontal="left" vertical="top" wrapText="1"/>
    </xf>
    <xf numFmtId="178" fontId="183" fillId="25" borderId="26" xfId="0" applyNumberFormat="1" applyFont="1" applyFill="1" applyBorder="1" applyAlignment="1">
      <alignment horizontal="right" vertical="center"/>
    </xf>
    <xf numFmtId="178" fontId="183" fillId="25" borderId="24" xfId="0" applyNumberFormat="1" applyFont="1" applyFill="1" applyBorder="1" applyAlignment="1">
      <alignment horizontal="right" vertical="center"/>
    </xf>
    <xf numFmtId="49" fontId="183" fillId="25" borderId="24" xfId="0" applyNumberFormat="1" applyFont="1" applyFill="1" applyBorder="1" applyAlignment="1">
      <alignment horizontal="left" vertical="center" wrapText="1"/>
    </xf>
    <xf numFmtId="49" fontId="185" fillId="25" borderId="24" xfId="0" applyNumberFormat="1" applyFont="1" applyFill="1" applyBorder="1" applyAlignment="1">
      <alignment horizontal="left" vertical="center" wrapText="1"/>
    </xf>
    <xf numFmtId="49" fontId="186" fillId="25" borderId="24" xfId="0" applyNumberFormat="1" applyFont="1" applyFill="1" applyBorder="1" applyAlignment="1">
      <alignment horizontal="left" vertical="top" wrapText="1"/>
    </xf>
    <xf numFmtId="178" fontId="183" fillId="25" borderId="0" xfId="0" applyNumberFormat="1" applyFont="1" applyFill="1" applyAlignment="1">
      <alignment horizontal="right" vertical="center"/>
    </xf>
    <xf numFmtId="49" fontId="187" fillId="25" borderId="24" xfId="0" applyNumberFormat="1" applyFont="1" applyFill="1" applyBorder="1" applyAlignment="1">
      <alignment horizontal="left" vertical="top" wrapText="1"/>
    </xf>
    <xf numFmtId="178" fontId="187" fillId="25" borderId="24" xfId="0" applyNumberFormat="1" applyFont="1" applyFill="1" applyBorder="1" applyAlignment="1">
      <alignment horizontal="right" vertical="center"/>
    </xf>
    <xf numFmtId="49" fontId="187" fillId="25" borderId="24" xfId="0" applyNumberFormat="1" applyFont="1" applyFill="1" applyBorder="1" applyAlignment="1">
      <alignment horizontal="left" vertical="center" wrapText="1"/>
    </xf>
    <xf numFmtId="49" fontId="183" fillId="25" borderId="24" xfId="0" applyNumberFormat="1" applyFont="1" applyFill="1" applyBorder="1" applyAlignment="1">
      <alignment horizontal="left" vertical="center"/>
    </xf>
    <xf numFmtId="49" fontId="186" fillId="25" borderId="24" xfId="0" applyNumberFormat="1" applyFont="1" applyFill="1" applyBorder="1" applyAlignment="1">
      <alignment horizontal="right" vertical="center"/>
    </xf>
    <xf numFmtId="49" fontId="188" fillId="25" borderId="24" xfId="0" applyNumberFormat="1" applyFont="1" applyFill="1" applyBorder="1" applyAlignment="1">
      <alignment horizontal="right" vertical="center"/>
    </xf>
    <xf numFmtId="49" fontId="183" fillId="25" borderId="25" xfId="0" applyNumberFormat="1" applyFont="1" applyFill="1" applyBorder="1" applyAlignment="1">
      <alignment horizontal="left" vertical="top" wrapText="1"/>
    </xf>
    <xf numFmtId="49" fontId="186" fillId="25" borderId="79" xfId="0" applyNumberFormat="1" applyFont="1" applyFill="1" applyBorder="1" applyAlignment="1">
      <alignment horizontal="right" vertical="center"/>
    </xf>
    <xf numFmtId="49" fontId="186" fillId="25" borderId="25" xfId="0" applyNumberFormat="1" applyFont="1" applyFill="1" applyBorder="1" applyAlignment="1">
      <alignment horizontal="right" vertical="center"/>
    </xf>
    <xf numFmtId="49" fontId="183" fillId="25" borderId="25" xfId="0" applyNumberFormat="1" applyFont="1" applyFill="1" applyBorder="1" applyAlignment="1">
      <alignment horizontal="left" vertical="center" wrapText="1"/>
    </xf>
    <xf numFmtId="178" fontId="183" fillId="25" borderId="79" xfId="0" applyNumberFormat="1" applyFont="1" applyFill="1" applyBorder="1" applyAlignment="1">
      <alignment horizontal="right" vertical="center"/>
    </xf>
    <xf numFmtId="178" fontId="183" fillId="25" borderId="25" xfId="0" applyNumberFormat="1" applyFont="1" applyFill="1" applyBorder="1" applyAlignment="1">
      <alignment horizontal="right" vertical="center"/>
    </xf>
    <xf numFmtId="0" fontId="154" fillId="32" borderId="84" xfId="0" applyFont="1" applyFill="1" applyBorder="1" applyAlignment="1">
      <alignment horizontal="center" wrapText="1"/>
    </xf>
    <xf numFmtId="49" fontId="172" fillId="25" borderId="57" xfId="0" applyNumberFormat="1" applyFont="1" applyFill="1" applyBorder="1" applyAlignment="1">
      <alignment horizontal="center" vertical="center" wrapText="1"/>
    </xf>
    <xf numFmtId="49" fontId="173" fillId="25" borderId="24" xfId="0" applyNumberFormat="1" applyFont="1" applyFill="1" applyBorder="1" applyAlignment="1">
      <alignment horizontal="left" vertical="top" wrapText="1"/>
    </xf>
    <xf numFmtId="178" fontId="173" fillId="25" borderId="81" xfId="0" applyNumberFormat="1" applyFont="1" applyFill="1" applyBorder="1" applyAlignment="1">
      <alignment horizontal="right" vertical="center"/>
    </xf>
    <xf numFmtId="0" fontId="174" fillId="25" borderId="24" xfId="0" applyFont="1" applyFill="1" applyBorder="1" applyAlignment="1">
      <alignment horizontal="left" vertical="top" wrapText="1"/>
    </xf>
    <xf numFmtId="178" fontId="175" fillId="25" borderId="24" xfId="0" applyNumberFormat="1" applyFont="1" applyFill="1" applyBorder="1" applyAlignment="1">
      <alignment horizontal="right" vertical="center"/>
    </xf>
    <xf numFmtId="178" fontId="174" fillId="25" borderId="81" xfId="0" applyNumberFormat="1" applyFont="1" applyFill="1" applyBorder="1" applyAlignment="1">
      <alignment horizontal="right" vertical="center"/>
    </xf>
    <xf numFmtId="49" fontId="172" fillId="25" borderId="24" xfId="0" applyNumberFormat="1" applyFont="1" applyFill="1" applyBorder="1" applyAlignment="1">
      <alignment horizontal="left" vertical="top"/>
    </xf>
    <xf numFmtId="178" fontId="172" fillId="25" borderId="81" xfId="0" applyNumberFormat="1" applyFont="1" applyFill="1" applyBorder="1" applyAlignment="1">
      <alignment horizontal="right" vertical="center"/>
    </xf>
    <xf numFmtId="49" fontId="174" fillId="25" borderId="24" xfId="0" applyNumberFormat="1" applyFont="1" applyFill="1" applyBorder="1" applyAlignment="1">
      <alignment horizontal="left" vertical="top" wrapText="1"/>
    </xf>
    <xf numFmtId="49" fontId="172" fillId="25" borderId="24" xfId="0" applyNumberFormat="1" applyFont="1" applyFill="1" applyBorder="1" applyAlignment="1">
      <alignment horizontal="left" vertical="top" wrapText="1"/>
    </xf>
    <xf numFmtId="49" fontId="189" fillId="25" borderId="24" xfId="0" applyNumberFormat="1" applyFont="1" applyFill="1" applyBorder="1" applyAlignment="1">
      <alignment horizontal="left" vertical="top" wrapText="1"/>
    </xf>
    <xf numFmtId="178" fontId="189" fillId="25" borderId="24" xfId="0" applyNumberFormat="1" applyFont="1" applyFill="1" applyBorder="1" applyAlignment="1">
      <alignment horizontal="right" vertical="center"/>
    </xf>
    <xf numFmtId="178" fontId="189" fillId="25" borderId="81" xfId="0" applyNumberFormat="1" applyFont="1" applyFill="1" applyBorder="1" applyAlignment="1">
      <alignment horizontal="right" vertical="center"/>
    </xf>
    <xf numFmtId="49" fontId="189" fillId="25" borderId="24" xfId="0" applyNumberFormat="1" applyFont="1" applyFill="1" applyBorder="1" applyAlignment="1">
      <alignment horizontal="left" vertical="center"/>
    </xf>
    <xf numFmtId="49" fontId="172" fillId="25" borderId="24" xfId="0" applyNumberFormat="1" applyFont="1" applyFill="1" applyBorder="1" applyAlignment="1">
      <alignment horizontal="left" vertical="center"/>
    </xf>
    <xf numFmtId="49" fontId="172" fillId="25" borderId="25" xfId="0" applyNumberFormat="1" applyFont="1" applyFill="1" applyBorder="1" applyAlignment="1">
      <alignment horizontal="left" vertical="top" wrapText="1"/>
    </xf>
    <xf numFmtId="178" fontId="172" fillId="25" borderId="25" xfId="0" applyNumberFormat="1" applyFont="1" applyFill="1" applyBorder="1" applyAlignment="1">
      <alignment horizontal="right" vertical="center"/>
    </xf>
    <xf numFmtId="178" fontId="172" fillId="25" borderId="82" xfId="0" applyNumberFormat="1" applyFont="1" applyFill="1" applyBorder="1" applyAlignment="1">
      <alignment horizontal="right" vertical="center"/>
    </xf>
    <xf numFmtId="49" fontId="172" fillId="25" borderId="25" xfId="0" applyNumberFormat="1" applyFont="1" applyFill="1" applyBorder="1" applyAlignment="1">
      <alignment horizontal="left" vertical="center"/>
    </xf>
    <xf numFmtId="178" fontId="191" fillId="25" borderId="24" xfId="0" applyNumberFormat="1" applyFont="1" applyFill="1" applyBorder="1" applyAlignment="1">
      <alignment horizontal="right" vertical="center"/>
    </xf>
    <xf numFmtId="178" fontId="191" fillId="25" borderId="81" xfId="0" applyNumberFormat="1" applyFont="1" applyFill="1" applyBorder="1" applyAlignment="1">
      <alignment horizontal="right" vertical="center"/>
    </xf>
    <xf numFmtId="49" fontId="179" fillId="25" borderId="24" xfId="0" applyNumberFormat="1" applyFont="1" applyFill="1" applyBorder="1" applyAlignment="1">
      <alignment horizontal="right" vertical="center"/>
    </xf>
    <xf numFmtId="49" fontId="179" fillId="25" borderId="81" xfId="0" applyNumberFormat="1" applyFont="1" applyFill="1" applyBorder="1" applyAlignment="1">
      <alignment horizontal="right" vertical="center"/>
    </xf>
    <xf numFmtId="49" fontId="176" fillId="25" borderId="81" xfId="0" applyNumberFormat="1" applyFont="1" applyFill="1" applyBorder="1" applyAlignment="1">
      <alignment horizontal="right" vertical="center"/>
    </xf>
    <xf numFmtId="49" fontId="176" fillId="25" borderId="25" xfId="0" applyNumberFormat="1" applyFont="1" applyFill="1" applyBorder="1" applyAlignment="1">
      <alignment horizontal="right" vertical="center"/>
    </xf>
    <xf numFmtId="49" fontId="176" fillId="25" borderId="82" xfId="0" applyNumberFormat="1" applyFont="1" applyFill="1" applyBorder="1" applyAlignment="1">
      <alignment horizontal="right" vertical="center"/>
    </xf>
    <xf numFmtId="0" fontId="192" fillId="25" borderId="0" xfId="0" applyFont="1" applyFill="1" applyAlignment="1">
      <alignment horizontal="center" vertical="top" wrapText="1"/>
    </xf>
    <xf numFmtId="49" fontId="193" fillId="25" borderId="0" xfId="0" applyNumberFormat="1" applyFont="1" applyFill="1" applyAlignment="1">
      <alignment horizontal="right" vertical="center"/>
    </xf>
    <xf numFmtId="49" fontId="180" fillId="25" borderId="27" xfId="0" applyNumberFormat="1" applyFont="1" applyFill="1" applyBorder="1" applyAlignment="1">
      <alignment horizontal="center" vertical="center" wrapText="1"/>
    </xf>
    <xf numFmtId="49" fontId="180" fillId="25" borderId="40" xfId="0" applyNumberFormat="1" applyFont="1" applyFill="1" applyBorder="1" applyAlignment="1">
      <alignment horizontal="center" vertical="center"/>
    </xf>
    <xf numFmtId="0" fontId="180" fillId="25" borderId="27" xfId="0" applyFont="1" applyFill="1" applyBorder="1" applyAlignment="1">
      <alignment horizontal="center" vertical="center" wrapText="1"/>
    </xf>
    <xf numFmtId="49" fontId="180" fillId="25" borderId="27" xfId="0" applyNumberFormat="1" applyFont="1" applyFill="1" applyBorder="1" applyAlignment="1">
      <alignment horizontal="center" vertical="center"/>
    </xf>
    <xf numFmtId="49" fontId="180" fillId="25" borderId="25" xfId="0" applyNumberFormat="1" applyFont="1" applyFill="1" applyBorder="1" applyAlignment="1">
      <alignment horizontal="center"/>
    </xf>
    <xf numFmtId="49" fontId="180" fillId="25" borderId="29" xfId="0" applyNumberFormat="1" applyFont="1" applyFill="1" applyBorder="1" applyAlignment="1">
      <alignment horizontal="center"/>
    </xf>
    <xf numFmtId="0" fontId="194" fillId="25" borderId="24" xfId="0" applyFont="1" applyFill="1" applyBorder="1" applyAlignment="1">
      <alignment horizontal="left"/>
    </xf>
    <xf numFmtId="49" fontId="181" fillId="25" borderId="26" xfId="0" applyNumberFormat="1" applyFont="1" applyFill="1" applyBorder="1" applyAlignment="1">
      <alignment horizontal="left" vertical="center"/>
    </xf>
    <xf numFmtId="199" fontId="181" fillId="25" borderId="24" xfId="0" applyNumberFormat="1" applyFont="1" applyFill="1" applyBorder="1" applyAlignment="1">
      <alignment horizontal="right" vertical="center"/>
    </xf>
    <xf numFmtId="49" fontId="181" fillId="25" borderId="24" xfId="0" applyNumberFormat="1" applyFont="1" applyFill="1" applyBorder="1" applyAlignment="1">
      <alignment horizontal="left" vertical="center"/>
    </xf>
    <xf numFmtId="49" fontId="180" fillId="25" borderId="26" xfId="0" applyNumberFormat="1" applyFont="1" applyFill="1" applyBorder="1" applyAlignment="1">
      <alignment horizontal="left" vertical="center"/>
    </xf>
    <xf numFmtId="49" fontId="180" fillId="25" borderId="24" xfId="0" applyNumberFormat="1" applyFont="1" applyFill="1" applyBorder="1" applyAlignment="1">
      <alignment horizontal="left" vertical="center"/>
    </xf>
    <xf numFmtId="49" fontId="194" fillId="25" borderId="24" xfId="0" applyNumberFormat="1" applyFont="1" applyFill="1" applyBorder="1" applyAlignment="1">
      <alignment horizontal="left"/>
    </xf>
    <xf numFmtId="3" fontId="181" fillId="25" borderId="24" xfId="0" applyNumberFormat="1" applyFont="1" applyFill="1" applyBorder="1" applyAlignment="1">
      <alignment horizontal="right" vertical="center"/>
    </xf>
    <xf numFmtId="49" fontId="181" fillId="25" borderId="24" xfId="0" applyNumberFormat="1" applyFont="1" applyFill="1" applyBorder="1" applyAlignment="1">
      <alignment horizontal="center" vertical="center"/>
    </xf>
    <xf numFmtId="0" fontId="195" fillId="25" borderId="24" xfId="0" applyFont="1" applyFill="1" applyBorder="1" applyAlignment="1">
      <alignment horizontal="left"/>
    </xf>
    <xf numFmtId="49" fontId="181" fillId="25" borderId="26" xfId="0" applyNumberFormat="1" applyFont="1" applyFill="1" applyBorder="1" applyAlignment="1">
      <alignment horizontal="left" vertical="center" wrapText="1"/>
    </xf>
    <xf numFmtId="49" fontId="181" fillId="25" borderId="24" xfId="0" applyNumberFormat="1" applyFont="1" applyFill="1" applyBorder="1" applyAlignment="1">
      <alignment horizontal="left" vertical="center" wrapText="1"/>
    </xf>
    <xf numFmtId="49" fontId="182" fillId="25" borderId="24" xfId="0" applyNumberFormat="1" applyFont="1" applyFill="1" applyBorder="1" applyAlignment="1">
      <alignment horizontal="center" vertical="center"/>
    </xf>
    <xf numFmtId="49" fontId="182" fillId="25" borderId="26" xfId="0" applyNumberFormat="1" applyFont="1" applyFill="1" applyBorder="1" applyAlignment="1">
      <alignment horizontal="left" vertical="center" wrapText="1"/>
    </xf>
    <xf numFmtId="3" fontId="182"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left" vertical="center" wrapText="1"/>
    </xf>
    <xf numFmtId="49" fontId="196" fillId="25" borderId="24" xfId="0" applyNumberFormat="1" applyFont="1" applyFill="1" applyBorder="1" applyAlignment="1">
      <alignment horizontal="left"/>
    </xf>
    <xf numFmtId="49" fontId="193" fillId="25" borderId="24" xfId="0" applyNumberFormat="1" applyFont="1" applyFill="1" applyBorder="1" applyAlignment="1">
      <alignment horizontal="center" vertical="center"/>
    </xf>
    <xf numFmtId="49" fontId="193" fillId="25" borderId="26" xfId="0" applyNumberFormat="1" applyFont="1" applyFill="1" applyBorder="1" applyAlignment="1">
      <alignment horizontal="left" vertical="center" wrapText="1"/>
    </xf>
    <xf numFmtId="199" fontId="193" fillId="25" borderId="24" xfId="0" applyNumberFormat="1" applyFont="1" applyFill="1" applyBorder="1" applyAlignment="1">
      <alignment horizontal="right" vertical="center"/>
    </xf>
    <xf numFmtId="49" fontId="193" fillId="25" borderId="24" xfId="0" applyNumberFormat="1" applyFont="1" applyFill="1" applyBorder="1" applyAlignment="1">
      <alignment horizontal="left" vertical="center" wrapText="1"/>
    </xf>
    <xf numFmtId="0" fontId="196" fillId="25" borderId="24" xfId="0" applyFont="1" applyFill="1" applyBorder="1" applyAlignment="1">
      <alignment horizontal="left"/>
    </xf>
    <xf numFmtId="0" fontId="193" fillId="25" borderId="26" xfId="0" applyFont="1" applyFill="1" applyBorder="1" applyAlignment="1">
      <alignment horizontal="left" vertical="center" wrapText="1"/>
    </xf>
    <xf numFmtId="0" fontId="193" fillId="25" borderId="24" xfId="0" applyFont="1" applyFill="1" applyBorder="1" applyAlignment="1">
      <alignment horizontal="left" vertical="center" wrapText="1"/>
    </xf>
    <xf numFmtId="0" fontId="182" fillId="25" borderId="26" xfId="0" applyFont="1" applyFill="1" applyBorder="1" applyAlignment="1">
      <alignment horizontal="left" vertical="center" wrapText="1"/>
    </xf>
    <xf numFmtId="0" fontId="196" fillId="25" borderId="25" xfId="0" applyFont="1" applyFill="1" applyBorder="1" applyAlignment="1">
      <alignment horizontal="left"/>
    </xf>
    <xf numFmtId="49" fontId="193" fillId="25" borderId="25" xfId="0" applyNumberFormat="1" applyFont="1" applyFill="1" applyBorder="1" applyAlignment="1">
      <alignment horizontal="center" vertical="center"/>
    </xf>
    <xf numFmtId="49" fontId="193" fillId="25" borderId="29" xfId="0" applyNumberFormat="1" applyFont="1" applyFill="1" applyBorder="1" applyAlignment="1">
      <alignment horizontal="left" vertical="center" wrapText="1"/>
    </xf>
    <xf numFmtId="199" fontId="193" fillId="25" borderId="25" xfId="0" applyNumberFormat="1" applyFont="1" applyFill="1" applyBorder="1" applyAlignment="1">
      <alignment horizontal="right" vertical="center"/>
    </xf>
    <xf numFmtId="49" fontId="193" fillId="25" borderId="25" xfId="0" applyNumberFormat="1" applyFont="1" applyFill="1" applyBorder="1" applyAlignment="1">
      <alignment horizontal="left" vertical="center" wrapText="1"/>
    </xf>
    <xf numFmtId="0" fontId="194" fillId="25" borderId="24" xfId="0" applyFont="1" applyFill="1" applyBorder="1" applyAlignment="1">
      <alignment horizontal="center"/>
    </xf>
    <xf numFmtId="49" fontId="181" fillId="25" borderId="24" xfId="0" applyNumberFormat="1" applyFont="1" applyFill="1" applyBorder="1" applyAlignment="1">
      <alignment horizontal="left" wrapText="1"/>
    </xf>
    <xf numFmtId="3" fontId="181" fillId="25" borderId="24" xfId="0" applyNumberFormat="1" applyFont="1" applyFill="1" applyBorder="1" applyAlignment="1">
      <alignment horizontal="right"/>
    </xf>
    <xf numFmtId="49" fontId="180" fillId="25" borderId="24" xfId="0" applyNumberFormat="1" applyFont="1" applyFill="1" applyBorder="1" applyAlignment="1">
      <alignment horizontal="left" wrapText="1"/>
    </xf>
    <xf numFmtId="0" fontId="180" fillId="25" borderId="24" xfId="0" applyFont="1" applyFill="1" applyBorder="1" applyAlignment="1">
      <alignment horizontal="center"/>
    </xf>
    <xf numFmtId="49" fontId="181" fillId="25" borderId="24" xfId="0" applyNumberFormat="1" applyFont="1" applyFill="1" applyBorder="1" applyAlignment="1">
      <alignment horizontal="center"/>
    </xf>
    <xf numFmtId="3" fontId="193" fillId="25" borderId="24" xfId="0" applyNumberFormat="1" applyFont="1" applyFill="1" applyBorder="1" applyAlignment="1">
      <alignment horizontal="right"/>
    </xf>
    <xf numFmtId="49" fontId="193" fillId="25" borderId="24" xfId="0" applyNumberFormat="1" applyFont="1" applyFill="1" applyBorder="1" applyAlignment="1">
      <alignment horizontal="left" wrapText="1"/>
    </xf>
    <xf numFmtId="0" fontId="181" fillId="25" borderId="24" xfId="0" applyFont="1" applyFill="1" applyBorder="1" applyAlignment="1">
      <alignment horizontal="left" wrapText="1"/>
    </xf>
    <xf numFmtId="0" fontId="193" fillId="25" borderId="24" xfId="0" applyFont="1" applyFill="1" applyBorder="1" applyAlignment="1">
      <alignment horizontal="left" wrapText="1"/>
    </xf>
    <xf numFmtId="0" fontId="197" fillId="25" borderId="24" xfId="0" applyFont="1" applyFill="1" applyBorder="1" applyAlignment="1">
      <alignment horizontal="left"/>
    </xf>
    <xf numFmtId="0" fontId="198" fillId="25" borderId="24" xfId="0" applyFont="1" applyFill="1" applyBorder="1" applyAlignment="1">
      <alignment horizontal="left"/>
    </xf>
    <xf numFmtId="0" fontId="198" fillId="25" borderId="26" xfId="0" applyFont="1" applyFill="1" applyBorder="1" applyAlignment="1">
      <alignment horizontal="left" wrapText="1"/>
    </xf>
    <xf numFmtId="0" fontId="198" fillId="25" borderId="24" xfId="0" applyFont="1" applyFill="1" applyBorder="1" applyAlignment="1">
      <alignment horizontal="left" wrapText="1"/>
    </xf>
    <xf numFmtId="0" fontId="197" fillId="25" borderId="25" xfId="0" applyFont="1" applyFill="1" applyBorder="1" applyAlignment="1">
      <alignment horizontal="left"/>
    </xf>
    <xf numFmtId="0" fontId="198" fillId="25" borderId="25" xfId="0" applyFont="1" applyFill="1" applyBorder="1" applyAlignment="1">
      <alignment horizontal="left"/>
    </xf>
    <xf numFmtId="0" fontId="198" fillId="25" borderId="25" xfId="0" applyFont="1" applyFill="1" applyBorder="1" applyAlignment="1">
      <alignment horizontal="left" wrapText="1"/>
    </xf>
    <xf numFmtId="0" fontId="199" fillId="25" borderId="27" xfId="0" applyFont="1" applyFill="1" applyBorder="1" applyAlignment="1">
      <alignment horizontal="center" vertical="center" wrapText="1"/>
    </xf>
    <xf numFmtId="49" fontId="199" fillId="25" borderId="27" xfId="0" applyNumberFormat="1" applyFont="1" applyFill="1" applyBorder="1" applyAlignment="1">
      <alignment horizontal="center" vertical="center"/>
    </xf>
    <xf numFmtId="0" fontId="199" fillId="25" borderId="24" xfId="0" applyFont="1" applyFill="1" applyBorder="1" applyAlignment="1">
      <alignment horizontal="left"/>
    </xf>
    <xf numFmtId="49" fontId="199" fillId="25" borderId="24" xfId="0" applyNumberFormat="1" applyFont="1" applyFill="1" applyBorder="1" applyAlignment="1">
      <alignment horizontal="left"/>
    </xf>
    <xf numFmtId="3" fontId="199" fillId="25" borderId="24" xfId="0" applyNumberFormat="1" applyFont="1" applyFill="1" applyBorder="1" applyAlignment="1">
      <alignment horizontal="right"/>
    </xf>
    <xf numFmtId="49" fontId="200" fillId="25" borderId="24" xfId="0" applyNumberFormat="1" applyFont="1" applyFill="1" applyBorder="1" applyAlignment="1">
      <alignment horizontal="center" vertical="top"/>
    </xf>
    <xf numFmtId="49" fontId="200" fillId="25" borderId="24" xfId="0" applyNumberFormat="1" applyFont="1" applyFill="1" applyBorder="1" applyAlignment="1">
      <alignment horizontal="left" vertical="top" wrapText="1"/>
    </xf>
    <xf numFmtId="3" fontId="200" fillId="25" borderId="24" xfId="0" applyNumberFormat="1" applyFont="1" applyFill="1" applyBorder="1" applyAlignment="1">
      <alignment horizontal="right" vertical="top"/>
    </xf>
    <xf numFmtId="0" fontId="200" fillId="25" borderId="24" xfId="0" applyFont="1" applyFill="1" applyBorder="1" applyAlignment="1">
      <alignment horizontal="left" vertical="top" wrapText="1"/>
    </xf>
    <xf numFmtId="49" fontId="200" fillId="25" borderId="25" xfId="0" applyNumberFormat="1" applyFont="1" applyFill="1" applyBorder="1" applyAlignment="1">
      <alignment horizontal="center" vertical="top"/>
    </xf>
    <xf numFmtId="49" fontId="200" fillId="25" borderId="25" xfId="0" applyNumberFormat="1" applyFont="1" applyFill="1" applyBorder="1" applyAlignment="1">
      <alignment horizontal="left" vertical="top" wrapText="1"/>
    </xf>
    <xf numFmtId="3" fontId="200" fillId="25" borderId="25" xfId="0" applyNumberFormat="1" applyFont="1" applyFill="1" applyBorder="1" applyAlignment="1">
      <alignment horizontal="right" vertical="top"/>
    </xf>
    <xf numFmtId="0" fontId="201" fillId="25" borderId="27" xfId="0" applyFont="1" applyFill="1" applyBorder="1" applyAlignment="1">
      <alignment horizontal="center" vertical="center" wrapText="1"/>
    </xf>
    <xf numFmtId="0" fontId="181" fillId="25" borderId="24" xfId="0" applyFont="1" applyFill="1" applyBorder="1" applyAlignment="1">
      <alignment horizontal="center" vertical="center"/>
    </xf>
    <xf numFmtId="3" fontId="201" fillId="25" borderId="24" xfId="0" applyNumberFormat="1" applyFont="1" applyFill="1" applyBorder="1" applyAlignment="1">
      <alignment horizontal="right" vertical="center"/>
    </xf>
    <xf numFmtId="49" fontId="201" fillId="25" borderId="24" xfId="0" applyNumberFormat="1" applyFont="1" applyFill="1" applyBorder="1" applyAlignment="1">
      <alignment horizontal="center" vertical="center"/>
    </xf>
    <xf numFmtId="0" fontId="181" fillId="25" borderId="24" xfId="0" applyFont="1" applyFill="1" applyBorder="1" applyAlignment="1">
      <alignment horizontal="left"/>
    </xf>
    <xf numFmtId="49" fontId="202" fillId="25" borderId="24" xfId="0" applyNumberFormat="1" applyFont="1" applyFill="1" applyBorder="1" applyAlignment="1">
      <alignment horizontal="left"/>
    </xf>
    <xf numFmtId="49" fontId="203" fillId="25" borderId="24" xfId="0" applyNumberFormat="1" applyFont="1" applyFill="1" applyBorder="1" applyAlignment="1">
      <alignment horizontal="center" vertical="center"/>
    </xf>
    <xf numFmtId="3" fontId="203" fillId="25" borderId="24" xfId="0" applyNumberFormat="1" applyFont="1" applyFill="1" applyBorder="1" applyAlignment="1">
      <alignment horizontal="right" vertical="center"/>
    </xf>
    <xf numFmtId="49" fontId="204" fillId="25" borderId="24" xfId="0" applyNumberFormat="1" applyFont="1" applyFill="1" applyBorder="1" applyAlignment="1">
      <alignment horizontal="left"/>
    </xf>
    <xf numFmtId="49" fontId="205" fillId="25" borderId="24" xfId="0" applyNumberFormat="1" applyFont="1" applyFill="1" applyBorder="1" applyAlignment="1">
      <alignment horizontal="center" vertical="center"/>
    </xf>
    <xf numFmtId="3" fontId="205" fillId="25" borderId="24" xfId="0" applyNumberFormat="1" applyFont="1" applyFill="1" applyBorder="1" applyAlignment="1">
      <alignment horizontal="right" vertical="center"/>
    </xf>
    <xf numFmtId="0" fontId="204" fillId="25" borderId="24" xfId="0" applyFont="1" applyFill="1" applyBorder="1" applyAlignment="1">
      <alignment horizontal="left"/>
    </xf>
    <xf numFmtId="49" fontId="204" fillId="25" borderId="25" xfId="0" applyNumberFormat="1" applyFont="1" applyFill="1" applyBorder="1" applyAlignment="1">
      <alignment horizontal="left"/>
    </xf>
    <xf numFmtId="0" fontId="204" fillId="25" borderId="25" xfId="0" applyFont="1" applyFill="1" applyBorder="1" applyAlignment="1">
      <alignment horizontal="left"/>
    </xf>
    <xf numFmtId="49" fontId="205" fillId="25" borderId="25" xfId="0" applyNumberFormat="1" applyFont="1" applyFill="1" applyBorder="1" applyAlignment="1">
      <alignment horizontal="center" vertical="center"/>
    </xf>
    <xf numFmtId="3" fontId="205" fillId="25" borderId="25" xfId="0" applyNumberFormat="1" applyFont="1" applyFill="1" applyBorder="1" applyAlignment="1">
      <alignment horizontal="right" vertical="center"/>
    </xf>
    <xf numFmtId="0" fontId="205" fillId="25" borderId="24" xfId="0" applyFont="1" applyFill="1" applyBorder="1" applyAlignment="1">
      <alignment horizontal="left" vertical="center" wrapText="1"/>
    </xf>
    <xf numFmtId="49" fontId="159" fillId="25" borderId="28" xfId="0" applyNumberFormat="1" applyFont="1" applyFill="1" applyBorder="1" applyAlignment="1">
      <alignment horizontal="center" vertical="center" wrapText="1"/>
    </xf>
    <xf numFmtId="49" fontId="159" fillId="25" borderId="28" xfId="0" applyNumberFormat="1" applyFont="1" applyFill="1" applyBorder="1" applyAlignment="1">
      <alignment horizontal="center" vertical="center"/>
    </xf>
    <xf numFmtId="0" fontId="159" fillId="25" borderId="28" xfId="0" applyFont="1" applyFill="1" applyBorder="1" applyAlignment="1">
      <alignment horizontal="center" vertical="center" wrapText="1"/>
    </xf>
    <xf numFmtId="49" fontId="161" fillId="25" borderId="28" xfId="0" applyNumberFormat="1" applyFont="1" applyFill="1" applyBorder="1" applyAlignment="1">
      <alignment horizontal="left" vertical="center"/>
    </xf>
    <xf numFmtId="201" fontId="161" fillId="25" borderId="28" xfId="0" applyNumberFormat="1" applyFont="1" applyFill="1" applyBorder="1" applyAlignment="1">
      <alignment horizontal="right" vertical="center"/>
    </xf>
    <xf numFmtId="49" fontId="161" fillId="25" borderId="28" xfId="0" applyNumberFormat="1" applyFont="1" applyFill="1" applyBorder="1" applyAlignment="1">
      <alignment horizontal="right" vertical="center"/>
    </xf>
    <xf numFmtId="49" fontId="161" fillId="25" borderId="28" xfId="0" applyNumberFormat="1" applyFont="1" applyFill="1" applyBorder="1" applyAlignment="1">
      <alignment horizontal="left" vertical="center" wrapText="1"/>
    </xf>
    <xf numFmtId="49" fontId="165" fillId="25" borderId="28" xfId="0" applyNumberFormat="1" applyFont="1" applyFill="1" applyBorder="1" applyAlignment="1">
      <alignment horizontal="center" vertical="center"/>
    </xf>
    <xf numFmtId="49" fontId="165" fillId="25" borderId="28" xfId="0" applyNumberFormat="1" applyFont="1" applyFill="1" applyBorder="1" applyAlignment="1">
      <alignment horizontal="left" vertical="top" wrapText="1"/>
    </xf>
    <xf numFmtId="201" fontId="165" fillId="25" borderId="28" xfId="0" applyNumberFormat="1" applyFont="1" applyFill="1" applyBorder="1" applyAlignment="1">
      <alignment horizontal="right" vertical="center"/>
    </xf>
    <xf numFmtId="49" fontId="165" fillId="25" borderId="28" xfId="0" applyNumberFormat="1" applyFont="1" applyFill="1" applyBorder="1" applyAlignment="1">
      <alignment horizontal="right" vertical="center"/>
    </xf>
    <xf numFmtId="49" fontId="161" fillId="25" borderId="28" xfId="0" applyNumberFormat="1" applyFont="1" applyFill="1" applyBorder="1" applyAlignment="1">
      <alignment horizontal="left" vertical="top" wrapText="1"/>
    </xf>
    <xf numFmtId="0" fontId="206" fillId="38" borderId="65" xfId="0" applyFont="1" applyFill="1" applyBorder="1" applyAlignment="1">
      <alignment horizontal="center" wrapText="1"/>
    </xf>
    <xf numFmtId="0" fontId="155" fillId="39" borderId="65" xfId="0" applyFont="1" applyFill="1" applyBorder="1" applyAlignment="1">
      <alignment horizontal="center" vertical="center" wrapText="1"/>
    </xf>
    <xf numFmtId="0" fontId="206" fillId="40" borderId="53" xfId="0" applyFont="1" applyFill="1" applyBorder="1" applyAlignment="1">
      <alignment horizontal="center" wrapText="1"/>
    </xf>
    <xf numFmtId="0" fontId="206" fillId="38" borderId="53" xfId="0" applyFont="1" applyFill="1" applyBorder="1" applyAlignment="1">
      <alignment horizontal="center" wrapText="1"/>
    </xf>
    <xf numFmtId="0" fontId="206" fillId="38" borderId="53" xfId="0" applyFont="1" applyFill="1" applyBorder="1" applyAlignment="1">
      <alignment horizontal="center" vertical="center" wrapText="1"/>
    </xf>
    <xf numFmtId="0" fontId="207" fillId="41" borderId="65" xfId="0" applyFont="1" applyFill="1" applyBorder="1" applyAlignment="1">
      <alignment horizontal="center" wrapText="1"/>
    </xf>
    <xf numFmtId="0" fontId="154" fillId="39" borderId="85" xfId="0" applyFont="1" applyFill="1" applyBorder="1" applyAlignment="1">
      <alignment wrapText="1"/>
    </xf>
    <xf numFmtId="0" fontId="207" fillId="41" borderId="53" xfId="0" applyFont="1" applyFill="1" applyBorder="1" applyAlignment="1">
      <alignment horizontal="center" wrapText="1"/>
    </xf>
    <xf numFmtId="0" fontId="207" fillId="41" borderId="53" xfId="0" applyFont="1" applyFill="1" applyBorder="1" applyAlignment="1">
      <alignment horizontal="center" vertical="center" wrapText="1"/>
    </xf>
    <xf numFmtId="0" fontId="206" fillId="38" borderId="92" xfId="0" applyFont="1" applyFill="1" applyBorder="1" applyAlignment="1">
      <alignment horizontal="center" wrapText="1"/>
    </xf>
    <xf numFmtId="0" fontId="155" fillId="39" borderId="54" xfId="0" applyFont="1" applyFill="1" applyBorder="1" applyAlignment="1">
      <alignment horizontal="center" vertical="center" wrapText="1"/>
    </xf>
    <xf numFmtId="0" fontId="206" fillId="40" borderId="54" xfId="0" applyFont="1" applyFill="1" applyBorder="1" applyAlignment="1">
      <alignment horizontal="center" vertical="center" wrapText="1"/>
    </xf>
    <xf numFmtId="0" fontId="206" fillId="38" borderId="54" xfId="0" applyFont="1" applyFill="1" applyBorder="1" applyAlignment="1">
      <alignment horizontal="center" wrapText="1"/>
    </xf>
    <xf numFmtId="0" fontId="206" fillId="38" borderId="54" xfId="0" applyFont="1" applyFill="1" applyBorder="1" applyAlignment="1">
      <alignment horizontal="center" vertical="center" wrapText="1"/>
    </xf>
    <xf numFmtId="14" fontId="155" fillId="32" borderId="93" xfId="0" applyNumberFormat="1" applyFont="1" applyFill="1" applyBorder="1" applyAlignment="1">
      <alignment horizontal="center" vertical="center" wrapText="1"/>
    </xf>
    <xf numFmtId="174" fontId="158" fillId="0" borderId="69" xfId="19346" applyNumberFormat="1" applyFont="1" applyBorder="1" applyAlignment="1">
      <alignment horizontal="center" vertical="center" wrapText="1"/>
    </xf>
    <xf numFmtId="14" fontId="155" fillId="32" borderId="54" xfId="0" applyNumberFormat="1" applyFont="1" applyFill="1" applyBorder="1" applyAlignment="1">
      <alignment horizontal="center" vertical="center" wrapText="1"/>
    </xf>
    <xf numFmtId="174" fontId="158" fillId="0" borderId="13" xfId="19346" applyNumberFormat="1" applyFont="1" applyBorder="1" applyAlignment="1">
      <alignment horizontal="center" wrapText="1"/>
    </xf>
    <xf numFmtId="174" fontId="158" fillId="0" borderId="12" xfId="19346" applyNumberFormat="1" applyFont="1" applyBorder="1" applyAlignment="1">
      <alignment horizontal="center" wrapText="1"/>
    </xf>
    <xf numFmtId="174" fontId="158" fillId="0" borderId="12" xfId="19346" applyNumberFormat="1" applyFont="1" applyFill="1" applyBorder="1" applyAlignment="1">
      <alignment horizontal="center" wrapText="1"/>
    </xf>
    <xf numFmtId="174" fontId="158" fillId="0" borderId="18" xfId="19346" applyNumberFormat="1" applyFont="1" applyFill="1" applyBorder="1" applyAlignment="1">
      <alignment horizontal="center" wrapText="1"/>
    </xf>
    <xf numFmtId="174" fontId="158" fillId="0" borderId="95" xfId="19346" applyNumberFormat="1" applyFont="1" applyFill="1" applyBorder="1" applyAlignment="1">
      <alignment horizontal="center" wrapText="1"/>
    </xf>
    <xf numFmtId="174" fontId="158" fillId="0" borderId="74" xfId="19346" applyNumberFormat="1" applyFont="1" applyBorder="1" applyAlignment="1">
      <alignment horizontal="center" wrapText="1"/>
    </xf>
    <xf numFmtId="174" fontId="158" fillId="0" borderId="76" xfId="19346" applyNumberFormat="1" applyFont="1" applyFill="1" applyBorder="1" applyAlignment="1">
      <alignment horizontal="center" wrapText="1"/>
    </xf>
    <xf numFmtId="0" fontId="154" fillId="32" borderId="53" xfId="0" applyFont="1" applyFill="1" applyBorder="1" applyAlignment="1">
      <alignment horizontal="center" vertical="center" wrapText="1"/>
    </xf>
    <xf numFmtId="174" fontId="154" fillId="34" borderId="53" xfId="0" applyNumberFormat="1" applyFont="1" applyFill="1" applyBorder="1" applyAlignment="1">
      <alignment horizontal="center" vertical="center" wrapText="1"/>
    </xf>
    <xf numFmtId="49" fontId="172" fillId="25" borderId="27" xfId="0" applyNumberFormat="1" applyFont="1" applyFill="1" applyBorder="1" applyAlignment="1">
      <alignment horizontal="center" vertical="center"/>
    </xf>
    <xf numFmtId="49" fontId="183" fillId="25" borderId="27" xfId="0" applyNumberFormat="1" applyFont="1" applyFill="1" applyBorder="1" applyAlignment="1">
      <alignment horizontal="center" vertical="center" wrapText="1"/>
    </xf>
    <xf numFmtId="4" fontId="47" fillId="0" borderId="10" xfId="0" applyNumberFormat="1" applyFont="1" applyBorder="1" applyAlignment="1">
      <alignment horizontal="center" vertical="center"/>
    </xf>
    <xf numFmtId="4" fontId="47" fillId="0" borderId="15" xfId="0" applyNumberFormat="1" applyFont="1" applyBorder="1" applyAlignment="1">
      <alignment horizontal="center" vertical="center"/>
    </xf>
    <xf numFmtId="49" fontId="172" fillId="25" borderId="27" xfId="0" applyNumberFormat="1" applyFont="1" applyFill="1" applyBorder="1" applyAlignment="1">
      <alignment horizontal="center" vertical="center"/>
    </xf>
    <xf numFmtId="49" fontId="172" fillId="25" borderId="27" xfId="0" applyNumberFormat="1" applyFont="1" applyFill="1" applyBorder="1" applyAlignment="1">
      <alignment horizontal="center" vertical="center" wrapText="1"/>
    </xf>
    <xf numFmtId="49" fontId="172" fillId="25" borderId="57" xfId="0" applyNumberFormat="1" applyFont="1" applyFill="1" applyBorder="1" applyAlignment="1">
      <alignment horizontal="center" vertical="center"/>
    </xf>
    <xf numFmtId="49" fontId="172" fillId="25" borderId="0" xfId="0" applyNumberFormat="1" applyFont="1" applyFill="1" applyAlignment="1">
      <alignment horizontal="right" vertical="center"/>
    </xf>
    <xf numFmtId="49" fontId="205" fillId="25" borderId="24" xfId="0" applyNumberFormat="1" applyFont="1" applyFill="1" applyBorder="1" applyAlignment="1">
      <alignment horizontal="left" vertical="center" wrapText="1"/>
    </xf>
    <xf numFmtId="49" fontId="203" fillId="25" borderId="24" xfId="0" applyNumberFormat="1" applyFont="1" applyFill="1" applyBorder="1" applyAlignment="1">
      <alignment horizontal="left" vertical="center" wrapText="1"/>
    </xf>
    <xf numFmtId="49" fontId="201" fillId="25" borderId="27" xfId="0" applyNumberFormat="1" applyFont="1" applyFill="1" applyBorder="1" applyAlignment="1">
      <alignment horizontal="center" vertical="center"/>
    </xf>
    <xf numFmtId="49" fontId="201" fillId="25" borderId="24" xfId="0" applyNumberFormat="1" applyFont="1" applyFill="1" applyBorder="1" applyAlignment="1">
      <alignment horizontal="left" vertical="center" wrapText="1"/>
    </xf>
    <xf numFmtId="49" fontId="201" fillId="25" borderId="24" xfId="0" applyNumberFormat="1" applyFont="1" applyFill="1" applyBorder="1" applyAlignment="1">
      <alignment horizontal="left" vertical="center"/>
    </xf>
    <xf numFmtId="49" fontId="205" fillId="25" borderId="25" xfId="0" applyNumberFormat="1" applyFont="1" applyFill="1" applyBorder="1" applyAlignment="1">
      <alignment horizontal="left" vertical="center" wrapText="1"/>
    </xf>
    <xf numFmtId="49" fontId="169" fillId="25" borderId="0" xfId="0" applyNumberFormat="1" applyFont="1" applyFill="1" applyAlignment="1">
      <alignment horizontal="left" vertical="center" wrapText="1"/>
    </xf>
    <xf numFmtId="0" fontId="154" fillId="0" borderId="0" xfId="0" applyFont="1" applyAlignment="1">
      <alignment horizontal="center" wrapText="1"/>
    </xf>
    <xf numFmtId="0" fontId="167" fillId="0" borderId="0" xfId="0" applyFont="1" applyAlignment="1">
      <alignment horizontal="center" vertical="top" wrapText="1"/>
    </xf>
    <xf numFmtId="0" fontId="155" fillId="32" borderId="77" xfId="0" applyFont="1" applyFill="1" applyBorder="1" applyAlignment="1">
      <alignment horizontal="center" wrapText="1"/>
    </xf>
    <xf numFmtId="0" fontId="155" fillId="0" borderId="0" xfId="0" applyFont="1" applyAlignment="1">
      <alignment horizontal="left" wrapText="1"/>
    </xf>
    <xf numFmtId="0" fontId="157" fillId="33" borderId="37" xfId="0" applyFont="1" applyFill="1" applyBorder="1" applyAlignment="1">
      <alignment horizontal="center" wrapText="1"/>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20" xfId="0" applyFont="1" applyBorder="1" applyAlignment="1">
      <alignment horizontal="center" vertical="center"/>
    </xf>
    <xf numFmtId="49" fontId="162" fillId="25" borderId="0" xfId="0" applyNumberFormat="1" applyFont="1" applyFill="1" applyAlignment="1">
      <alignment horizontal="left" vertical="center"/>
    </xf>
    <xf numFmtId="49" fontId="162" fillId="25" borderId="0" xfId="0" applyNumberFormat="1" applyFont="1" applyFill="1" applyAlignment="1">
      <alignment horizontal="right" vertical="center"/>
    </xf>
    <xf numFmtId="49" fontId="161" fillId="25" borderId="27" xfId="0" applyNumberFormat="1" applyFont="1" applyFill="1" applyBorder="1" applyAlignment="1">
      <alignment horizontal="center" vertical="center" wrapText="1"/>
    </xf>
    <xf numFmtId="49" fontId="161" fillId="25" borderId="27" xfId="0" applyNumberFormat="1" applyFont="1" applyFill="1" applyBorder="1" applyAlignment="1">
      <alignment horizontal="center" vertical="center"/>
    </xf>
    <xf numFmtId="0" fontId="161" fillId="25" borderId="27" xfId="0" applyFont="1" applyFill="1" applyBorder="1" applyAlignment="1">
      <alignment horizontal="center" vertical="center" wrapText="1"/>
    </xf>
    <xf numFmtId="0" fontId="131" fillId="25" borderId="24" xfId="0" applyFont="1" applyFill="1" applyBorder="1" applyAlignment="1">
      <alignment horizontal="center" vertical="center"/>
    </xf>
    <xf numFmtId="49" fontId="161" fillId="25" borderId="24" xfId="0" applyNumberFormat="1" applyFont="1" applyFill="1" applyBorder="1" applyAlignment="1">
      <alignment horizontal="left" vertical="center"/>
    </xf>
    <xf numFmtId="3" fontId="161" fillId="25" borderId="24" xfId="0" applyNumberFormat="1" applyFont="1" applyFill="1" applyBorder="1" applyAlignment="1">
      <alignment horizontal="right" vertical="center"/>
    </xf>
    <xf numFmtId="49" fontId="159" fillId="25" borderId="24" xfId="0" applyNumberFormat="1" applyFont="1" applyFill="1" applyBorder="1" applyAlignment="1">
      <alignment horizontal="left" vertical="center"/>
    </xf>
    <xf numFmtId="0" fontId="161" fillId="25" borderId="24" xfId="0" applyFont="1" applyFill="1" applyBorder="1" applyAlignment="1">
      <alignment horizontal="center" vertical="center"/>
    </xf>
    <xf numFmtId="49" fontId="161" fillId="25" borderId="24" xfId="0" applyNumberFormat="1" applyFont="1" applyFill="1" applyBorder="1" applyAlignment="1">
      <alignment horizontal="left"/>
    </xf>
    <xf numFmtId="49" fontId="209" fillId="25" borderId="24" xfId="0" applyNumberFormat="1" applyFont="1" applyFill="1" applyBorder="1" applyAlignment="1">
      <alignment horizontal="left"/>
    </xf>
    <xf numFmtId="49" fontId="161" fillId="25" borderId="24" xfId="0" applyNumberFormat="1" applyFont="1" applyFill="1" applyBorder="1" applyAlignment="1">
      <alignment horizontal="left" wrapText="1"/>
    </xf>
    <xf numFmtId="3" fontId="161" fillId="25" borderId="24" xfId="0" applyNumberFormat="1" applyFont="1" applyFill="1" applyBorder="1" applyAlignment="1">
      <alignment horizontal="right"/>
    </xf>
    <xf numFmtId="49" fontId="165" fillId="25" borderId="24" xfId="0" applyNumberFormat="1" applyFont="1" applyFill="1" applyBorder="1" applyAlignment="1">
      <alignment horizontal="left"/>
    </xf>
    <xf numFmtId="49" fontId="165" fillId="25" borderId="24" xfId="0" applyNumberFormat="1" applyFont="1" applyFill="1" applyBorder="1" applyAlignment="1">
      <alignment horizontal="left" wrapText="1"/>
    </xf>
    <xf numFmtId="3" fontId="165" fillId="25" borderId="24" xfId="0" applyNumberFormat="1" applyFont="1" applyFill="1" applyBorder="1" applyAlignment="1">
      <alignment horizontal="right"/>
    </xf>
    <xf numFmtId="49" fontId="210" fillId="26" borderId="24" xfId="0" applyNumberFormat="1" applyFont="1" applyFill="1" applyBorder="1" applyAlignment="1">
      <alignment horizontal="left"/>
    </xf>
    <xf numFmtId="49" fontId="210" fillId="25" borderId="24" xfId="0" applyNumberFormat="1" applyFont="1" applyFill="1" applyBorder="1" applyAlignment="1">
      <alignment horizontal="left"/>
    </xf>
    <xf numFmtId="49" fontId="159" fillId="25" borderId="24" xfId="0" applyNumberFormat="1" applyFont="1" applyFill="1" applyBorder="1" applyAlignment="1">
      <alignment horizontal="left" vertical="top"/>
    </xf>
    <xf numFmtId="49" fontId="159" fillId="25" borderId="24" xfId="0" applyNumberFormat="1" applyFont="1" applyFill="1" applyBorder="1" applyAlignment="1">
      <alignment horizontal="left" vertical="top" wrapText="1"/>
    </xf>
    <xf numFmtId="3" fontId="159" fillId="25" borderId="24" xfId="0" applyNumberFormat="1" applyFont="1" applyFill="1" applyBorder="1" applyAlignment="1">
      <alignment horizontal="right" vertical="top"/>
    </xf>
    <xf numFmtId="0" fontId="210" fillId="25" borderId="24" xfId="0" applyFont="1" applyFill="1" applyBorder="1" applyAlignment="1">
      <alignment horizontal="left"/>
    </xf>
    <xf numFmtId="0" fontId="210" fillId="26" borderId="24" xfId="0" applyFont="1" applyFill="1" applyBorder="1" applyAlignment="1">
      <alignment horizontal="left"/>
    </xf>
    <xf numFmtId="0" fontId="159" fillId="25" borderId="24" xfId="0" applyFont="1" applyFill="1" applyBorder="1" applyAlignment="1">
      <alignment horizontal="left" vertical="top" wrapText="1"/>
    </xf>
    <xf numFmtId="0" fontId="165" fillId="25" borderId="24" xfId="0" applyFont="1" applyFill="1" applyBorder="1" applyAlignment="1">
      <alignment horizontal="left" wrapText="1"/>
    </xf>
    <xf numFmtId="49" fontId="161" fillId="25" borderId="80" xfId="0" applyNumberFormat="1" applyFont="1" applyFill="1" applyBorder="1" applyAlignment="1">
      <alignment horizontal="left"/>
    </xf>
    <xf numFmtId="49" fontId="209" fillId="25" borderId="80" xfId="0" applyNumberFormat="1" applyFont="1" applyFill="1" applyBorder="1" applyAlignment="1">
      <alignment horizontal="left"/>
    </xf>
    <xf numFmtId="49" fontId="161" fillId="25" borderId="80" xfId="0" applyNumberFormat="1" applyFont="1" applyFill="1" applyBorder="1" applyAlignment="1">
      <alignment horizontal="left" wrapText="1"/>
    </xf>
    <xf numFmtId="3" fontId="161" fillId="25" borderId="80" xfId="0" applyNumberFormat="1" applyFont="1" applyFill="1" applyBorder="1" applyAlignment="1">
      <alignment horizontal="right"/>
    </xf>
    <xf numFmtId="49" fontId="161" fillId="26" borderId="25" xfId="0" applyNumberFormat="1" applyFont="1" applyFill="1" applyBorder="1" applyAlignment="1">
      <alignment horizontal="left"/>
    </xf>
    <xf numFmtId="49" fontId="211" fillId="26" borderId="25" xfId="0" applyNumberFormat="1" applyFont="1" applyFill="1" applyBorder="1" applyAlignment="1">
      <alignment horizontal="left"/>
    </xf>
    <xf numFmtId="0" fontId="210" fillId="25" borderId="25" xfId="0" applyFont="1" applyFill="1" applyBorder="1" applyAlignment="1">
      <alignment horizontal="left"/>
    </xf>
    <xf numFmtId="0" fontId="159" fillId="25" borderId="25" xfId="0" applyFont="1" applyFill="1" applyBorder="1" applyAlignment="1">
      <alignment horizontal="left" vertical="top"/>
    </xf>
    <xf numFmtId="49" fontId="161" fillId="25" borderId="25" xfId="0" applyNumberFormat="1" applyFont="1" applyFill="1" applyBorder="1" applyAlignment="1">
      <alignment horizontal="left" vertical="center" wrapText="1"/>
    </xf>
    <xf numFmtId="49" fontId="161" fillId="25" borderId="25" xfId="0" applyNumberFormat="1" applyFont="1" applyFill="1" applyBorder="1" applyAlignment="1">
      <alignment horizontal="left" vertical="center"/>
    </xf>
    <xf numFmtId="0" fontId="214" fillId="25" borderId="27" xfId="0" applyFont="1" applyFill="1" applyBorder="1" applyAlignment="1">
      <alignment horizontal="center" vertical="center"/>
    </xf>
    <xf numFmtId="0" fontId="164" fillId="25" borderId="24" xfId="0" applyFont="1" applyFill="1" applyBorder="1" applyAlignment="1">
      <alignment horizontal="center" vertical="center"/>
    </xf>
    <xf numFmtId="49" fontId="164" fillId="25" borderId="24" xfId="0" applyNumberFormat="1" applyFont="1" applyFill="1" applyBorder="1" applyAlignment="1">
      <alignment horizontal="left" vertical="center"/>
    </xf>
    <xf numFmtId="178" fontId="164" fillId="25" borderId="24" xfId="0" applyNumberFormat="1" applyFont="1" applyFill="1" applyBorder="1" applyAlignment="1">
      <alignment horizontal="right" vertical="center"/>
    </xf>
    <xf numFmtId="49" fontId="164" fillId="25" borderId="24" xfId="0" applyNumberFormat="1" applyFont="1" applyFill="1" applyBorder="1" applyAlignment="1">
      <alignment horizontal="center" vertical="center"/>
    </xf>
    <xf numFmtId="0" fontId="164" fillId="25" borderId="24" xfId="0" applyFont="1" applyFill="1" applyBorder="1" applyAlignment="1">
      <alignment horizontal="left" vertical="center"/>
    </xf>
    <xf numFmtId="49" fontId="164" fillId="25" borderId="24" xfId="0" applyNumberFormat="1" applyFont="1" applyFill="1" applyBorder="1" applyAlignment="1">
      <alignment horizontal="left" vertical="top" wrapText="1"/>
    </xf>
    <xf numFmtId="178" fontId="164" fillId="25" borderId="24" xfId="0" applyNumberFormat="1" applyFont="1" applyFill="1" applyBorder="1" applyAlignment="1">
      <alignment horizontal="right" vertical="top"/>
    </xf>
    <xf numFmtId="49" fontId="215" fillId="25" borderId="24" xfId="0" applyNumberFormat="1" applyFont="1" applyFill="1" applyBorder="1" applyAlignment="1">
      <alignment horizontal="left" wrapText="1"/>
    </xf>
    <xf numFmtId="49" fontId="214" fillId="25" borderId="24" xfId="0" applyNumberFormat="1" applyFont="1" applyFill="1" applyBorder="1" applyAlignment="1">
      <alignment horizontal="center" vertical="center" wrapText="1"/>
    </xf>
    <xf numFmtId="49" fontId="214" fillId="25" borderId="24" xfId="0" applyNumberFormat="1" applyFont="1" applyFill="1" applyBorder="1" applyAlignment="1">
      <alignment horizontal="left" vertical="top" wrapText="1"/>
    </xf>
    <xf numFmtId="178" fontId="214" fillId="25" borderId="24" xfId="0" applyNumberFormat="1" applyFont="1" applyFill="1" applyBorder="1" applyAlignment="1">
      <alignment horizontal="right" vertical="top" wrapText="1"/>
    </xf>
    <xf numFmtId="0" fontId="215" fillId="25" borderId="24" xfId="0" applyFont="1" applyFill="1" applyBorder="1" applyAlignment="1">
      <alignment horizontal="left" wrapText="1"/>
    </xf>
    <xf numFmtId="49" fontId="215" fillId="25" borderId="25" xfId="0" applyNumberFormat="1" applyFont="1" applyFill="1" applyBorder="1" applyAlignment="1">
      <alignment horizontal="left" wrapText="1"/>
    </xf>
    <xf numFmtId="49" fontId="214" fillId="25" borderId="25" xfId="0" applyNumberFormat="1" applyFont="1" applyFill="1" applyBorder="1" applyAlignment="1">
      <alignment horizontal="center" vertical="center" wrapText="1"/>
    </xf>
    <xf numFmtId="49" fontId="214" fillId="25" borderId="25" xfId="0" applyNumberFormat="1" applyFont="1" applyFill="1" applyBorder="1" applyAlignment="1">
      <alignment horizontal="left" vertical="top" wrapText="1"/>
    </xf>
    <xf numFmtId="178" fontId="214" fillId="25" borderId="25" xfId="0" applyNumberFormat="1" applyFont="1" applyFill="1" applyBorder="1" applyAlignment="1">
      <alignment horizontal="right" vertical="top" wrapText="1"/>
    </xf>
    <xf numFmtId="49" fontId="216" fillId="25" borderId="46" xfId="0" applyNumberFormat="1" applyFont="1" applyFill="1" applyBorder="1" applyAlignment="1">
      <alignment horizontal="center" vertical="center" wrapText="1"/>
    </xf>
    <xf numFmtId="0" fontId="159" fillId="25" borderId="46" xfId="0" applyFont="1" applyFill="1" applyBorder="1" applyAlignment="1">
      <alignment horizontal="center" wrapText="1"/>
    </xf>
    <xf numFmtId="0" fontId="161" fillId="25" borderId="46" xfId="0" applyFont="1" applyFill="1" applyBorder="1" applyAlignment="1">
      <alignment horizontal="left"/>
    </xf>
    <xf numFmtId="49" fontId="217" fillId="25" borderId="46" xfId="0" applyNumberFormat="1" applyFont="1" applyFill="1" applyBorder="1" applyAlignment="1">
      <alignment horizontal="left" vertical="center" wrapText="1"/>
    </xf>
    <xf numFmtId="190" fontId="161" fillId="25" borderId="46" xfId="0" applyNumberFormat="1" applyFont="1" applyFill="1" applyBorder="1" applyAlignment="1">
      <alignment horizontal="right" vertical="center"/>
    </xf>
    <xf numFmtId="49" fontId="161" fillId="25" borderId="46" xfId="0" applyNumberFormat="1" applyFont="1" applyFill="1" applyBorder="1" applyAlignment="1">
      <alignment horizontal="left" vertical="center"/>
    </xf>
    <xf numFmtId="49" fontId="218" fillId="25" borderId="46" xfId="0" applyNumberFormat="1" applyFont="1" applyFill="1" applyBorder="1" applyAlignment="1">
      <alignment horizontal="left" vertical="center"/>
    </xf>
    <xf numFmtId="0" fontId="219" fillId="25" borderId="46" xfId="0" applyFont="1" applyFill="1" applyBorder="1" applyAlignment="1">
      <alignment horizontal="left" vertical="center" wrapText="1"/>
    </xf>
    <xf numFmtId="190" fontId="218" fillId="25" borderId="46" xfId="0" applyNumberFormat="1" applyFont="1" applyFill="1" applyBorder="1" applyAlignment="1">
      <alignment horizontal="right" vertical="center"/>
    </xf>
    <xf numFmtId="49" fontId="219" fillId="25" borderId="46" xfId="0" applyNumberFormat="1" applyFont="1" applyFill="1" applyBorder="1" applyAlignment="1">
      <alignment horizontal="left" vertical="center" wrapText="1"/>
    </xf>
    <xf numFmtId="49" fontId="171" fillId="25" borderId="46" xfId="0" applyNumberFormat="1" applyFont="1" applyFill="1" applyBorder="1" applyAlignment="1">
      <alignment horizontal="left" vertical="center"/>
    </xf>
    <xf numFmtId="49" fontId="165" fillId="25" borderId="46" xfId="0" applyNumberFormat="1" applyFont="1" applyFill="1" applyBorder="1" applyAlignment="1">
      <alignment horizontal="left" vertical="center"/>
    </xf>
    <xf numFmtId="49" fontId="220" fillId="25" borderId="46" xfId="0" applyNumberFormat="1" applyFont="1" applyFill="1" applyBorder="1" applyAlignment="1">
      <alignment horizontal="left" vertical="center" wrapText="1"/>
    </xf>
    <xf numFmtId="190" fontId="165" fillId="25" borderId="46" xfId="0" applyNumberFormat="1" applyFont="1" applyFill="1" applyBorder="1" applyAlignment="1">
      <alignment horizontal="right" vertical="center"/>
    </xf>
    <xf numFmtId="0" fontId="171" fillId="25" borderId="46" xfId="0" applyFont="1" applyFill="1" applyBorder="1" applyAlignment="1">
      <alignment horizontal="left" vertical="center"/>
    </xf>
    <xf numFmtId="49" fontId="221" fillId="25" borderId="0" xfId="0" applyNumberFormat="1" applyFont="1" applyFill="1" applyAlignment="1">
      <alignment horizontal="left" vertical="center"/>
    </xf>
    <xf numFmtId="49" fontId="221" fillId="25" borderId="0" xfId="0" applyNumberFormat="1" applyFont="1" applyFill="1" applyAlignment="1">
      <alignment horizontal="right" vertical="center"/>
    </xf>
    <xf numFmtId="49" fontId="118" fillId="25" borderId="0" xfId="0" applyNumberFormat="1" applyFont="1" applyFill="1" applyAlignment="1">
      <alignment horizontal="left" vertical="center"/>
    </xf>
    <xf numFmtId="49" fontId="118" fillId="25" borderId="0" xfId="0" applyNumberFormat="1" applyFont="1" applyFill="1" applyAlignment="1">
      <alignment horizontal="right" vertical="center" wrapText="1"/>
    </xf>
    <xf numFmtId="49" fontId="214" fillId="25" borderId="27" xfId="0" applyNumberFormat="1" applyFont="1" applyFill="1" applyBorder="1" applyAlignment="1">
      <alignment horizontal="center" vertical="center" wrapText="1"/>
    </xf>
    <xf numFmtId="49" fontId="214" fillId="25" borderId="27" xfId="0" applyNumberFormat="1" applyFont="1" applyFill="1" applyBorder="1" applyAlignment="1">
      <alignment horizontal="center" vertical="center"/>
    </xf>
    <xf numFmtId="49" fontId="164" fillId="25" borderId="27" xfId="0" applyNumberFormat="1" applyFont="1" applyFill="1" applyBorder="1" applyAlignment="1">
      <alignment horizontal="left" vertical="center" wrapText="1"/>
    </xf>
    <xf numFmtId="198" fontId="164" fillId="25" borderId="27" xfId="0" applyNumberFormat="1" applyFont="1" applyFill="1" applyBorder="1" applyAlignment="1">
      <alignment horizontal="right" vertical="center"/>
    </xf>
    <xf numFmtId="49" fontId="221" fillId="25" borderId="24" xfId="0" applyNumberFormat="1" applyFont="1" applyFill="1" applyBorder="1" applyAlignment="1">
      <alignment horizontal="left" wrapText="1"/>
    </xf>
    <xf numFmtId="198" fontId="221" fillId="25" borderId="26" xfId="0" applyNumberFormat="1" applyFont="1" applyFill="1" applyBorder="1" applyAlignment="1">
      <alignment horizontal="right"/>
    </xf>
    <xf numFmtId="49" fontId="221" fillId="25" borderId="26" xfId="0" applyNumberFormat="1" applyFont="1" applyFill="1" applyBorder="1" applyAlignment="1">
      <alignment horizontal="left" wrapText="1"/>
    </xf>
    <xf numFmtId="0" fontId="214" fillId="25" borderId="26" xfId="0" applyFont="1" applyFill="1" applyBorder="1" applyAlignment="1">
      <alignment horizontal="right"/>
    </xf>
    <xf numFmtId="49" fontId="221" fillId="25" borderId="25" xfId="0" applyNumberFormat="1" applyFont="1" applyFill="1" applyBorder="1" applyAlignment="1">
      <alignment horizontal="left" wrapText="1"/>
    </xf>
    <xf numFmtId="198" fontId="221" fillId="25" borderId="29" xfId="0" applyNumberFormat="1" applyFont="1" applyFill="1" applyBorder="1" applyAlignment="1">
      <alignment horizontal="right"/>
    </xf>
    <xf numFmtId="49" fontId="221" fillId="25" borderId="29" xfId="0" applyNumberFormat="1" applyFont="1" applyFill="1" applyBorder="1" applyAlignment="1">
      <alignment horizontal="left" wrapText="1"/>
    </xf>
    <xf numFmtId="0" fontId="206" fillId="34" borderId="53" xfId="0" applyFont="1" applyFill="1" applyBorder="1" applyAlignment="1">
      <alignment horizontal="center" wrapText="1"/>
    </xf>
    <xf numFmtId="0" fontId="155" fillId="32" borderId="98" xfId="0" applyFont="1" applyFill="1" applyBorder="1" applyAlignment="1">
      <alignment horizontal="center" wrapText="1"/>
    </xf>
    <xf numFmtId="0" fontId="206" fillId="34" borderId="53" xfId="0" applyFont="1" applyFill="1" applyBorder="1" applyAlignment="1">
      <alignment horizontal="center" vertical="center" wrapText="1"/>
    </xf>
    <xf numFmtId="174" fontId="158" fillId="0" borderId="69" xfId="19346" applyNumberFormat="1" applyFont="1" applyBorder="1" applyAlignment="1">
      <alignment horizontal="center" wrapText="1"/>
    </xf>
    <xf numFmtId="174" fontId="158" fillId="0" borderId="70" xfId="19346" applyNumberFormat="1" applyFont="1" applyBorder="1" applyAlignment="1">
      <alignment horizontal="center" vertical="center" wrapText="1"/>
    </xf>
    <xf numFmtId="10" fontId="158" fillId="0" borderId="67" xfId="19346" applyNumberFormat="1" applyFont="1" applyBorder="1" applyAlignment="1">
      <alignment horizontal="center" wrapText="1"/>
    </xf>
    <xf numFmtId="10" fontId="158" fillId="0" borderId="70" xfId="19346" applyNumberFormat="1" applyFont="1" applyBorder="1" applyAlignment="1">
      <alignment horizontal="center" wrapText="1"/>
    </xf>
    <xf numFmtId="10" fontId="158" fillId="0" borderId="71" xfId="19346" applyNumberFormat="1" applyFont="1" applyBorder="1" applyAlignment="1">
      <alignment horizontal="center" wrapText="1"/>
    </xf>
    <xf numFmtId="10" fontId="158" fillId="0" borderId="44" xfId="19346" applyNumberFormat="1" applyFont="1" applyBorder="1" applyAlignment="1">
      <alignment horizontal="center" wrapText="1"/>
    </xf>
    <xf numFmtId="10" fontId="158" fillId="0" borderId="44" xfId="19346" applyNumberFormat="1" applyFont="1" applyFill="1" applyBorder="1" applyAlignment="1">
      <alignment horizontal="center" wrapText="1"/>
    </xf>
    <xf numFmtId="174" fontId="158" fillId="0" borderId="94" xfId="19346" applyNumberFormat="1" applyFont="1" applyBorder="1" applyAlignment="1">
      <alignment horizontal="center" wrapText="1"/>
    </xf>
    <xf numFmtId="10" fontId="158" fillId="0" borderId="94" xfId="19346" applyNumberFormat="1" applyFont="1" applyBorder="1" applyAlignment="1">
      <alignment horizontal="center" wrapText="1"/>
    </xf>
    <xf numFmtId="10" fontId="158" fillId="0" borderId="12" xfId="19346" applyNumberFormat="1" applyFont="1" applyBorder="1" applyAlignment="1">
      <alignment horizontal="center" wrapText="1"/>
    </xf>
    <xf numFmtId="10" fontId="158" fillId="0" borderId="12" xfId="19346" applyNumberFormat="1" applyFont="1" applyFill="1" applyBorder="1" applyAlignment="1">
      <alignment horizontal="center" wrapText="1"/>
    </xf>
    <xf numFmtId="10" fontId="158" fillId="0" borderId="95" xfId="19346" applyNumberFormat="1" applyFont="1" applyFill="1" applyBorder="1" applyAlignment="1">
      <alignment horizontal="center" wrapText="1"/>
    </xf>
    <xf numFmtId="3" fontId="154" fillId="34" borderId="53" xfId="0" applyNumberFormat="1" applyFont="1" applyFill="1" applyBorder="1" applyAlignment="1">
      <alignment horizontal="center" vertical="center" wrapText="1"/>
    </xf>
    <xf numFmtId="0" fontId="155" fillId="34" borderId="53" xfId="0" applyFont="1" applyFill="1" applyBorder="1" applyAlignment="1">
      <alignment wrapText="1"/>
    </xf>
    <xf numFmtId="49" fontId="222" fillId="25" borderId="27" xfId="0" applyNumberFormat="1" applyFont="1" applyFill="1" applyBorder="1" applyAlignment="1">
      <alignment horizontal="center" vertical="center" wrapText="1"/>
    </xf>
    <xf numFmtId="0" fontId="222" fillId="25" borderId="27" xfId="0" applyFont="1" applyFill="1" applyBorder="1" applyAlignment="1">
      <alignment horizontal="center" vertical="center" wrapText="1"/>
    </xf>
    <xf numFmtId="49" fontId="222" fillId="25" borderId="27" xfId="0" applyNumberFormat="1" applyFont="1" applyFill="1" applyBorder="1" applyAlignment="1">
      <alignment horizontal="center" vertical="center"/>
    </xf>
    <xf numFmtId="49" fontId="222" fillId="25" borderId="25" xfId="0" applyNumberFormat="1" applyFont="1" applyFill="1" applyBorder="1" applyAlignment="1">
      <alignment horizontal="center" vertical="center"/>
    </xf>
    <xf numFmtId="49" fontId="162" fillId="25" borderId="24" xfId="0" applyNumberFormat="1" applyFont="1" applyFill="1" applyBorder="1" applyAlignment="1">
      <alignment horizontal="left" vertical="center" wrapText="1"/>
    </xf>
    <xf numFmtId="178" fontId="162" fillId="25" borderId="24" xfId="0" applyNumberFormat="1" applyFont="1" applyFill="1" applyBorder="1" applyAlignment="1">
      <alignment horizontal="right" vertical="center"/>
    </xf>
    <xf numFmtId="200" fontId="162" fillId="25" borderId="24" xfId="0" applyNumberFormat="1" applyFont="1" applyFill="1" applyBorder="1" applyAlignment="1">
      <alignment horizontal="right" vertical="center"/>
    </xf>
    <xf numFmtId="0" fontId="223" fillId="25" borderId="24" xfId="0" applyFont="1" applyFill="1" applyBorder="1" applyAlignment="1">
      <alignment horizontal="left" vertical="center" wrapText="1"/>
    </xf>
    <xf numFmtId="178" fontId="223" fillId="25" borderId="24" xfId="0" applyNumberFormat="1" applyFont="1" applyFill="1" applyBorder="1" applyAlignment="1">
      <alignment horizontal="right" vertical="center"/>
    </xf>
    <xf numFmtId="200" fontId="223" fillId="25" borderId="24" xfId="0" applyNumberFormat="1" applyFont="1" applyFill="1" applyBorder="1" applyAlignment="1">
      <alignment horizontal="right" vertical="center"/>
    </xf>
    <xf numFmtId="49" fontId="222" fillId="25" borderId="24" xfId="0" applyNumberFormat="1" applyFont="1" applyFill="1" applyBorder="1" applyAlignment="1">
      <alignment horizontal="left" vertical="center" wrapText="1"/>
    </xf>
    <xf numFmtId="178" fontId="222" fillId="25" borderId="24" xfId="0" applyNumberFormat="1" applyFont="1" applyFill="1" applyBorder="1" applyAlignment="1">
      <alignment horizontal="right" vertical="center"/>
    </xf>
    <xf numFmtId="200" fontId="222" fillId="25" borderId="24" xfId="0" applyNumberFormat="1" applyFont="1" applyFill="1" applyBorder="1" applyAlignment="1">
      <alignment horizontal="right" vertical="center"/>
    </xf>
    <xf numFmtId="49" fontId="223" fillId="25" borderId="24" xfId="0" applyNumberFormat="1" applyFont="1" applyFill="1" applyBorder="1" applyAlignment="1">
      <alignment horizontal="left" vertical="center" wrapText="1"/>
    </xf>
    <xf numFmtId="196" fontId="162" fillId="25" borderId="24" xfId="0" applyNumberFormat="1" applyFont="1" applyFill="1" applyBorder="1" applyAlignment="1">
      <alignment horizontal="right" vertical="center"/>
    </xf>
    <xf numFmtId="49" fontId="218" fillId="25" borderId="24" xfId="0" applyNumberFormat="1" applyFont="1" applyFill="1" applyBorder="1" applyAlignment="1">
      <alignment horizontal="right" vertical="center"/>
    </xf>
    <xf numFmtId="196" fontId="223" fillId="25" borderId="24" xfId="0" applyNumberFormat="1" applyFont="1" applyFill="1" applyBorder="1" applyAlignment="1">
      <alignment horizontal="right" vertical="center"/>
    </xf>
    <xf numFmtId="0" fontId="44" fillId="0" borderId="0" xfId="0" applyFont="1" applyAlignment="1">
      <alignment horizontal="center" vertical="center" wrapText="1"/>
    </xf>
    <xf numFmtId="179" fontId="44" fillId="24" borderId="10" xfId="208" applyNumberFormat="1" applyFont="1" applyFill="1" applyBorder="1" applyAlignment="1">
      <alignment horizontal="center" vertical="center"/>
    </xf>
    <xf numFmtId="0" fontId="46" fillId="0" borderId="0" xfId="0" applyFont="1"/>
    <xf numFmtId="0" fontId="50" fillId="0" borderId="0" xfId="0" applyFont="1" applyAlignment="1">
      <alignment wrapText="1"/>
    </xf>
    <xf numFmtId="0" fontId="50" fillId="0" borderId="0" xfId="0" applyFont="1"/>
    <xf numFmtId="0" fontId="46" fillId="0" borderId="0" xfId="184" applyFont="1"/>
    <xf numFmtId="0" fontId="50" fillId="0" borderId="0" xfId="184" applyFont="1" applyAlignment="1">
      <alignment wrapText="1"/>
    </xf>
    <xf numFmtId="0" fontId="50" fillId="0" borderId="0" xfId="184" applyFont="1"/>
    <xf numFmtId="0" fontId="41" fillId="0" borderId="0" xfId="184" applyFont="1" applyAlignment="1">
      <alignment horizontal="left" vertical="top"/>
    </xf>
    <xf numFmtId="49" fontId="222" fillId="25" borderId="0" xfId="0" applyNumberFormat="1" applyFont="1" applyFill="1" applyAlignment="1">
      <alignment horizontal="left" vertical="center"/>
    </xf>
    <xf numFmtId="49" fontId="222" fillId="25" borderId="0" xfId="0" applyNumberFormat="1" applyFont="1" applyFill="1" applyAlignment="1">
      <alignment horizontal="right" vertical="center"/>
    </xf>
    <xf numFmtId="49" fontId="161" fillId="25" borderId="32" xfId="0" applyNumberFormat="1" applyFont="1" applyFill="1" applyBorder="1" applyAlignment="1">
      <alignment horizontal="left" vertical="top" wrapText="1"/>
    </xf>
    <xf numFmtId="3" fontId="159" fillId="25" borderId="32" xfId="0" applyNumberFormat="1" applyFont="1" applyFill="1" applyBorder="1" applyAlignment="1">
      <alignment horizontal="right" vertical="top"/>
    </xf>
    <xf numFmtId="49" fontId="159" fillId="25" borderId="33" xfId="0" applyNumberFormat="1" applyFont="1" applyFill="1" applyBorder="1" applyAlignment="1">
      <alignment horizontal="left" vertical="top" wrapText="1"/>
    </xf>
    <xf numFmtId="3" fontId="159" fillId="25" borderId="33" xfId="0" applyNumberFormat="1" applyFont="1" applyFill="1" applyBorder="1" applyAlignment="1">
      <alignment horizontal="right" vertical="top"/>
    </xf>
    <xf numFmtId="49" fontId="161" fillId="25" borderId="33" xfId="0" applyNumberFormat="1" applyFont="1" applyFill="1" applyBorder="1" applyAlignment="1">
      <alignment horizontal="left" vertical="top" wrapText="1"/>
    </xf>
    <xf numFmtId="49" fontId="161" fillId="25" borderId="34" xfId="0" applyNumberFormat="1" applyFont="1" applyFill="1" applyBorder="1" applyAlignment="1">
      <alignment horizontal="left" vertical="top" wrapText="1"/>
    </xf>
    <xf numFmtId="3" fontId="159" fillId="25" borderId="35" xfId="0" applyNumberFormat="1" applyFont="1" applyFill="1" applyBorder="1" applyAlignment="1">
      <alignment horizontal="right" vertical="top"/>
    </xf>
    <xf numFmtId="49" fontId="161" fillId="25" borderId="35" xfId="0" applyNumberFormat="1" applyFont="1" applyFill="1" applyBorder="1" applyAlignment="1">
      <alignment horizontal="left" vertical="top" wrapText="1"/>
    </xf>
    <xf numFmtId="49" fontId="224" fillId="25" borderId="0" xfId="0" applyNumberFormat="1" applyFont="1" applyFill="1" applyAlignment="1">
      <alignment horizontal="left" vertical="center"/>
    </xf>
    <xf numFmtId="201" fontId="161" fillId="25" borderId="32" xfId="0" applyNumberFormat="1" applyFont="1" applyFill="1" applyBorder="1" applyAlignment="1">
      <alignment horizontal="right" vertical="top"/>
    </xf>
    <xf numFmtId="49" fontId="161" fillId="25" borderId="36" xfId="0" applyNumberFormat="1" applyFont="1" applyFill="1" applyBorder="1" applyAlignment="1">
      <alignment horizontal="left" vertical="top" wrapText="1"/>
    </xf>
    <xf numFmtId="201" fontId="159" fillId="25" borderId="33" xfId="0" applyNumberFormat="1" applyFont="1" applyFill="1" applyBorder="1" applyAlignment="1">
      <alignment horizontal="right" vertical="top"/>
    </xf>
    <xf numFmtId="49" fontId="165" fillId="25" borderId="33" xfId="0" applyNumberFormat="1" applyFont="1" applyFill="1" applyBorder="1" applyAlignment="1">
      <alignment horizontal="left" vertical="top" wrapText="1"/>
    </xf>
    <xf numFmtId="201" fontId="165" fillId="25" borderId="33" xfId="0" applyNumberFormat="1" applyFont="1" applyFill="1" applyBorder="1" applyAlignment="1">
      <alignment horizontal="right" vertical="top"/>
    </xf>
    <xf numFmtId="201" fontId="161" fillId="25" borderId="33" xfId="0" applyNumberFormat="1" applyFont="1" applyFill="1" applyBorder="1" applyAlignment="1">
      <alignment horizontal="right" vertical="top"/>
    </xf>
    <xf numFmtId="201" fontId="161" fillId="25" borderId="34" xfId="0" applyNumberFormat="1" applyFont="1" applyFill="1" applyBorder="1" applyAlignment="1">
      <alignment horizontal="right" vertical="top"/>
    </xf>
    <xf numFmtId="175" fontId="213" fillId="25" borderId="0" xfId="0" applyNumberFormat="1" applyFont="1" applyFill="1" applyAlignment="1">
      <alignment horizontal="left"/>
    </xf>
    <xf numFmtId="175" fontId="217" fillId="25" borderId="0" xfId="0" applyNumberFormat="1" applyFont="1" applyFill="1" applyAlignment="1">
      <alignment horizontal="center" vertical="center"/>
    </xf>
    <xf numFmtId="175" fontId="85" fillId="25" borderId="0" xfId="0" applyNumberFormat="1" applyFont="1" applyFill="1" applyAlignment="1">
      <alignment horizontal="left"/>
    </xf>
    <xf numFmtId="49" fontId="217" fillId="25" borderId="27" xfId="0" applyNumberFormat="1" applyFont="1" applyFill="1" applyBorder="1" applyAlignment="1">
      <alignment horizontal="center" vertical="center" wrapText="1"/>
    </xf>
    <xf numFmtId="49" fontId="217" fillId="25" borderId="57" xfId="0" applyNumberFormat="1" applyFont="1" applyFill="1" applyBorder="1" applyAlignment="1">
      <alignment horizontal="center" vertical="center" wrapText="1"/>
    </xf>
    <xf numFmtId="49" fontId="217" fillId="25" borderId="27" xfId="0" applyNumberFormat="1" applyFont="1" applyFill="1" applyBorder="1" applyAlignment="1">
      <alignment horizontal="center" vertical="top" wrapText="1"/>
    </xf>
    <xf numFmtId="49" fontId="217" fillId="25" borderId="57" xfId="0" applyNumberFormat="1" applyFont="1" applyFill="1" applyBorder="1" applyAlignment="1">
      <alignment horizontal="center" vertical="top" wrapText="1"/>
    </xf>
    <xf numFmtId="49" fontId="220" fillId="25" borderId="62" xfId="0" applyNumberFormat="1" applyFont="1" applyFill="1" applyBorder="1" applyAlignment="1">
      <alignment horizontal="center" vertical="top" wrapText="1"/>
    </xf>
    <xf numFmtId="49" fontId="217" fillId="25" borderId="99" xfId="0" applyNumberFormat="1" applyFont="1" applyFill="1" applyBorder="1" applyAlignment="1">
      <alignment horizontal="left" vertical="top" wrapText="1"/>
    </xf>
    <xf numFmtId="196" fontId="217" fillId="25" borderId="58" xfId="0" applyNumberFormat="1" applyFont="1" applyFill="1" applyBorder="1" applyAlignment="1">
      <alignment horizontal="center" vertical="top" wrapText="1"/>
    </xf>
    <xf numFmtId="196" fontId="217" fillId="25" borderId="59" xfId="0" applyNumberFormat="1" applyFont="1" applyFill="1" applyBorder="1" applyAlignment="1">
      <alignment horizontal="center" vertical="top" wrapText="1"/>
    </xf>
    <xf numFmtId="49" fontId="217" fillId="25" borderId="100" xfId="0" applyNumberFormat="1" applyFont="1" applyFill="1" applyBorder="1" applyAlignment="1">
      <alignment horizontal="left" vertical="top" wrapText="1"/>
    </xf>
    <xf numFmtId="49" fontId="220" fillId="25" borderId="100" xfId="0" applyNumberFormat="1" applyFont="1" applyFill="1" applyBorder="1" applyAlignment="1">
      <alignment horizontal="left" vertical="top" wrapText="1"/>
    </xf>
    <xf numFmtId="196" fontId="220" fillId="25" borderId="58" xfId="0" applyNumberFormat="1" applyFont="1" applyFill="1" applyBorder="1" applyAlignment="1">
      <alignment horizontal="center" vertical="top" wrapText="1"/>
    </xf>
    <xf numFmtId="196" fontId="220" fillId="25" borderId="59" xfId="0" applyNumberFormat="1" applyFont="1" applyFill="1" applyBorder="1" applyAlignment="1">
      <alignment horizontal="center" vertical="top" wrapText="1"/>
    </xf>
    <xf numFmtId="0" fontId="226" fillId="24" borderId="0" xfId="0" applyFont="1" applyFill="1" applyAlignment="1">
      <alignment vertical="center" wrapText="1"/>
    </xf>
    <xf numFmtId="49" fontId="220" fillId="31" borderId="62" xfId="0" applyNumberFormat="1" applyFont="1" applyFill="1" applyBorder="1" applyAlignment="1">
      <alignment horizontal="center" vertical="top" wrapText="1"/>
    </xf>
    <xf numFmtId="49" fontId="220" fillId="31" borderId="100" xfId="0" applyNumberFormat="1" applyFont="1" applyFill="1" applyBorder="1" applyAlignment="1">
      <alignment horizontal="left" vertical="top" wrapText="1"/>
    </xf>
    <xf numFmtId="196" fontId="220" fillId="31" borderId="58" xfId="0" applyNumberFormat="1" applyFont="1" applyFill="1" applyBorder="1" applyAlignment="1">
      <alignment horizontal="center" vertical="top" wrapText="1"/>
    </xf>
    <xf numFmtId="196" fontId="220" fillId="31" borderId="59" xfId="0" applyNumberFormat="1" applyFont="1" applyFill="1" applyBorder="1" applyAlignment="1">
      <alignment horizontal="center" vertical="top" wrapText="1"/>
    </xf>
    <xf numFmtId="175" fontId="213" fillId="31" borderId="0" xfId="0" applyNumberFormat="1" applyFont="1" applyFill="1" applyAlignment="1">
      <alignment horizontal="left"/>
    </xf>
    <xf numFmtId="0" fontId="85" fillId="31" borderId="0" xfId="0" applyFont="1" applyFill="1" applyAlignment="1">
      <alignment horizontal="left"/>
    </xf>
    <xf numFmtId="49" fontId="217" fillId="25" borderId="59" xfId="0" applyNumberFormat="1" applyFont="1" applyFill="1" applyBorder="1" applyAlignment="1">
      <alignment horizontal="center" vertical="top" wrapText="1"/>
    </xf>
    <xf numFmtId="49" fontId="220" fillId="25" borderId="58" xfId="0" applyNumberFormat="1" applyFont="1" applyFill="1" applyBorder="1" applyAlignment="1">
      <alignment horizontal="left" vertical="top"/>
    </xf>
    <xf numFmtId="0" fontId="217" fillId="25" borderId="100" xfId="0" applyFont="1" applyFill="1" applyBorder="1" applyAlignment="1">
      <alignment horizontal="left" vertical="top" wrapText="1"/>
    </xf>
    <xf numFmtId="49" fontId="220" fillId="25" borderId="63" xfId="0" applyNumberFormat="1" applyFont="1" applyFill="1" applyBorder="1" applyAlignment="1">
      <alignment horizontal="center" vertical="top" wrapText="1"/>
    </xf>
    <xf numFmtId="49" fontId="217" fillId="25" borderId="101" xfId="0" applyNumberFormat="1" applyFont="1" applyFill="1" applyBorder="1" applyAlignment="1">
      <alignment horizontal="left" vertical="top" wrapText="1"/>
    </xf>
    <xf numFmtId="196" fontId="217" fillId="25" borderId="60" xfId="0" applyNumberFormat="1" applyFont="1" applyFill="1" applyBorder="1" applyAlignment="1">
      <alignment horizontal="center" vertical="top" wrapText="1"/>
    </xf>
    <xf numFmtId="196" fontId="217" fillId="25" borderId="61" xfId="0" applyNumberFormat="1" applyFont="1" applyFill="1" applyBorder="1" applyAlignment="1">
      <alignment horizontal="center" vertical="top" wrapText="1"/>
    </xf>
    <xf numFmtId="175" fontId="161" fillId="0" borderId="0" xfId="0" applyNumberFormat="1" applyFont="1"/>
    <xf numFmtId="202" fontId="221" fillId="25" borderId="58" xfId="0" applyNumberFormat="1" applyFont="1" applyFill="1" applyBorder="1" applyAlignment="1">
      <alignment horizontal="right" vertical="center"/>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59" fillId="25" borderId="0" xfId="0" applyNumberFormat="1" applyFont="1" applyFill="1" applyAlignment="1">
      <alignment horizontal="left"/>
    </xf>
    <xf numFmtId="49" fontId="161" fillId="25" borderId="0" xfId="0" applyNumberFormat="1" applyFont="1" applyFill="1" applyAlignment="1">
      <alignment horizontal="left"/>
    </xf>
    <xf numFmtId="49" fontId="162" fillId="25" borderId="0" xfId="0" applyNumberFormat="1" applyFont="1" applyFill="1" applyAlignment="1">
      <alignment horizontal="left" vertical="center" wrapText="1"/>
    </xf>
    <xf numFmtId="49" fontId="222" fillId="25" borderId="27" xfId="0" applyNumberFormat="1" applyFont="1" applyFill="1" applyBorder="1" applyAlignment="1">
      <alignment horizontal="center" vertical="center"/>
    </xf>
    <xf numFmtId="49" fontId="159" fillId="25" borderId="0" xfId="0" applyNumberFormat="1" applyFont="1" applyFill="1" applyAlignment="1">
      <alignment horizontal="right"/>
    </xf>
    <xf numFmtId="49" fontId="161" fillId="25" borderId="0" xfId="0" applyNumberFormat="1" applyFont="1" applyFill="1" applyAlignment="1">
      <alignment horizontal="right" vertical="center"/>
    </xf>
    <xf numFmtId="49" fontId="222" fillId="25" borderId="27" xfId="0" applyNumberFormat="1" applyFont="1" applyFill="1" applyBorder="1" applyAlignment="1">
      <alignment horizontal="center" vertical="center" wrapText="1"/>
    </xf>
    <xf numFmtId="49" fontId="176" fillId="25" borderId="0" xfId="0" applyNumberFormat="1" applyFont="1" applyFill="1" applyAlignment="1">
      <alignment horizontal="left" vertical="center"/>
    </xf>
    <xf numFmtId="49" fontId="176" fillId="25" borderId="0" xfId="0" applyNumberFormat="1" applyFont="1" applyFill="1" applyAlignment="1">
      <alignment horizontal="right" vertical="center"/>
    </xf>
    <xf numFmtId="49" fontId="178" fillId="25" borderId="0" xfId="0" applyNumberFormat="1" applyFont="1" applyFill="1" applyAlignment="1">
      <alignment horizontal="left" vertical="center"/>
    </xf>
    <xf numFmtId="49" fontId="190" fillId="25" borderId="0" xfId="0" applyNumberFormat="1" applyFont="1" applyFill="1" applyAlignment="1">
      <alignment horizontal="center" vertical="center"/>
    </xf>
    <xf numFmtId="49" fontId="178" fillId="25" borderId="0" xfId="0" applyNumberFormat="1" applyFont="1" applyFill="1" applyAlignment="1">
      <alignment horizontal="right" vertical="center"/>
    </xf>
    <xf numFmtId="49" fontId="173" fillId="25" borderId="0" xfId="0" applyNumberFormat="1" applyFont="1" applyFill="1" applyAlignment="1">
      <alignment horizontal="left" vertical="center" wrapText="1"/>
    </xf>
    <xf numFmtId="49" fontId="173" fillId="25" borderId="0" xfId="0" applyNumberFormat="1" applyFont="1" applyFill="1" applyAlignment="1">
      <alignment horizontal="right" vertical="center" wrapText="1"/>
    </xf>
    <xf numFmtId="49" fontId="172" fillId="25" borderId="27" xfId="0" applyNumberFormat="1" applyFont="1" applyFill="1" applyBorder="1" applyAlignment="1">
      <alignment horizontal="center" vertical="center"/>
    </xf>
    <xf numFmtId="49" fontId="172" fillId="25" borderId="80" xfId="0" applyNumberFormat="1" applyFont="1" applyFill="1" applyBorder="1" applyAlignment="1">
      <alignment horizontal="center" vertical="center" wrapText="1"/>
    </xf>
    <xf numFmtId="49" fontId="172" fillId="25" borderId="27" xfId="0" applyNumberFormat="1" applyFont="1" applyFill="1" applyBorder="1" applyAlignment="1">
      <alignment horizontal="center" vertical="center" wrapText="1"/>
    </xf>
    <xf numFmtId="0" fontId="208" fillId="25" borderId="0" xfId="0" applyFont="1" applyFill="1" applyAlignment="1">
      <alignment horizontal="center" vertical="center" wrapText="1"/>
    </xf>
    <xf numFmtId="49" fontId="193" fillId="25" borderId="0" xfId="0" applyNumberFormat="1" applyFont="1" applyFill="1" applyAlignment="1">
      <alignment horizontal="left"/>
    </xf>
    <xf numFmtId="49" fontId="198" fillId="25" borderId="0" xfId="0" applyNumberFormat="1" applyFont="1" applyFill="1" applyAlignment="1">
      <alignment horizontal="left"/>
    </xf>
    <xf numFmtId="49" fontId="180" fillId="25" borderId="0" xfId="0" applyNumberFormat="1" applyFont="1" applyFill="1" applyAlignment="1">
      <alignment horizontal="left"/>
    </xf>
    <xf numFmtId="49" fontId="193" fillId="25" borderId="0" xfId="0" applyNumberFormat="1" applyFont="1" applyFill="1" applyAlignment="1">
      <alignment horizontal="right"/>
    </xf>
    <xf numFmtId="49" fontId="198" fillId="25" borderId="0" xfId="0" applyNumberFormat="1" applyFont="1" applyFill="1" applyAlignment="1">
      <alignment horizontal="right"/>
    </xf>
    <xf numFmtId="49" fontId="212" fillId="25" borderId="0" xfId="0" applyNumberFormat="1" applyFont="1" applyFill="1" applyAlignment="1">
      <alignment horizontal="right" vertical="center"/>
    </xf>
    <xf numFmtId="49" fontId="212" fillId="25" borderId="0" xfId="0" applyNumberFormat="1" applyFont="1" applyFill="1" applyAlignment="1">
      <alignment horizontal="left" vertical="center"/>
    </xf>
    <xf numFmtId="49" fontId="213" fillId="25" borderId="0" xfId="0" applyNumberFormat="1" applyFont="1" applyFill="1" applyAlignment="1">
      <alignment horizontal="left" vertical="center"/>
    </xf>
    <xf numFmtId="49" fontId="213" fillId="25" borderId="0" xfId="0" applyNumberFormat="1" applyFont="1" applyFill="1" applyAlignment="1">
      <alignment horizontal="right" vertical="center"/>
    </xf>
    <xf numFmtId="49" fontId="214" fillId="25" borderId="27" xfId="0" applyNumberFormat="1" applyFont="1" applyFill="1" applyBorder="1" applyAlignment="1">
      <alignment horizontal="center" vertical="center" wrapText="1"/>
    </xf>
    <xf numFmtId="49" fontId="214" fillId="25" borderId="27" xfId="0" applyNumberFormat="1" applyFont="1" applyFill="1" applyBorder="1" applyAlignment="1">
      <alignment horizontal="center" vertical="center"/>
    </xf>
    <xf numFmtId="0" fontId="214" fillId="25" borderId="27" xfId="0" applyFont="1" applyFill="1" applyBorder="1" applyAlignment="1">
      <alignment horizontal="center" vertical="center" wrapText="1"/>
    </xf>
    <xf numFmtId="49" fontId="193" fillId="25" borderId="0" xfId="0" applyNumberFormat="1" applyFont="1" applyFill="1" applyAlignment="1">
      <alignment horizontal="left" vertical="center"/>
    </xf>
    <xf numFmtId="49" fontId="172" fillId="25" borderId="0" xfId="0" applyNumberFormat="1" applyFont="1" applyFill="1" applyAlignment="1">
      <alignment horizontal="right" vertical="center"/>
    </xf>
    <xf numFmtId="49" fontId="205" fillId="25" borderId="24" xfId="0" applyNumberFormat="1" applyFont="1" applyFill="1" applyBorder="1" applyAlignment="1">
      <alignment horizontal="left" vertical="center" wrapText="1"/>
    </xf>
    <xf numFmtId="49" fontId="201" fillId="25" borderId="24" xfId="0" applyNumberFormat="1" applyFont="1" applyFill="1" applyBorder="1" applyAlignment="1">
      <alignment horizontal="left" vertical="center" wrapText="1"/>
    </xf>
    <xf numFmtId="49" fontId="203" fillId="25" borderId="24" xfId="0" applyNumberFormat="1" applyFont="1" applyFill="1" applyBorder="1" applyAlignment="1">
      <alignment horizontal="left" vertical="center" wrapText="1"/>
    </xf>
    <xf numFmtId="49" fontId="201" fillId="25" borderId="24" xfId="0" applyNumberFormat="1" applyFont="1" applyFill="1" applyBorder="1" applyAlignment="1">
      <alignment horizontal="left" vertical="center"/>
    </xf>
    <xf numFmtId="0" fontId="184" fillId="25" borderId="0" xfId="0" applyFont="1" applyFill="1" applyAlignment="1">
      <alignment horizontal="right" wrapText="1"/>
    </xf>
    <xf numFmtId="0" fontId="184" fillId="25" borderId="0" xfId="0" applyFont="1" applyFill="1" applyAlignment="1">
      <alignment horizontal="left" wrapText="1"/>
    </xf>
    <xf numFmtId="49" fontId="201" fillId="25" borderId="27" xfId="0" applyNumberFormat="1" applyFont="1" applyFill="1" applyBorder="1" applyAlignment="1">
      <alignment horizontal="center" vertical="center"/>
    </xf>
    <xf numFmtId="49" fontId="205" fillId="25" borderId="25" xfId="0" applyNumberFormat="1" applyFont="1" applyFill="1" applyBorder="1" applyAlignment="1">
      <alignment horizontal="left" vertical="center" wrapText="1"/>
    </xf>
    <xf numFmtId="49" fontId="205" fillId="25" borderId="81" xfId="0" applyNumberFormat="1" applyFont="1" applyFill="1" applyBorder="1" applyAlignment="1">
      <alignment horizontal="left" vertical="center" wrapText="1"/>
    </xf>
    <xf numFmtId="49" fontId="205" fillId="25" borderId="26" xfId="0" applyNumberFormat="1" applyFont="1" applyFill="1" applyBorder="1" applyAlignment="1">
      <alignment horizontal="left" vertical="center" wrapText="1"/>
    </xf>
    <xf numFmtId="49" fontId="201" fillId="25" borderId="81" xfId="0" applyNumberFormat="1" applyFont="1" applyFill="1" applyBorder="1" applyAlignment="1">
      <alignment horizontal="left" vertical="center" wrapText="1"/>
    </xf>
    <xf numFmtId="49" fontId="201" fillId="25" borderId="26" xfId="0" applyNumberFormat="1" applyFont="1" applyFill="1" applyBorder="1" applyAlignment="1">
      <alignment horizontal="left" vertical="center" wrapText="1"/>
    </xf>
    <xf numFmtId="49" fontId="203" fillId="25" borderId="81" xfId="0" applyNumberFormat="1" applyFont="1" applyFill="1" applyBorder="1" applyAlignment="1">
      <alignment horizontal="left" vertical="center" wrapText="1"/>
    </xf>
    <xf numFmtId="49" fontId="203" fillId="25" borderId="26" xfId="0" applyNumberFormat="1" applyFont="1" applyFill="1" applyBorder="1" applyAlignment="1">
      <alignment horizontal="left" vertical="center" wrapText="1"/>
    </xf>
    <xf numFmtId="49" fontId="201" fillId="25" borderId="96" xfId="0" applyNumberFormat="1" applyFont="1" applyFill="1" applyBorder="1" applyAlignment="1">
      <alignment horizontal="left" vertical="center"/>
    </xf>
    <xf numFmtId="49" fontId="201" fillId="25" borderId="97" xfId="0" applyNumberFormat="1" applyFont="1" applyFill="1" applyBorder="1" applyAlignment="1">
      <alignment horizontal="left" vertical="center"/>
    </xf>
    <xf numFmtId="49" fontId="201" fillId="25" borderId="57" xfId="0" applyNumberFormat="1" applyFont="1" applyFill="1" applyBorder="1" applyAlignment="1">
      <alignment horizontal="center" vertical="center"/>
    </xf>
    <xf numFmtId="49" fontId="201" fillId="25" borderId="40" xfId="0" applyNumberFormat="1" applyFont="1" applyFill="1" applyBorder="1" applyAlignment="1">
      <alignment horizontal="center" vertical="center"/>
    </xf>
    <xf numFmtId="49" fontId="205" fillId="25" borderId="82" xfId="0" applyNumberFormat="1" applyFont="1" applyFill="1" applyBorder="1" applyAlignment="1">
      <alignment horizontal="left" vertical="center" wrapText="1"/>
    </xf>
    <xf numFmtId="49" fontId="205" fillId="25" borderId="29" xfId="0" applyNumberFormat="1" applyFont="1" applyFill="1" applyBorder="1" applyAlignment="1">
      <alignment horizontal="left" vertical="center" wrapText="1"/>
    </xf>
    <xf numFmtId="49" fontId="183" fillId="25" borderId="27" xfId="0" applyNumberFormat="1" applyFont="1" applyFill="1" applyBorder="1" applyAlignment="1">
      <alignment horizontal="center" vertical="center"/>
    </xf>
    <xf numFmtId="49" fontId="183" fillId="25" borderId="27" xfId="0" applyNumberFormat="1" applyFont="1" applyFill="1" applyBorder="1" applyAlignment="1">
      <alignment horizontal="center" vertical="center" wrapText="1"/>
    </xf>
    <xf numFmtId="49" fontId="225" fillId="25" borderId="0" xfId="0" applyNumberFormat="1" applyFont="1" applyFill="1" applyAlignment="1">
      <alignment horizontal="center" vertical="center"/>
    </xf>
    <xf numFmtId="49" fontId="164" fillId="25" borderId="0" xfId="0" applyNumberFormat="1" applyFont="1" applyFill="1" applyAlignment="1">
      <alignment horizontal="left" vertical="center"/>
    </xf>
    <xf numFmtId="0" fontId="170" fillId="25" borderId="0" xfId="0" applyFont="1" applyFill="1" applyAlignment="1">
      <alignment horizontal="center" vertical="center" wrapText="1"/>
    </xf>
    <xf numFmtId="49" fontId="169" fillId="25" borderId="0" xfId="0" applyNumberFormat="1" applyFont="1" applyFill="1" applyAlignment="1">
      <alignment horizontal="left" vertical="center" wrapText="1"/>
    </xf>
    <xf numFmtId="49" fontId="216" fillId="25" borderId="46" xfId="0" applyNumberFormat="1" applyFont="1" applyFill="1" applyBorder="1" applyAlignment="1">
      <alignment horizontal="center" vertical="center" wrapText="1"/>
    </xf>
    <xf numFmtId="49" fontId="216" fillId="25" borderId="64" xfId="0" applyNumberFormat="1" applyFont="1" applyFill="1" applyBorder="1" applyAlignment="1">
      <alignment horizontal="left"/>
    </xf>
    <xf numFmtId="0" fontId="216" fillId="25" borderId="0" xfId="0" applyFont="1" applyFill="1" applyAlignment="1">
      <alignment horizontal="left" wrapText="1"/>
    </xf>
    <xf numFmtId="49" fontId="216" fillId="25" borderId="64" xfId="0" applyNumberFormat="1" applyFont="1" applyFill="1" applyBorder="1" applyAlignment="1">
      <alignment horizontal="right"/>
    </xf>
    <xf numFmtId="0" fontId="216" fillId="25" borderId="0" xfId="0" applyFont="1" applyFill="1" applyAlignment="1">
      <alignment horizontal="right" wrapText="1"/>
    </xf>
    <xf numFmtId="4" fontId="41" fillId="0" borderId="12"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0" fontId="44" fillId="0" borderId="0" xfId="0" applyFont="1" applyAlignment="1">
      <alignment horizontal="center" vertical="center" wrapText="1"/>
    </xf>
    <xf numFmtId="0" fontId="41" fillId="0" borderId="22"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4" fontId="44" fillId="0" borderId="12" xfId="0" applyNumberFormat="1" applyFont="1" applyBorder="1" applyAlignment="1">
      <alignment horizontal="center" vertical="center" wrapText="1"/>
    </xf>
    <xf numFmtId="4" fontId="44" fillId="0" borderId="15" xfId="0" applyNumberFormat="1" applyFont="1" applyBorder="1" applyAlignment="1">
      <alignment horizontal="center" vertical="center" wrapText="1"/>
    </xf>
    <xf numFmtId="0" fontId="162" fillId="25" borderId="0" xfId="0" applyFont="1" applyFill="1" applyAlignment="1">
      <alignment horizontal="center" vertical="center" wrapText="1"/>
    </xf>
    <xf numFmtId="0" fontId="59" fillId="0" borderId="0" xfId="0" applyFont="1" applyAlignment="1">
      <alignment horizontal="center" vertical="center" wrapText="1"/>
    </xf>
    <xf numFmtId="0" fontId="136" fillId="0" borderId="23" xfId="0" applyFont="1" applyBorder="1" applyAlignment="1">
      <alignment horizontal="left" vertical="center" wrapText="1"/>
    </xf>
    <xf numFmtId="0" fontId="62" fillId="0" borderId="0" xfId="0" applyFont="1" applyFill="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5"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37" fillId="0" borderId="45" xfId="0" applyFont="1" applyBorder="1" applyAlignment="1">
      <alignment horizontal="left"/>
    </xf>
    <xf numFmtId="0" fontId="37" fillId="0" borderId="43" xfId="0" applyFont="1" applyBorder="1" applyAlignment="1">
      <alignment horizontal="left"/>
    </xf>
    <xf numFmtId="0" fontId="37" fillId="0" borderId="48" xfId="0" applyFont="1" applyBorder="1" applyAlignment="1">
      <alignment horizontal="left"/>
    </xf>
    <xf numFmtId="0" fontId="46" fillId="0" borderId="45" xfId="0" applyFont="1" applyBorder="1" applyAlignment="1">
      <alignment horizontal="left" vertical="center"/>
    </xf>
    <xf numFmtId="0" fontId="46" fillId="0" borderId="43" xfId="0" applyFont="1" applyBorder="1" applyAlignment="1">
      <alignment horizontal="left" vertical="center"/>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154" fillId="32" borderId="54" xfId="0" applyFont="1" applyFill="1" applyBorder="1" applyAlignment="1">
      <alignment horizontal="center" wrapText="1"/>
    </xf>
    <xf numFmtId="0" fontId="154" fillId="32" borderId="56" xfId="0" applyFont="1" applyFill="1" applyBorder="1" applyAlignment="1">
      <alignment horizontal="center" wrapText="1"/>
    </xf>
    <xf numFmtId="0" fontId="154" fillId="32" borderId="55" xfId="0" applyFont="1" applyFill="1" applyBorder="1" applyAlignment="1">
      <alignment horizontal="center" wrapText="1"/>
    </xf>
    <xf numFmtId="0" fontId="155" fillId="0" borderId="0" xfId="0" applyFont="1" applyAlignment="1">
      <alignment horizontal="left" wrapText="1"/>
    </xf>
    <xf numFmtId="0" fontId="168" fillId="33" borderId="52" xfId="0" applyFont="1" applyFill="1" applyBorder="1" applyAlignment="1">
      <alignment horizontal="center" wrapText="1"/>
    </xf>
    <xf numFmtId="0" fontId="168" fillId="33" borderId="37" xfId="0" applyFont="1" applyFill="1" applyBorder="1" applyAlignment="1">
      <alignment horizontal="center" wrapText="1"/>
    </xf>
    <xf numFmtId="0" fontId="168" fillId="33" borderId="65" xfId="0" applyFont="1" applyFill="1" applyBorder="1" applyAlignment="1">
      <alignment horizontal="center" wrapText="1"/>
    </xf>
    <xf numFmtId="0" fontId="155" fillId="32" borderId="77" xfId="0" applyFont="1" applyFill="1" applyBorder="1" applyAlignment="1">
      <alignment horizontal="center" wrapText="1"/>
    </xf>
    <xf numFmtId="0" fontId="155" fillId="32" borderId="37" xfId="0" applyFont="1" applyFill="1" applyBorder="1" applyAlignment="1">
      <alignment horizontal="center" wrapText="1"/>
    </xf>
    <xf numFmtId="0" fontId="155" fillId="32" borderId="72" xfId="0" applyFont="1" applyFill="1" applyBorder="1" applyAlignment="1">
      <alignment horizontal="center" wrapText="1"/>
    </xf>
    <xf numFmtId="0" fontId="155" fillId="32" borderId="73" xfId="0" applyFont="1" applyFill="1" applyBorder="1" applyAlignment="1">
      <alignment horizontal="center" wrapText="1"/>
    </xf>
    <xf numFmtId="0" fontId="155" fillId="32" borderId="87" xfId="0" applyFont="1" applyFill="1" applyBorder="1" applyAlignment="1">
      <alignment horizontal="center" wrapText="1"/>
    </xf>
    <xf numFmtId="0" fontId="155" fillId="32" borderId="89" xfId="0" applyFont="1" applyFill="1" applyBorder="1" applyAlignment="1">
      <alignment horizontal="center" wrapText="1"/>
    </xf>
    <xf numFmtId="0" fontId="155" fillId="33" borderId="52" xfId="0" applyFont="1" applyFill="1" applyBorder="1" applyAlignment="1">
      <alignment horizontal="center" vertical="center" wrapText="1"/>
    </xf>
    <xf numFmtId="0" fontId="155" fillId="33" borderId="37" xfId="0" applyFont="1" applyFill="1" applyBorder="1" applyAlignment="1">
      <alignment horizontal="center" vertical="center" wrapText="1"/>
    </xf>
    <xf numFmtId="0" fontId="155" fillId="33" borderId="65" xfId="0" applyFont="1" applyFill="1" applyBorder="1" applyAlignment="1">
      <alignment horizontal="center" vertical="center" wrapText="1"/>
    </xf>
    <xf numFmtId="0" fontId="155" fillId="32" borderId="86" xfId="0" applyFont="1" applyFill="1" applyBorder="1" applyAlignment="1">
      <alignment horizontal="center" wrapText="1"/>
    </xf>
    <xf numFmtId="0" fontId="157" fillId="33" borderId="52" xfId="0" applyFont="1" applyFill="1" applyBorder="1" applyAlignment="1">
      <alignment horizontal="center" vertical="center" wrapText="1"/>
    </xf>
    <xf numFmtId="0" fontId="157" fillId="33" borderId="37" xfId="0" applyFont="1" applyFill="1" applyBorder="1" applyAlignment="1">
      <alignment horizontal="center" vertical="center" wrapText="1"/>
    </xf>
    <xf numFmtId="0" fontId="157" fillId="33" borderId="65" xfId="0" applyFont="1" applyFill="1" applyBorder="1" applyAlignment="1">
      <alignment horizontal="center" vertical="center" wrapText="1"/>
    </xf>
    <xf numFmtId="0" fontId="157" fillId="33" borderId="91" xfId="0" applyFont="1" applyFill="1" applyBorder="1" applyAlignment="1">
      <alignment horizontal="center" vertical="center" wrapText="1"/>
    </xf>
    <xf numFmtId="0" fontId="157" fillId="33" borderId="92" xfId="0" applyFont="1" applyFill="1" applyBorder="1" applyAlignment="1">
      <alignment horizontal="center" vertical="center" wrapText="1"/>
    </xf>
    <xf numFmtId="0" fontId="154" fillId="0" borderId="0" xfId="0" applyFont="1" applyAlignment="1">
      <alignment horizontal="center" wrapText="1"/>
    </xf>
    <xf numFmtId="0" fontId="167" fillId="0" borderId="0" xfId="0" applyFont="1" applyAlignment="1">
      <alignment horizontal="center" vertical="top" wrapText="1"/>
    </xf>
    <xf numFmtId="0" fontId="156" fillId="0" borderId="0" xfId="0" applyFont="1" applyAlignment="1">
      <alignment horizontal="center"/>
    </xf>
    <xf numFmtId="49" fontId="224" fillId="25" borderId="0" xfId="0" applyNumberFormat="1" applyFont="1" applyFill="1" applyAlignment="1">
      <alignment horizontal="right" vertical="center"/>
    </xf>
    <xf numFmtId="49" fontId="222" fillId="25" borderId="0" xfId="0" applyNumberFormat="1" applyFont="1" applyFill="1" applyAlignment="1">
      <alignment horizontal="right" vertical="center"/>
    </xf>
    <xf numFmtId="0" fontId="44" fillId="0" borderId="0" xfId="1101" applyFont="1" applyAlignment="1">
      <alignment horizontal="center" vertical="center"/>
    </xf>
    <xf numFmtId="0" fontId="48" fillId="0" borderId="0" xfId="0" applyFont="1" applyAlignment="1">
      <alignment horizont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137" fillId="0" borderId="0" xfId="0" applyFont="1" applyAlignment="1">
      <alignment horizontal="center" vertical="center" wrapText="1"/>
    </xf>
    <xf numFmtId="49" fontId="131" fillId="25" borderId="11" xfId="0" applyNumberFormat="1" applyFont="1" applyFill="1" applyBorder="1" applyAlignment="1">
      <alignment horizontal="left" vertical="center"/>
    </xf>
    <xf numFmtId="0" fontId="140" fillId="0" borderId="11" xfId="0" applyFont="1" applyBorder="1" applyAlignment="1">
      <alignment horizontal="center" vertical="center" wrapText="1"/>
    </xf>
    <xf numFmtId="49" fontId="131" fillId="25" borderId="11" xfId="0" applyNumberFormat="1" applyFont="1" applyFill="1" applyBorder="1" applyAlignment="1">
      <alignment horizontal="center" vertical="center"/>
    </xf>
    <xf numFmtId="0" fontId="140" fillId="24" borderId="11" xfId="0" applyFont="1" applyFill="1" applyBorder="1" applyAlignment="1">
      <alignment horizontal="center" vertical="center" wrapText="1"/>
    </xf>
    <xf numFmtId="49" fontId="131" fillId="25" borderId="11" xfId="0" applyNumberFormat="1" applyFont="1" applyFill="1" applyBorder="1" applyAlignment="1">
      <alignment horizontal="center" vertical="center" wrapText="1"/>
    </xf>
    <xf numFmtId="0" fontId="140" fillId="0" borderId="22" xfId="0" applyFont="1" applyBorder="1" applyAlignment="1">
      <alignment horizontal="center" vertical="center" wrapText="1"/>
    </xf>
    <xf numFmtId="0" fontId="140" fillId="0" borderId="21" xfId="0" applyFont="1" applyBorder="1" applyAlignment="1">
      <alignment horizontal="center" vertical="center" wrapText="1"/>
    </xf>
  </cellXfs>
  <cellStyles count="19347">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41" xfId="19340" xr:uid="{588F3337-B223-47F6-8C27-B9F17C4DB86A}"/>
    <cellStyle name="Обычный 42" xfId="19343" xr:uid="{0517B80A-AABC-4785-8425-BCE87CD0D9BE}"/>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xfId="19346" builtinId="3"/>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43" xfId="19341" xr:uid="{1D1759A4-CBCB-4462-947A-FFC2E8CBC936}"/>
    <cellStyle name="Финансовый 144" xfId="19344" xr:uid="{3B29E249-3E6A-4420-8AC8-325B3CCB665F}"/>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25" xfId="19342" xr:uid="{A4B75C8C-344A-4039-A532-6BBFF504C17A}"/>
    <cellStyle name="Финансовый 6 26" xfId="19345" xr:uid="{68D255F0-025D-4F08-BBEE-2A575429DBE6}"/>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FFD10D"/>
      <color rgb="FFAE0295"/>
      <color rgb="FFF8BBFD"/>
      <color rgb="FFFBDAFE"/>
      <color rgb="FFFFE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externalLink" Target="externalLinks/externalLink47.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theme" Target="theme/theme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45</xdr:col>
      <xdr:colOff>0</xdr:colOff>
      <xdr:row>3</xdr:row>
      <xdr:rowOff>95250</xdr:rowOff>
    </xdr:from>
    <xdr:to>
      <xdr:col>45</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45</xdr:col>
      <xdr:colOff>0</xdr:colOff>
      <xdr:row>3</xdr:row>
      <xdr:rowOff>95250</xdr:rowOff>
    </xdr:from>
    <xdr:to>
      <xdr:col>45</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1057;&#1090;&#1072;&#1090;%20&#1085;&#1072;%201%20&#1103;&#1085;&#1074;&#1072;&#1088;&#1103;%202026%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 val="Kaz_D"/>
      <sheetName val="Info"/>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efreshError="1"/>
      <sheetData sheetId="10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 val="Valuation"/>
      <sheetName val="hiddenА"/>
      <sheetName val="Доверенность"/>
      <sheetName val="AFE's  By Afe"/>
      <sheetName val="FS-97"/>
      <sheetName val="\\Box\Docs\D"/>
      <sheetName val="leases"/>
      <sheetName val="F100-Trial BS"/>
      <sheetName val="bal sheet"/>
      <sheetName val="Tabeller"/>
      <sheetName val="income statement"/>
      <sheetName val="Product Sales"/>
      <sheetName val="Dashboard"/>
      <sheetName val="Setup"/>
      <sheetName val="Input"/>
      <sheetName val="1.Revenue"/>
      <sheetName val="2.COGS_crops"/>
      <sheetName val="3.BA_crops"/>
      <sheetName val="4.OPEX"/>
      <sheetName val="5.Taxes"/>
      <sheetName val="6.WC"/>
      <sheetName val="7.Subsidies"/>
      <sheetName val="8.DDA"/>
      <sheetName val="9.DDAt"/>
      <sheetName val="10.DDA_allocation"/>
      <sheetName val="11.Financing"/>
      <sheetName val="12.BS"/>
      <sheetName val="13.IS"/>
      <sheetName val="14.CF statement"/>
      <sheetName val="ААЕ"/>
      <sheetName val="Поголовье (КРС)"/>
      <sheetName val="Вес (КРС)"/>
      <sheetName val="Расходы (КРС)"/>
      <sheetName val="Амортизация (КРС)"/>
      <sheetName val="2.COGS_livestock"/>
      <sheetName val="Месячная инфляция"/>
      <sheetName val="ААТ"/>
      <sheetName val="ASSUMP"/>
      <sheetName val="Companycode"/>
      <sheetName val="BasicInfo"/>
      <sheetName val="Cbaseline"/>
      <sheetName val="MainPlan"/>
      <sheetName val="__Box_Docs_Documents and Settin"/>
      <sheetName val="_2508-01_новый.xls___Box_Docs_2"/>
      <sheetName val="Currency"/>
      <sheetName val="DropDown"/>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 val="диагр"/>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 val="Finalnew"/>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 val="Ступенчатое"/>
      <sheetName val="Вводные данные"/>
      <sheetName val="Справочник"/>
      <sheetName val="Control"/>
      <sheetName val="ШГДП № 1 "/>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 val="анкета"/>
      <sheetName val="Справочник"/>
      <sheetName val="Способ закупки"/>
      <sheetName val="Sheet1"/>
      <sheetName val="private"/>
      <sheetName val="Commutations"/>
      <sheetName val="Parameters"/>
      <sheetName val="149_прочие"/>
      <sheetName val="139 мягк_"/>
      <sheetName val="139 мягк_ _лаб_ ислед_"/>
      <sheetName val="139 мягк_ _дезинфекция_"/>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1мес"/>
      <sheetName val="табл 18"/>
      <sheetName val="табл 19 кв"/>
      <sheetName val="табл 20 кв"/>
      <sheetName val="табл 22 кв"/>
      <sheetName val="табл 21 кв "/>
      <sheetName val="табл 23"/>
      <sheetName val="табл 24 кв+1мес"/>
      <sheetName val="табл 25 кв+1мес"/>
      <sheetName val="табл 26 пг "/>
      <sheetName val="табл 27 пг"/>
      <sheetName val="28 табл"/>
      <sheetName val="табл 29 пг+1мес"/>
    </sheetNames>
    <sheetDataSet>
      <sheetData sheetId="0"/>
      <sheetData sheetId="1">
        <row r="8">
          <cell r="C8">
            <v>29871047.8198312</v>
          </cell>
        </row>
        <row r="18">
          <cell r="C18">
            <v>33442828.7686143</v>
          </cell>
        </row>
      </sheetData>
      <sheetData sheetId="2">
        <row r="34">
          <cell r="E34">
            <v>286230.27141946001</v>
          </cell>
        </row>
        <row r="37">
          <cell r="E37">
            <v>525859.8455233</v>
          </cell>
        </row>
        <row r="40">
          <cell r="E40">
            <v>-4383871.0657258099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 Id="rId4" Type="http://schemas.openxmlformats.org/officeDocument/2006/relationships/drawing" Target="../drawings/drawing1.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L40"/>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N24" sqref="N24"/>
    </sheetView>
  </sheetViews>
  <sheetFormatPr defaultColWidth="9.140625" defaultRowHeight="14.25"/>
  <cols>
    <col min="1" max="1" width="36.42578125" style="1" customWidth="1"/>
    <col min="2" max="5" width="16.28515625" style="2" customWidth="1"/>
    <col min="6" max="6" width="16.140625" style="2" customWidth="1"/>
    <col min="7" max="8" width="15.42578125" style="2" customWidth="1"/>
    <col min="9" max="9" width="16" style="2" customWidth="1"/>
    <col min="10" max="10" width="41.5703125" style="1" customWidth="1"/>
    <col min="11" max="11" width="9.140625" style="1"/>
    <col min="12" max="12" width="10.85546875" style="1" customWidth="1"/>
    <col min="13" max="16384" width="9.140625" style="1"/>
  </cols>
  <sheetData>
    <row r="1" spans="1:12" s="4" customFormat="1" ht="15">
      <c r="A1" s="113" t="s">
        <v>155</v>
      </c>
      <c r="B1" s="117"/>
      <c r="C1" s="117"/>
      <c r="D1" s="117"/>
      <c r="E1" s="117"/>
      <c r="F1" s="117"/>
      <c r="G1" s="256"/>
      <c r="H1" s="256"/>
      <c r="I1" s="256"/>
      <c r="J1" s="118" t="s">
        <v>156</v>
      </c>
      <c r="K1" s="113"/>
      <c r="L1" s="113"/>
    </row>
    <row r="2" spans="1:12">
      <c r="A2" s="111"/>
      <c r="B2" s="111"/>
      <c r="C2" s="111"/>
      <c r="D2" s="111"/>
      <c r="E2" s="111"/>
      <c r="F2" s="164"/>
      <c r="G2" s="258"/>
      <c r="H2" s="420"/>
      <c r="I2" s="253"/>
      <c r="J2" s="112"/>
      <c r="K2" s="111"/>
      <c r="L2" s="111"/>
    </row>
    <row r="3" spans="1:12" ht="15">
      <c r="A3" s="890" t="s">
        <v>355</v>
      </c>
      <c r="B3" s="890"/>
      <c r="C3" s="890"/>
      <c r="D3" s="890"/>
      <c r="E3" s="890"/>
      <c r="F3" s="890"/>
      <c r="G3" s="890"/>
      <c r="H3" s="890"/>
      <c r="I3" s="890"/>
      <c r="J3" s="890"/>
      <c r="K3" s="111"/>
      <c r="L3" s="111"/>
    </row>
    <row r="4" spans="1:12" ht="15">
      <c r="A4" s="890" t="s">
        <v>370</v>
      </c>
      <c r="B4" s="890"/>
      <c r="C4" s="890"/>
      <c r="D4" s="890"/>
      <c r="E4" s="890"/>
      <c r="F4" s="890"/>
      <c r="G4" s="890"/>
      <c r="H4" s="890"/>
      <c r="I4" s="890"/>
      <c r="J4" s="890"/>
      <c r="K4" s="111"/>
      <c r="L4" s="111"/>
    </row>
    <row r="5" spans="1:12">
      <c r="J5" s="112"/>
    </row>
    <row r="6" spans="1:12" ht="88.5" customHeight="1">
      <c r="A6" s="116" t="s">
        <v>371</v>
      </c>
      <c r="B6" s="116" t="s">
        <v>1400</v>
      </c>
      <c r="C6" s="116" t="s">
        <v>1453</v>
      </c>
      <c r="D6" s="116" t="s">
        <v>1714</v>
      </c>
      <c r="E6" s="116" t="s">
        <v>2423</v>
      </c>
      <c r="F6" s="116" t="s">
        <v>2624</v>
      </c>
      <c r="G6" s="116" t="s">
        <v>2625</v>
      </c>
      <c r="H6" s="116" t="s">
        <v>3201</v>
      </c>
      <c r="I6" s="202" t="s">
        <v>3310</v>
      </c>
      <c r="J6" s="116" t="s">
        <v>262</v>
      </c>
      <c r="K6" s="111"/>
      <c r="L6" s="111"/>
    </row>
    <row r="7" spans="1:12" s="15" customFormat="1" ht="15">
      <c r="A7" s="119">
        <v>1</v>
      </c>
      <c r="B7" s="119">
        <v>2</v>
      </c>
      <c r="C7" s="119">
        <v>3</v>
      </c>
      <c r="D7" s="119">
        <v>4</v>
      </c>
      <c r="E7" s="119">
        <v>5</v>
      </c>
      <c r="F7" s="119">
        <v>6</v>
      </c>
      <c r="G7" s="119">
        <v>7</v>
      </c>
      <c r="H7" s="119">
        <v>8</v>
      </c>
      <c r="I7" s="119">
        <v>9</v>
      </c>
      <c r="J7" s="116">
        <v>10</v>
      </c>
      <c r="K7" s="115"/>
      <c r="L7" s="114"/>
    </row>
    <row r="8" spans="1:12" ht="45">
      <c r="A8" s="171" t="s">
        <v>1149</v>
      </c>
      <c r="B8" s="282">
        <v>69532.626499999998</v>
      </c>
      <c r="C8" s="282">
        <v>70649</v>
      </c>
      <c r="D8" s="283">
        <v>83951.587</v>
      </c>
      <c r="E8" s="284">
        <v>65487.796999999999</v>
      </c>
      <c r="F8" s="285">
        <v>120561.09639999999</v>
      </c>
      <c r="G8" s="286">
        <v>84962.620999999999</v>
      </c>
      <c r="H8" s="286">
        <v>99724.898000000001</v>
      </c>
      <c r="I8" s="284">
        <v>159583.75</v>
      </c>
      <c r="J8" s="171" t="s">
        <v>3311</v>
      </c>
      <c r="K8" s="111"/>
      <c r="L8" s="111"/>
    </row>
    <row r="9" spans="1:12" ht="28.5">
      <c r="A9" s="173" t="s">
        <v>305</v>
      </c>
      <c r="B9" s="287">
        <v>104.5</v>
      </c>
      <c r="C9" s="287">
        <v>97.5</v>
      </c>
      <c r="D9" s="287">
        <v>103.3</v>
      </c>
      <c r="E9" s="287">
        <v>103</v>
      </c>
      <c r="F9" s="288">
        <v>105.1</v>
      </c>
      <c r="G9" s="289">
        <v>104.1</v>
      </c>
      <c r="H9" s="289">
        <v>106.3</v>
      </c>
      <c r="I9" s="287">
        <v>106.5</v>
      </c>
      <c r="J9" s="173" t="s">
        <v>168</v>
      </c>
      <c r="K9" s="111"/>
      <c r="L9" s="111"/>
    </row>
    <row r="10" spans="1:12" ht="45">
      <c r="A10" s="174" t="s">
        <v>123</v>
      </c>
      <c r="B10" s="282">
        <v>29380.342000000001</v>
      </c>
      <c r="C10" s="282">
        <v>26743.4</v>
      </c>
      <c r="D10" s="282">
        <v>37047.599999999999</v>
      </c>
      <c r="E10" s="282">
        <v>4157.3999999999996</v>
      </c>
      <c r="F10" s="290">
        <v>46401.716</v>
      </c>
      <c r="G10" s="291">
        <v>50124.86</v>
      </c>
      <c r="H10" s="291">
        <v>61560.646000000001</v>
      </c>
      <c r="I10" s="282">
        <v>15177.195</v>
      </c>
      <c r="J10" s="175" t="s">
        <v>3312</v>
      </c>
      <c r="K10" s="164"/>
      <c r="L10" s="264"/>
    </row>
    <row r="11" spans="1:12" ht="28.5">
      <c r="A11" s="173" t="s">
        <v>1142</v>
      </c>
      <c r="B11" s="292">
        <v>104.1</v>
      </c>
      <c r="C11" s="292">
        <v>99.3</v>
      </c>
      <c r="D11" s="292">
        <v>103.8</v>
      </c>
      <c r="E11" s="287">
        <v>97.2</v>
      </c>
      <c r="F11" s="293">
        <v>104.3</v>
      </c>
      <c r="G11" s="289">
        <v>102.8</v>
      </c>
      <c r="H11" s="289">
        <v>107.5</v>
      </c>
      <c r="I11" s="287">
        <v>104.3</v>
      </c>
      <c r="J11" s="173" t="s">
        <v>3313</v>
      </c>
      <c r="K11" s="111"/>
      <c r="L11" s="111"/>
    </row>
    <row r="12" spans="1:12" ht="30">
      <c r="A12" s="174" t="s">
        <v>1141</v>
      </c>
      <c r="B12" s="282">
        <v>12758.4791813212</v>
      </c>
      <c r="C12" s="282">
        <v>14521.190822991701</v>
      </c>
      <c r="D12" s="282">
        <v>15847.4311455485</v>
      </c>
      <c r="E12" s="294">
        <v>20248.100503050198</v>
      </c>
      <c r="F12" s="295">
        <v>24917.246139964998</v>
      </c>
      <c r="G12" s="291">
        <f>'[46]табл 2 '!C8/1000</f>
        <v>27132.164967562898</v>
      </c>
      <c r="H12" s="291">
        <f>'[47]табл 2 '!C8/1000</f>
        <v>29871.047819831201</v>
      </c>
      <c r="I12" s="282">
        <f>'табл 2 '!C8/1000</f>
        <v>7244.87173442941</v>
      </c>
      <c r="J12" s="172" t="s">
        <v>579</v>
      </c>
      <c r="K12" s="111"/>
      <c r="L12" s="111"/>
    </row>
    <row r="13" spans="1:12">
      <c r="A13" s="173" t="s">
        <v>71</v>
      </c>
      <c r="B13" s="287">
        <v>18.50224080915071</v>
      </c>
      <c r="C13" s="292">
        <v>20.535071255932973</v>
      </c>
      <c r="D13" s="292">
        <f>D12/D8*100</f>
        <v>18.876869052574911</v>
      </c>
      <c r="E13" s="287">
        <f>E12/E8*100</f>
        <v>30.918890893596863</v>
      </c>
      <c r="F13" s="293"/>
      <c r="G13" s="289">
        <f>G12/G8*100</f>
        <v>31.934237254242543</v>
      </c>
      <c r="H13" s="289">
        <f>H12/H8*100</f>
        <v>29.953450360842886</v>
      </c>
      <c r="I13" s="287">
        <f>I12/I8*100</f>
        <v>4.5398555519778236</v>
      </c>
      <c r="J13" s="176" t="s">
        <v>72</v>
      </c>
      <c r="K13" s="111"/>
      <c r="L13" s="111"/>
    </row>
    <row r="14" spans="1:12" ht="30">
      <c r="A14" s="174" t="s">
        <v>1143</v>
      </c>
      <c r="B14" s="282">
        <v>13535.5813367589</v>
      </c>
      <c r="C14" s="282">
        <v>16725.0967178885</v>
      </c>
      <c r="D14" s="282">
        <v>17951.8884159763</v>
      </c>
      <c r="E14" s="294">
        <v>21532.543314361501</v>
      </c>
      <c r="F14" s="295">
        <v>26760.0002949759</v>
      </c>
      <c r="G14" s="291">
        <f>'[46]табл 2 '!C18/1000</f>
        <v>30318.236458797801</v>
      </c>
      <c r="H14" s="291">
        <f>'[47]табл 2 '!C18/1000</f>
        <v>33442.828768614301</v>
      </c>
      <c r="I14" s="282">
        <f>'табл 2 '!C19/1000</f>
        <v>7624.3218940733504</v>
      </c>
      <c r="J14" s="175" t="s">
        <v>379</v>
      </c>
      <c r="K14" s="111"/>
      <c r="L14" s="144"/>
    </row>
    <row r="15" spans="1:12">
      <c r="A15" s="173" t="s">
        <v>71</v>
      </c>
      <c r="B15" s="287">
        <v>19.629187916943025</v>
      </c>
      <c r="C15" s="292">
        <v>23.651714039899396</v>
      </c>
      <c r="D15" s="292">
        <f>D14/D8*100</f>
        <v>21.383620080911992</v>
      </c>
      <c r="E15" s="287">
        <f>E14/E8*100</f>
        <v>32.880237694301279</v>
      </c>
      <c r="F15" s="293">
        <v>35.421742827793281</v>
      </c>
      <c r="G15" s="289">
        <f>G14/G8*100</f>
        <v>35.684205715355468</v>
      </c>
      <c r="H15" s="289">
        <f>H14/H8*100</f>
        <v>33.53508445665625</v>
      </c>
      <c r="I15" s="287">
        <f>I14/I8*100</f>
        <v>4.7776304881125746</v>
      </c>
      <c r="J15" s="176" t="s">
        <v>72</v>
      </c>
      <c r="K15" s="111"/>
      <c r="L15" s="111"/>
    </row>
    <row r="16" spans="1:12" ht="30">
      <c r="A16" s="174" t="s">
        <v>212</v>
      </c>
      <c r="B16" s="282">
        <v>262.88083721708</v>
      </c>
      <c r="C16" s="282">
        <v>261.98101280973998</v>
      </c>
      <c r="D16" s="282">
        <v>267.33754014599998</v>
      </c>
      <c r="E16" s="294">
        <v>592.68034410270002</v>
      </c>
      <c r="F16" s="295">
        <v>466.44174364585001</v>
      </c>
      <c r="G16" s="291">
        <f>'[46]табл 2 '!C34/1000</f>
        <v>198.4085544921</v>
      </c>
      <c r="H16" s="291">
        <f>'[47]табл 3'!E34/1000</f>
        <v>286.23027141946</v>
      </c>
      <c r="I16" s="282">
        <f>'табл 2 '!C35</f>
        <v>-46558.89671501</v>
      </c>
      <c r="J16" s="175" t="s">
        <v>1140</v>
      </c>
      <c r="K16" s="111"/>
      <c r="L16" s="111"/>
    </row>
    <row r="17" spans="1:12">
      <c r="A17" s="173" t="s">
        <v>71</v>
      </c>
      <c r="B17" s="287">
        <v>0.38122761225510615</v>
      </c>
      <c r="C17" s="292">
        <v>0.37047917290857124</v>
      </c>
      <c r="D17" s="292">
        <f>D16/D8*100</f>
        <v>0.31844250918806333</v>
      </c>
      <c r="E17" s="287">
        <f>E16/E8*100</f>
        <v>0.90502409800515959</v>
      </c>
      <c r="F17" s="293">
        <v>0.61742075132460894</v>
      </c>
      <c r="G17" s="289">
        <f>G16/G8*100</f>
        <v>0.23352452190958184</v>
      </c>
      <c r="H17" s="289">
        <f>H16/H8*100</f>
        <v>0.2870198688189784</v>
      </c>
      <c r="I17" s="287">
        <f>I16/I8*100</f>
        <v>-29.175211583265842</v>
      </c>
      <c r="J17" s="176" t="s">
        <v>72</v>
      </c>
    </row>
    <row r="18" spans="1:12" ht="45">
      <c r="A18" s="174" t="s">
        <v>44</v>
      </c>
      <c r="B18" s="282">
        <v>245.32372572150001</v>
      </c>
      <c r="C18" s="282">
        <v>340.26326216006998</v>
      </c>
      <c r="D18" s="282">
        <v>163.01136251599999</v>
      </c>
      <c r="E18" s="294">
        <v>292.00158021805998</v>
      </c>
      <c r="F18" s="295">
        <v>501.90469625404</v>
      </c>
      <c r="G18" s="291">
        <f>'[46]табл 2 '!C37/1000</f>
        <v>201.56180800379002</v>
      </c>
      <c r="H18" s="291">
        <f>'[47]табл 3'!E37/1000</f>
        <v>525.85984552330001</v>
      </c>
      <c r="I18" s="282">
        <f>'табл 2 '!C38</f>
        <v>59247.78514462</v>
      </c>
      <c r="J18" s="177" t="s">
        <v>133</v>
      </c>
    </row>
    <row r="19" spans="1:12">
      <c r="A19" s="173" t="s">
        <v>71</v>
      </c>
      <c r="B19" s="287">
        <v>0.35576643461883167</v>
      </c>
      <c r="C19" s="292">
        <v>0.48118163444075501</v>
      </c>
      <c r="D19" s="292">
        <f>D18/D8*100</f>
        <v>0.19417305656890083</v>
      </c>
      <c r="E19" s="287">
        <f>E18/E8*100</f>
        <v>0.44588701039685302</v>
      </c>
      <c r="F19" s="293">
        <v>0.66436243941709261</v>
      </c>
      <c r="G19" s="289">
        <f>G18/G8*100</f>
        <v>0.23723586399693347</v>
      </c>
      <c r="H19" s="289">
        <f>H18/H8*100</f>
        <v>0.52731048721985152</v>
      </c>
      <c r="I19" s="287">
        <f>I18/I8*100</f>
        <v>37.126452501974669</v>
      </c>
      <c r="J19" s="176" t="s">
        <v>72</v>
      </c>
    </row>
    <row r="20" spans="1:12" ht="30">
      <c r="A20" s="174" t="s">
        <v>119</v>
      </c>
      <c r="B20" s="282">
        <v>-1285.3067183763001</v>
      </c>
      <c r="C20" s="282">
        <v>-2806.1501698669999</v>
      </c>
      <c r="D20" s="282">
        <v>-2534.8061730890004</v>
      </c>
      <c r="E20" s="282">
        <v>-2169.1247356321201</v>
      </c>
      <c r="F20" s="296">
        <v>-2811.1005949107998</v>
      </c>
      <c r="G20" s="291">
        <f>'[46]табл 2 '!C40/1000</f>
        <v>-3586.0418537307696</v>
      </c>
      <c r="H20" s="291">
        <f>'[47]табл 3'!E40/1000</f>
        <v>-4383.8710657258098</v>
      </c>
      <c r="I20" s="282">
        <f>'табл 2 '!C41</f>
        <v>-392139.04807354999</v>
      </c>
      <c r="J20" s="177" t="s">
        <v>521</v>
      </c>
    </row>
    <row r="21" spans="1:12">
      <c r="A21" s="173" t="s">
        <v>71</v>
      </c>
      <c r="B21" s="287">
        <v>-1.8639411546662821</v>
      </c>
      <c r="C21" s="292">
        <v>-3.9683035913163001</v>
      </c>
      <c r="D21" s="292">
        <f>D20/D8*100</f>
        <v>-3.0193665940930936</v>
      </c>
      <c r="E21" s="287">
        <f>E20/E8*100</f>
        <v>-3.312257909106517</v>
      </c>
      <c r="F21" s="293">
        <v>-3.7210045305822268</v>
      </c>
      <c r="G21" s="289">
        <f>G20/G8*100</f>
        <v>-4.2207288470194078</v>
      </c>
      <c r="H21" s="289">
        <f>H20/H8*100</f>
        <v>-4.3959644518521444</v>
      </c>
      <c r="I21" s="287">
        <f>I20/I8*100</f>
        <v>-245.72617705345939</v>
      </c>
      <c r="J21" s="173" t="s">
        <v>72</v>
      </c>
    </row>
    <row r="22" spans="1:12" s="2" customFormat="1" ht="34.5" customHeight="1">
      <c r="A22" s="175" t="s">
        <v>2636</v>
      </c>
      <c r="B22" s="292">
        <v>105.4</v>
      </c>
      <c r="C22" s="292">
        <v>107.5</v>
      </c>
      <c r="D22" s="292">
        <v>108.4</v>
      </c>
      <c r="E22" s="287">
        <v>120.3</v>
      </c>
      <c r="F22" s="293">
        <v>109.5</v>
      </c>
      <c r="G22" s="282">
        <v>108.9</v>
      </c>
      <c r="H22" s="291">
        <v>112.2</v>
      </c>
      <c r="I22" s="282">
        <v>117.7</v>
      </c>
      <c r="J22" s="175" t="s">
        <v>3314</v>
      </c>
    </row>
    <row r="23" spans="1:12" s="2" customFormat="1" ht="42.75">
      <c r="A23" s="176" t="s">
        <v>1144</v>
      </c>
      <c r="B23" s="292">
        <v>105.3</v>
      </c>
      <c r="C23" s="292">
        <v>106.8</v>
      </c>
      <c r="D23" s="292">
        <v>108</v>
      </c>
      <c r="E23" s="287">
        <v>115</v>
      </c>
      <c r="F23" s="293"/>
      <c r="G23" s="287">
        <v>108.6</v>
      </c>
      <c r="H23" s="289">
        <v>103.9</v>
      </c>
      <c r="I23" s="287">
        <v>111</v>
      </c>
      <c r="J23" s="176" t="s">
        <v>3320</v>
      </c>
    </row>
    <row r="24" spans="1:12" ht="45">
      <c r="A24" s="175" t="s">
        <v>1145</v>
      </c>
      <c r="B24" s="297">
        <v>186815</v>
      </c>
      <c r="C24" s="297">
        <v>220848</v>
      </c>
      <c r="D24" s="297">
        <v>268051</v>
      </c>
      <c r="E24" s="298">
        <v>303055</v>
      </c>
      <c r="F24" s="299">
        <v>350542</v>
      </c>
      <c r="G24" s="300">
        <v>390328</v>
      </c>
      <c r="H24" s="300">
        <v>429368</v>
      </c>
      <c r="I24" s="298">
        <v>473158</v>
      </c>
      <c r="J24" s="175" t="s">
        <v>3315</v>
      </c>
    </row>
    <row r="25" spans="1:12" ht="28.5">
      <c r="A25" s="173" t="s">
        <v>1146</v>
      </c>
      <c r="B25" s="301">
        <v>114.8</v>
      </c>
      <c r="C25" s="301">
        <v>104.4</v>
      </c>
      <c r="D25" s="287">
        <v>115.3</v>
      </c>
      <c r="E25" s="287">
        <v>112.2</v>
      </c>
      <c r="F25" s="293">
        <v>116.9</v>
      </c>
      <c r="G25" s="289">
        <v>111.3</v>
      </c>
      <c r="H25" s="289">
        <v>110</v>
      </c>
      <c r="I25" s="287">
        <v>108.8</v>
      </c>
      <c r="J25" s="176" t="s">
        <v>168</v>
      </c>
    </row>
    <row r="26" spans="1:12" ht="30">
      <c r="A26" s="174" t="s">
        <v>365</v>
      </c>
      <c r="B26" s="302">
        <v>58065.599999999999</v>
      </c>
      <c r="C26" s="302" t="s">
        <v>1473</v>
      </c>
      <c r="D26" s="302">
        <v>54549.5</v>
      </c>
      <c r="E26" s="302" t="s">
        <v>1756</v>
      </c>
      <c r="F26" s="303">
        <v>71274.7</v>
      </c>
      <c r="G26" s="304">
        <v>73884.5</v>
      </c>
      <c r="H26" s="304">
        <v>71135.7</v>
      </c>
      <c r="I26" s="302">
        <v>12036.8</v>
      </c>
      <c r="J26" s="353" t="s">
        <v>3316</v>
      </c>
      <c r="L26" s="142"/>
    </row>
    <row r="27" spans="1:12" ht="30">
      <c r="A27" s="174" t="s">
        <v>121</v>
      </c>
      <c r="B27" s="302">
        <v>39709.300000000003</v>
      </c>
      <c r="C27" s="302" t="s">
        <v>1474</v>
      </c>
      <c r="D27" s="302">
        <v>36825.9</v>
      </c>
      <c r="E27" s="302" t="s">
        <v>1756</v>
      </c>
      <c r="F27" s="303">
        <v>54643.5</v>
      </c>
      <c r="G27" s="304">
        <v>53590.3</v>
      </c>
      <c r="H27" s="304">
        <v>57666.9</v>
      </c>
      <c r="I27" s="302">
        <v>9642.7000000000007</v>
      </c>
      <c r="J27" s="353" t="s">
        <v>3317</v>
      </c>
      <c r="K27" s="142"/>
    </row>
    <row r="28" spans="1:12" ht="30">
      <c r="A28" s="174" t="s">
        <v>1147</v>
      </c>
      <c r="B28" s="302">
        <v>18356.299999999996</v>
      </c>
      <c r="C28" s="302">
        <v>8969</v>
      </c>
      <c r="D28" s="302">
        <v>17723.599999999999</v>
      </c>
      <c r="E28" s="302" t="s">
        <v>1756</v>
      </c>
      <c r="F28" s="303">
        <v>16631.199999999997</v>
      </c>
      <c r="G28" s="304">
        <f>G26-G27</f>
        <v>20294.199999999997</v>
      </c>
      <c r="H28" s="304">
        <f>H26-H27</f>
        <v>13468.799999999996</v>
      </c>
      <c r="I28" s="302">
        <f>I26-I27</f>
        <v>2394.0999999999985</v>
      </c>
      <c r="J28" s="175" t="s">
        <v>1148</v>
      </c>
    </row>
    <row r="29" spans="1:12" ht="45">
      <c r="A29" s="174" t="s">
        <v>7</v>
      </c>
      <c r="B29" s="305"/>
      <c r="C29" s="305"/>
      <c r="D29" s="302"/>
      <c r="E29" s="302"/>
      <c r="F29" s="303"/>
      <c r="G29" s="306"/>
      <c r="H29" s="289"/>
      <c r="I29" s="307"/>
      <c r="J29" s="174" t="s">
        <v>191</v>
      </c>
    </row>
    <row r="30" spans="1:12">
      <c r="A30" s="173" t="s">
        <v>417</v>
      </c>
      <c r="B30" s="292">
        <v>381.18</v>
      </c>
      <c r="C30" s="292">
        <v>420.71</v>
      </c>
      <c r="D30" s="292">
        <v>433.83</v>
      </c>
      <c r="E30" s="287">
        <v>459.92</v>
      </c>
      <c r="F30" s="293">
        <v>448.17</v>
      </c>
      <c r="G30" s="289">
        <v>525.11</v>
      </c>
      <c r="H30" s="688">
        <v>521.59</v>
      </c>
      <c r="I30" s="384">
        <v>481.54</v>
      </c>
      <c r="J30" s="173" t="s">
        <v>112</v>
      </c>
    </row>
    <row r="31" spans="1:12">
      <c r="A31" s="178" t="s">
        <v>113</v>
      </c>
      <c r="B31" s="308">
        <v>382.75</v>
      </c>
      <c r="C31" s="308">
        <v>412.95</v>
      </c>
      <c r="D31" s="308">
        <v>433.66</v>
      </c>
      <c r="E31" s="309">
        <v>460.48</v>
      </c>
      <c r="F31" s="310">
        <v>451.28</v>
      </c>
      <c r="G31" s="311">
        <v>469.44</v>
      </c>
      <c r="H31" s="689">
        <v>502.57</v>
      </c>
      <c r="I31" s="385">
        <v>489.31</v>
      </c>
      <c r="J31" s="363" t="s">
        <v>3318</v>
      </c>
    </row>
    <row r="32" spans="1:12">
      <c r="A32" s="179"/>
      <c r="B32" s="180"/>
      <c r="C32" s="180"/>
      <c r="D32" s="180"/>
      <c r="E32" s="180"/>
      <c r="F32" s="180"/>
      <c r="G32" s="180"/>
      <c r="H32" s="180"/>
      <c r="I32" s="180"/>
      <c r="J32" s="179"/>
    </row>
    <row r="33" spans="1:10" s="99" customFormat="1">
      <c r="A33" s="279" t="s">
        <v>443</v>
      </c>
      <c r="B33" s="277"/>
      <c r="C33" s="277"/>
      <c r="D33" s="279"/>
      <c r="E33" s="279"/>
      <c r="F33" s="279"/>
      <c r="G33" s="279"/>
      <c r="H33" s="180"/>
      <c r="I33" s="277"/>
      <c r="J33" s="279"/>
    </row>
    <row r="34" spans="1:10" s="99" customFormat="1">
      <c r="A34" s="279" t="s">
        <v>43</v>
      </c>
      <c r="B34" s="277"/>
      <c r="C34" s="277"/>
      <c r="D34" s="279"/>
      <c r="E34" s="279"/>
      <c r="F34" s="279"/>
      <c r="G34" s="279"/>
      <c r="H34" s="180"/>
      <c r="I34" s="277"/>
      <c r="J34" s="279"/>
    </row>
    <row r="35" spans="1:10" s="72" customFormat="1" ht="27.75" customHeight="1">
      <c r="A35" s="891" t="s">
        <v>1486</v>
      </c>
      <c r="B35" s="891"/>
      <c r="C35" s="891"/>
      <c r="D35" s="891"/>
      <c r="E35" s="891"/>
      <c r="F35" s="891"/>
      <c r="G35" s="891"/>
      <c r="H35" s="891"/>
      <c r="I35" s="891"/>
      <c r="J35" s="891"/>
    </row>
    <row r="36" spans="1:10" s="99" customFormat="1" ht="12.75">
      <c r="A36" s="279" t="s">
        <v>437</v>
      </c>
      <c r="B36" s="277"/>
      <c r="C36" s="277"/>
      <c r="D36" s="279"/>
      <c r="E36" s="279"/>
      <c r="F36" s="279"/>
      <c r="G36" s="279"/>
      <c r="H36" s="376"/>
      <c r="I36" s="277"/>
      <c r="J36" s="279"/>
    </row>
    <row r="37" spans="1:10" s="99" customFormat="1" ht="12.75">
      <c r="A37" s="280" t="s">
        <v>380</v>
      </c>
      <c r="B37" s="277"/>
      <c r="C37" s="277"/>
      <c r="D37" s="279"/>
      <c r="E37" s="279"/>
      <c r="F37" s="279"/>
      <c r="G37" s="279"/>
      <c r="H37" s="376"/>
      <c r="I37" s="277"/>
      <c r="J37" s="279"/>
    </row>
    <row r="38" spans="1:10" ht="24.75" customHeight="1">
      <c r="A38" s="889" t="s">
        <v>2648</v>
      </c>
      <c r="B38" s="889"/>
      <c r="C38" s="889"/>
      <c r="D38" s="889"/>
      <c r="E38" s="889"/>
      <c r="F38" s="889"/>
      <c r="G38" s="889"/>
      <c r="H38" s="889"/>
      <c r="I38" s="889"/>
      <c r="J38" s="889"/>
    </row>
    <row r="39" spans="1:10" ht="25.5" customHeight="1">
      <c r="A39" s="889" t="s">
        <v>2649</v>
      </c>
      <c r="B39" s="889"/>
      <c r="C39" s="889"/>
      <c r="D39" s="889"/>
      <c r="E39" s="889"/>
      <c r="F39" s="889"/>
      <c r="G39" s="889"/>
      <c r="H39" s="889"/>
      <c r="I39" s="889"/>
      <c r="J39" s="889"/>
    </row>
    <row r="40" spans="1:10" ht="27.75" customHeight="1">
      <c r="A40" s="889" t="s">
        <v>2650</v>
      </c>
      <c r="B40" s="889"/>
      <c r="C40" s="889"/>
      <c r="D40" s="889"/>
      <c r="E40" s="889"/>
      <c r="F40" s="889"/>
      <c r="G40" s="889"/>
      <c r="H40" s="889"/>
      <c r="I40" s="889"/>
      <c r="J40" s="889"/>
    </row>
  </sheetData>
  <customSheetViews>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1"/>
      <headerFooter alignWithMargins="0"/>
    </customSheetView>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2"/>
      <headerFooter alignWithMargins="0"/>
    </customSheetView>
  </customSheetViews>
  <mergeCells count="6">
    <mergeCell ref="A40:J40"/>
    <mergeCell ref="A3:J3"/>
    <mergeCell ref="A4:J4"/>
    <mergeCell ref="A39:J39"/>
    <mergeCell ref="A38:J38"/>
    <mergeCell ref="A35:J35"/>
  </mergeCells>
  <pageMargins left="0.43307086614173229" right="0.35433070866141736" top="0.59055118110236227" bottom="0.39370078740157483" header="0.47244094488188981" footer="0.51181102362204722"/>
  <pageSetup paperSize="256" scale="67"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M42"/>
  <sheetViews>
    <sheetView view="pageBreakPreview" zoomScale="85" zoomScaleNormal="110" zoomScaleSheetLayoutView="85" workbookViewId="0">
      <pane xSplit="1" ySplit="7" topLeftCell="B26" activePane="bottomRight" state="frozen"/>
      <selection pane="topRight" activeCell="B1" sqref="B1"/>
      <selection pane="bottomLeft" activeCell="A8" sqref="A8"/>
      <selection pane="bottomRight" activeCell="C38" sqref="C38"/>
    </sheetView>
  </sheetViews>
  <sheetFormatPr defaultColWidth="9.140625" defaultRowHeight="12.75"/>
  <cols>
    <col min="1" max="1" width="62.140625" style="251" customWidth="1"/>
    <col min="2" max="9" width="15.28515625" style="251" customWidth="1"/>
    <col min="10" max="10" width="62.140625" style="251" customWidth="1"/>
    <col min="11" max="16384" width="9.140625" style="241"/>
  </cols>
  <sheetData>
    <row r="1" spans="1:10" ht="19.149999999999999" customHeight="1">
      <c r="A1" s="892" t="s">
        <v>1040</v>
      </c>
      <c r="B1" s="892"/>
      <c r="C1" s="892"/>
      <c r="D1" s="892"/>
      <c r="E1" s="323"/>
      <c r="F1" s="896" t="s">
        <v>2431</v>
      </c>
      <c r="G1" s="896"/>
      <c r="H1" s="896"/>
      <c r="I1" s="896"/>
      <c r="J1" s="896"/>
    </row>
    <row r="2" spans="1:10" ht="19.149999999999999" customHeight="1">
      <c r="A2" s="893" t="s">
        <v>1041</v>
      </c>
      <c r="B2" s="893"/>
      <c r="C2" s="893"/>
      <c r="D2" s="893"/>
      <c r="E2" s="323"/>
      <c r="F2" s="897" t="s">
        <v>442</v>
      </c>
      <c r="G2" s="897"/>
      <c r="H2" s="897"/>
      <c r="I2" s="897"/>
      <c r="J2" s="897"/>
    </row>
    <row r="3" spans="1:10" ht="19.149999999999999" customHeight="1">
      <c r="A3" s="893" t="s">
        <v>1042</v>
      </c>
      <c r="B3" s="893"/>
      <c r="C3" s="893"/>
      <c r="D3" s="893"/>
      <c r="E3" s="323"/>
      <c r="F3" s="897" t="s">
        <v>53</v>
      </c>
      <c r="G3" s="897"/>
      <c r="H3" s="897"/>
      <c r="I3" s="897"/>
      <c r="J3" s="897"/>
    </row>
    <row r="4" spans="1:10" ht="6.95" customHeight="1">
      <c r="A4" s="894"/>
      <c r="B4" s="894"/>
      <c r="C4" s="894"/>
      <c r="D4" s="894"/>
      <c r="E4" s="323"/>
      <c r="F4" s="894"/>
      <c r="G4" s="894"/>
      <c r="H4" s="894"/>
      <c r="I4" s="894"/>
      <c r="J4" s="894"/>
    </row>
    <row r="5" spans="1:10" ht="21.4" customHeight="1">
      <c r="A5" s="895" t="s">
        <v>371</v>
      </c>
      <c r="B5" s="895" t="s">
        <v>1043</v>
      </c>
      <c r="C5" s="895"/>
      <c r="D5" s="895"/>
      <c r="E5" s="895"/>
      <c r="F5" s="895" t="s">
        <v>1044</v>
      </c>
      <c r="G5" s="895"/>
      <c r="H5" s="895"/>
      <c r="I5" s="895"/>
      <c r="J5" s="898" t="s">
        <v>37</v>
      </c>
    </row>
    <row r="6" spans="1:10" ht="108" customHeight="1">
      <c r="A6" s="895"/>
      <c r="B6" s="814" t="s">
        <v>3105</v>
      </c>
      <c r="C6" s="814" t="s">
        <v>3269</v>
      </c>
      <c r="D6" s="814" t="s">
        <v>1412</v>
      </c>
      <c r="E6" s="815" t="s">
        <v>3270</v>
      </c>
      <c r="F6" s="814" t="s">
        <v>3105</v>
      </c>
      <c r="G6" s="814" t="s">
        <v>3269</v>
      </c>
      <c r="H6" s="814" t="s">
        <v>1419</v>
      </c>
      <c r="I6" s="815" t="s">
        <v>3270</v>
      </c>
      <c r="J6" s="898"/>
    </row>
    <row r="7" spans="1:10" ht="16.5" customHeight="1">
      <c r="A7" s="816" t="s">
        <v>494</v>
      </c>
      <c r="B7" s="817" t="s">
        <v>183</v>
      </c>
      <c r="C7" s="816" t="s">
        <v>264</v>
      </c>
      <c r="D7" s="816" t="s">
        <v>446</v>
      </c>
      <c r="E7" s="816" t="s">
        <v>645</v>
      </c>
      <c r="F7" s="816" t="s">
        <v>473</v>
      </c>
      <c r="G7" s="816" t="s">
        <v>646</v>
      </c>
      <c r="H7" s="816" t="s">
        <v>703</v>
      </c>
      <c r="I7" s="816" t="s">
        <v>400</v>
      </c>
      <c r="J7" s="816" t="s">
        <v>1014</v>
      </c>
    </row>
    <row r="8" spans="1:10" ht="29.25" customHeight="1">
      <c r="A8" s="818" t="s">
        <v>393</v>
      </c>
      <c r="B8" s="819">
        <v>32504896.535100002</v>
      </c>
      <c r="C8" s="819">
        <v>7244871.7344294097</v>
      </c>
      <c r="D8" s="820">
        <v>22.288554976958999</v>
      </c>
      <c r="E8" s="820">
        <v>104.02858000000001</v>
      </c>
      <c r="F8" s="828">
        <v>22889278.204</v>
      </c>
      <c r="G8" s="828">
        <v>5206986.9391299402</v>
      </c>
      <c r="H8" s="820">
        <v>22.748585135463099</v>
      </c>
      <c r="I8" s="820">
        <v>104.70859</v>
      </c>
      <c r="J8" s="818" t="s">
        <v>394</v>
      </c>
    </row>
    <row r="9" spans="1:10" ht="33.6" customHeight="1">
      <c r="A9" s="821" t="s">
        <v>1045</v>
      </c>
      <c r="B9" s="822">
        <v>28790353.3303</v>
      </c>
      <c r="C9" s="822">
        <v>6198135.6750189597</v>
      </c>
      <c r="D9" s="823">
        <v>21.528515485413699</v>
      </c>
      <c r="E9" s="823">
        <v>119.87766000000001</v>
      </c>
      <c r="F9" s="823">
        <v>18886018.912999999</v>
      </c>
      <c r="G9" s="823">
        <v>4077555.6788978502</v>
      </c>
      <c r="H9" s="823">
        <v>21.590339910605</v>
      </c>
      <c r="I9" s="823">
        <v>131.652463586311</v>
      </c>
      <c r="J9" s="821" t="s">
        <v>1729</v>
      </c>
    </row>
    <row r="10" spans="1:10" s="240" customFormat="1" ht="21.4" customHeight="1">
      <c r="A10" s="824" t="s">
        <v>2724</v>
      </c>
      <c r="B10" s="825">
        <v>7044250.7944999998</v>
      </c>
      <c r="C10" s="825">
        <v>1495129.3847412199</v>
      </c>
      <c r="D10" s="826">
        <v>21.224817632963699</v>
      </c>
      <c r="E10" s="826">
        <v>107.4044</v>
      </c>
      <c r="F10" s="826">
        <v>5184046.4879999999</v>
      </c>
      <c r="G10" s="826">
        <v>1191464.0990312099</v>
      </c>
      <c r="H10" s="826">
        <v>22.983283459922699</v>
      </c>
      <c r="I10" s="826">
        <v>116.92737</v>
      </c>
      <c r="J10" s="824" t="s">
        <v>586</v>
      </c>
    </row>
    <row r="11" spans="1:10" ht="21.4" customHeight="1">
      <c r="A11" s="824" t="s">
        <v>822</v>
      </c>
      <c r="B11" s="825">
        <v>3336636.6307999999</v>
      </c>
      <c r="C11" s="825">
        <v>748169.78775461996</v>
      </c>
      <c r="D11" s="826">
        <v>22.422872806956999</v>
      </c>
      <c r="E11" s="826">
        <v>107.24885</v>
      </c>
      <c r="F11" s="826">
        <v>0</v>
      </c>
      <c r="G11" s="826">
        <v>0</v>
      </c>
      <c r="H11" s="826">
        <v>0</v>
      </c>
      <c r="I11" s="826">
        <v>0</v>
      </c>
      <c r="J11" s="824" t="s">
        <v>587</v>
      </c>
    </row>
    <row r="12" spans="1:10" ht="21.4" customHeight="1">
      <c r="A12" s="824" t="s">
        <v>823</v>
      </c>
      <c r="B12" s="825">
        <v>2086356.6771</v>
      </c>
      <c r="C12" s="825">
        <v>495812.63290217001</v>
      </c>
      <c r="D12" s="826">
        <v>23.7645191900429</v>
      </c>
      <c r="E12" s="826">
        <v>103.79841999999999</v>
      </c>
      <c r="F12" s="826">
        <v>0</v>
      </c>
      <c r="G12" s="826">
        <v>0</v>
      </c>
      <c r="H12" s="826">
        <v>0</v>
      </c>
      <c r="I12" s="826">
        <v>0</v>
      </c>
      <c r="J12" s="824" t="s">
        <v>557</v>
      </c>
    </row>
    <row r="13" spans="1:10" ht="21.4" customHeight="1">
      <c r="A13" s="824" t="s">
        <v>1046</v>
      </c>
      <c r="B13" s="825">
        <v>10013328.869999999</v>
      </c>
      <c r="C13" s="825">
        <v>1962484.5931754699</v>
      </c>
      <c r="D13" s="826">
        <v>19.598723048586599</v>
      </c>
      <c r="E13" s="826">
        <v>148.60223999999999</v>
      </c>
      <c r="F13" s="826">
        <v>10013328.869999999</v>
      </c>
      <c r="G13" s="826">
        <v>1962484.5931754699</v>
      </c>
      <c r="H13" s="826">
        <v>19.598723048586599</v>
      </c>
      <c r="I13" s="826">
        <v>148.60223999999999</v>
      </c>
      <c r="J13" s="824" t="s">
        <v>3119</v>
      </c>
    </row>
    <row r="14" spans="1:10" ht="21.4" customHeight="1">
      <c r="A14" s="824" t="s">
        <v>824</v>
      </c>
      <c r="B14" s="825">
        <v>1518521.291</v>
      </c>
      <c r="C14" s="825">
        <v>264607.32791497</v>
      </c>
      <c r="D14" s="826">
        <v>17.4253288039654</v>
      </c>
      <c r="E14" s="826">
        <v>127.36114999999999</v>
      </c>
      <c r="F14" s="826">
        <v>151773.43</v>
      </c>
      <c r="G14" s="826">
        <v>22064.597378999999</v>
      </c>
      <c r="H14" s="826">
        <v>14.5378524943398</v>
      </c>
      <c r="I14" s="826">
        <v>77.704160000000002</v>
      </c>
      <c r="J14" s="824" t="s">
        <v>546</v>
      </c>
    </row>
    <row r="15" spans="1:10" ht="21.4" customHeight="1">
      <c r="A15" s="827" t="s">
        <v>825</v>
      </c>
      <c r="B15" s="822">
        <v>474019.55450000003</v>
      </c>
      <c r="C15" s="822">
        <v>166839.25782306</v>
      </c>
      <c r="D15" s="823">
        <v>35.196703646338698</v>
      </c>
      <c r="E15" s="823">
        <v>55.7378</v>
      </c>
      <c r="F15" s="823">
        <v>330736.77500000002</v>
      </c>
      <c r="G15" s="823">
        <v>79068.800229500004</v>
      </c>
      <c r="H15" s="823">
        <v>23.9068667914235</v>
      </c>
      <c r="I15" s="823">
        <v>42.364300828543698</v>
      </c>
      <c r="J15" s="827" t="s">
        <v>11</v>
      </c>
    </row>
    <row r="16" spans="1:10" ht="21.4" customHeight="1">
      <c r="A16" s="827" t="s">
        <v>826</v>
      </c>
      <c r="B16" s="822">
        <v>271855.2512</v>
      </c>
      <c r="C16" s="822">
        <v>36272.210831190001</v>
      </c>
      <c r="D16" s="823">
        <v>13.342472021813199</v>
      </c>
      <c r="E16" s="823">
        <v>81.334710000000001</v>
      </c>
      <c r="F16" s="823">
        <v>2200</v>
      </c>
      <c r="G16" s="823">
        <v>257.174712</v>
      </c>
      <c r="H16" s="823">
        <v>11.6897596363636</v>
      </c>
      <c r="I16" s="823">
        <v>15.617840655481499</v>
      </c>
      <c r="J16" s="827" t="s">
        <v>467</v>
      </c>
    </row>
    <row r="17" spans="1:10" s="240" customFormat="1" ht="21.4" customHeight="1">
      <c r="A17" s="827" t="s">
        <v>2780</v>
      </c>
      <c r="B17" s="822">
        <v>198668.39910000001</v>
      </c>
      <c r="C17" s="822">
        <v>43624.590756199999</v>
      </c>
      <c r="D17" s="823">
        <v>21.958495137539</v>
      </c>
      <c r="E17" s="823">
        <v>3.0085899999999999</v>
      </c>
      <c r="F17" s="823">
        <v>20375.447</v>
      </c>
      <c r="G17" s="823">
        <v>2550.3602676400001</v>
      </c>
      <c r="H17" s="823">
        <v>12.516831005670699</v>
      </c>
      <c r="I17" s="829" t="s">
        <v>476</v>
      </c>
      <c r="J17" s="827" t="s">
        <v>2781</v>
      </c>
    </row>
    <row r="18" spans="1:10" s="502" customFormat="1" ht="29.85" customHeight="1">
      <c r="A18" s="827" t="s">
        <v>349</v>
      </c>
      <c r="B18" s="822">
        <v>2770000</v>
      </c>
      <c r="C18" s="822">
        <v>800000</v>
      </c>
      <c r="D18" s="823">
        <v>28.880866425992799</v>
      </c>
      <c r="E18" s="823"/>
      <c r="F18" s="823">
        <v>3649947.0690000001</v>
      </c>
      <c r="G18" s="823">
        <v>1047554.92502295</v>
      </c>
      <c r="H18" s="823">
        <v>28.7005511373061</v>
      </c>
      <c r="I18" s="823">
        <v>62.2651656543472</v>
      </c>
      <c r="J18" s="827" t="s">
        <v>3116</v>
      </c>
    </row>
    <row r="19" spans="1:10" ht="21.4" customHeight="1">
      <c r="A19" s="818" t="s">
        <v>104</v>
      </c>
      <c r="B19" s="819">
        <v>35810377.313000001</v>
      </c>
      <c r="C19" s="819">
        <v>7624321.8940733504</v>
      </c>
      <c r="D19" s="820">
        <v>21.290816981438301</v>
      </c>
      <c r="E19" s="820">
        <v>113.32613000000001</v>
      </c>
      <c r="F19" s="828">
        <v>26275678.351</v>
      </c>
      <c r="G19" s="828">
        <v>5944897.9263625704</v>
      </c>
      <c r="H19" s="820">
        <v>22.625097806985099</v>
      </c>
      <c r="I19" s="820">
        <v>107.56403</v>
      </c>
      <c r="J19" s="818" t="s">
        <v>454</v>
      </c>
    </row>
    <row r="20" spans="1:10" s="376" customFormat="1" ht="21.4" customHeight="1">
      <c r="A20" s="824" t="s">
        <v>828</v>
      </c>
      <c r="B20" s="825">
        <v>1761767.0146999999</v>
      </c>
      <c r="C20" s="825">
        <v>391736.99072221998</v>
      </c>
      <c r="D20" s="826">
        <v>22.2354594820772</v>
      </c>
      <c r="E20" s="826">
        <v>99.581329999999994</v>
      </c>
      <c r="F20" s="826">
        <v>1266365.4243000001</v>
      </c>
      <c r="G20" s="826">
        <v>257675.37131993999</v>
      </c>
      <c r="H20" s="826">
        <v>20.347631605811799</v>
      </c>
      <c r="I20" s="826">
        <v>96.29092</v>
      </c>
      <c r="J20" s="824" t="s">
        <v>130</v>
      </c>
    </row>
    <row r="21" spans="1:10" ht="21.4" customHeight="1">
      <c r="A21" s="824" t="s">
        <v>86</v>
      </c>
      <c r="B21" s="825">
        <v>1529356.7933</v>
      </c>
      <c r="C21" s="825">
        <v>282791.73282386002</v>
      </c>
      <c r="D21" s="826">
        <v>18.490893299899</v>
      </c>
      <c r="E21" s="826">
        <v>182.48214999999999</v>
      </c>
      <c r="F21" s="826">
        <v>1427833.2150000001</v>
      </c>
      <c r="G21" s="826">
        <v>273330.38176200999</v>
      </c>
      <c r="H21" s="826">
        <v>19.143018868769602</v>
      </c>
      <c r="I21" s="826">
        <v>201.35676000000001</v>
      </c>
      <c r="J21" s="824" t="s">
        <v>41</v>
      </c>
    </row>
    <row r="22" spans="1:10" ht="33.6" customHeight="1">
      <c r="A22" s="824" t="s">
        <v>829</v>
      </c>
      <c r="B22" s="825">
        <v>1980261.0308000001</v>
      </c>
      <c r="C22" s="825">
        <v>394276.05652603001</v>
      </c>
      <c r="D22" s="826">
        <v>19.910307297555999</v>
      </c>
      <c r="E22" s="826">
        <v>120.44573</v>
      </c>
      <c r="F22" s="826">
        <v>1502936.067</v>
      </c>
      <c r="G22" s="826">
        <v>305692.89613488002</v>
      </c>
      <c r="H22" s="826">
        <v>20.339713900476902</v>
      </c>
      <c r="I22" s="826">
        <v>120.76439000000001</v>
      </c>
      <c r="J22" s="824" t="s">
        <v>263</v>
      </c>
    </row>
    <row r="23" spans="1:10" ht="21.4" customHeight="1">
      <c r="A23" s="824" t="s">
        <v>38</v>
      </c>
      <c r="B23" s="825">
        <v>6978621.6582000004</v>
      </c>
      <c r="C23" s="825">
        <v>1462774.35375718</v>
      </c>
      <c r="D23" s="826">
        <v>20.9607917637775</v>
      </c>
      <c r="E23" s="826">
        <v>102.71087</v>
      </c>
      <c r="F23" s="826">
        <v>812571.93099999998</v>
      </c>
      <c r="G23" s="826">
        <v>145944.51457356001</v>
      </c>
      <c r="H23" s="826">
        <v>17.960811714718201</v>
      </c>
      <c r="I23" s="826">
        <v>56.595289999999999</v>
      </c>
      <c r="J23" s="824" t="s">
        <v>39</v>
      </c>
    </row>
    <row r="24" spans="1:10" ht="21.4" customHeight="1">
      <c r="A24" s="824" t="s">
        <v>283</v>
      </c>
      <c r="B24" s="825">
        <v>3128524.6154</v>
      </c>
      <c r="C24" s="825">
        <v>439222.66314194998</v>
      </c>
      <c r="D24" s="826">
        <v>14.039290628557</v>
      </c>
      <c r="E24" s="826">
        <v>92.063879999999997</v>
      </c>
      <c r="F24" s="826">
        <v>2731840.0589999999</v>
      </c>
      <c r="G24" s="826">
        <v>382998.57967188</v>
      </c>
      <c r="H24" s="826">
        <v>14.0198024554951</v>
      </c>
      <c r="I24" s="826">
        <v>88.496799999999993</v>
      </c>
      <c r="J24" s="824" t="s">
        <v>284</v>
      </c>
    </row>
    <row r="25" spans="1:10" ht="21.4" customHeight="1">
      <c r="A25" s="824" t="s">
        <v>830</v>
      </c>
      <c r="B25" s="825">
        <v>7653082.2063999996</v>
      </c>
      <c r="C25" s="825">
        <v>1838744.6560575301</v>
      </c>
      <c r="D25" s="826">
        <v>24.026197634723601</v>
      </c>
      <c r="E25" s="826">
        <v>112.51673</v>
      </c>
      <c r="F25" s="826">
        <v>6833009.5020000003</v>
      </c>
      <c r="G25" s="826">
        <v>1700333.6487521201</v>
      </c>
      <c r="H25" s="826">
        <v>24.8841107019453</v>
      </c>
      <c r="I25" s="826">
        <v>113.12967</v>
      </c>
      <c r="J25" s="824" t="s">
        <v>25</v>
      </c>
    </row>
    <row r="26" spans="1:10" ht="21.4" customHeight="1">
      <c r="A26" s="824" t="s">
        <v>55</v>
      </c>
      <c r="B26" s="825">
        <v>2271344.0606999998</v>
      </c>
      <c r="C26" s="825">
        <v>377772.46615136001</v>
      </c>
      <c r="D26" s="826">
        <v>16.632111034509499</v>
      </c>
      <c r="E26" s="826">
        <v>131.40468999999999</v>
      </c>
      <c r="F26" s="826">
        <v>95156.925000000003</v>
      </c>
      <c r="G26" s="826">
        <v>14367.407999999999</v>
      </c>
      <c r="H26" s="826">
        <v>15.0986467879243</v>
      </c>
      <c r="I26" s="826">
        <v>61.700060000000001</v>
      </c>
      <c r="J26" s="824" t="s">
        <v>427</v>
      </c>
    </row>
    <row r="27" spans="1:10" ht="21.4" customHeight="1">
      <c r="A27" s="824" t="s">
        <v>376</v>
      </c>
      <c r="B27" s="825">
        <v>1175531.5754</v>
      </c>
      <c r="C27" s="825">
        <v>238952.06756945999</v>
      </c>
      <c r="D27" s="826">
        <v>20.327150080009702</v>
      </c>
      <c r="E27" s="826">
        <v>101.27409</v>
      </c>
      <c r="F27" s="826">
        <v>236604.465</v>
      </c>
      <c r="G27" s="826">
        <v>51056.229756039997</v>
      </c>
      <c r="H27" s="826">
        <v>21.578726232423399</v>
      </c>
      <c r="I27" s="826">
        <v>89.606629999999996</v>
      </c>
      <c r="J27" s="824" t="s">
        <v>433</v>
      </c>
    </row>
    <row r="28" spans="1:10" ht="21.4" customHeight="1">
      <c r="A28" s="824" t="s">
        <v>831</v>
      </c>
      <c r="B28" s="825">
        <v>276947.5062</v>
      </c>
      <c r="C28" s="825">
        <v>43645.821930630002</v>
      </c>
      <c r="D28" s="826">
        <v>15.7596009906335</v>
      </c>
      <c r="E28" s="826">
        <v>74.009879999999995</v>
      </c>
      <c r="F28" s="826">
        <v>128415.451</v>
      </c>
      <c r="G28" s="826">
        <v>15089.131177699999</v>
      </c>
      <c r="H28" s="826">
        <v>11.7502458311656</v>
      </c>
      <c r="I28" s="826">
        <v>178.85382999999999</v>
      </c>
      <c r="J28" s="824" t="s">
        <v>325</v>
      </c>
    </row>
    <row r="29" spans="1:10" ht="45.95" customHeight="1">
      <c r="A29" s="824" t="s">
        <v>595</v>
      </c>
      <c r="B29" s="825">
        <v>1651669.8607000001</v>
      </c>
      <c r="C29" s="825">
        <v>415305.46197656001</v>
      </c>
      <c r="D29" s="826">
        <v>25.1445807578367</v>
      </c>
      <c r="E29" s="826">
        <v>142.32139000000001</v>
      </c>
      <c r="F29" s="826">
        <v>718055.70400000003</v>
      </c>
      <c r="G29" s="826">
        <v>68362.49668846</v>
      </c>
      <c r="H29" s="826">
        <v>9.5205004719884503</v>
      </c>
      <c r="I29" s="826">
        <v>115.65692</v>
      </c>
      <c r="J29" s="824" t="s">
        <v>832</v>
      </c>
    </row>
    <row r="30" spans="1:10" ht="21.4" customHeight="1">
      <c r="A30" s="824" t="s">
        <v>833</v>
      </c>
      <c r="B30" s="825">
        <v>81101.555699999997</v>
      </c>
      <c r="C30" s="825">
        <v>13460.092795</v>
      </c>
      <c r="D30" s="826">
        <v>16.596590137912699</v>
      </c>
      <c r="E30" s="826">
        <v>126.35317000000001</v>
      </c>
      <c r="F30" s="826">
        <v>29050.311000000002</v>
      </c>
      <c r="G30" s="826">
        <v>1561.0768754999999</v>
      </c>
      <c r="H30" s="826">
        <v>5.3737010784497299</v>
      </c>
      <c r="I30" s="826">
        <v>603.21370000000002</v>
      </c>
      <c r="J30" s="824" t="s">
        <v>834</v>
      </c>
    </row>
    <row r="31" spans="1:10" ht="21.4" customHeight="1">
      <c r="A31" s="824" t="s">
        <v>211</v>
      </c>
      <c r="B31" s="825">
        <v>2207458.8742999998</v>
      </c>
      <c r="C31" s="825">
        <v>386925.24228930002</v>
      </c>
      <c r="D31" s="826">
        <v>17.528083843101999</v>
      </c>
      <c r="E31" s="826">
        <v>120.23911</v>
      </c>
      <c r="F31" s="826">
        <v>911909.625</v>
      </c>
      <c r="G31" s="826">
        <v>167037.76083660999</v>
      </c>
      <c r="H31" s="826">
        <v>18.317359117314901</v>
      </c>
      <c r="I31" s="826">
        <v>79.391059999999996</v>
      </c>
      <c r="J31" s="824" t="s">
        <v>835</v>
      </c>
    </row>
    <row r="32" spans="1:10" ht="21.4" customHeight="1">
      <c r="A32" s="824" t="s">
        <v>529</v>
      </c>
      <c r="B32" s="825">
        <v>1534100.9202000001</v>
      </c>
      <c r="C32" s="825">
        <v>143809.36054386999</v>
      </c>
      <c r="D32" s="826">
        <v>9.3741786247753307</v>
      </c>
      <c r="E32" s="826">
        <v>112.39787</v>
      </c>
      <c r="F32" s="826">
        <v>939128.20770000003</v>
      </c>
      <c r="G32" s="826">
        <v>55739.764096860003</v>
      </c>
      <c r="H32" s="826">
        <v>5.9352667335348297</v>
      </c>
      <c r="I32" s="826">
        <v>94.362759999999994</v>
      </c>
      <c r="J32" s="824" t="s">
        <v>836</v>
      </c>
    </row>
    <row r="33" spans="1:13" ht="21.4" customHeight="1">
      <c r="A33" s="824" t="s">
        <v>837</v>
      </c>
      <c r="B33" s="825">
        <v>3580609.6409999998</v>
      </c>
      <c r="C33" s="825">
        <v>1194904.9277884001</v>
      </c>
      <c r="D33" s="826">
        <v>33.371549752479702</v>
      </c>
      <c r="E33" s="826">
        <v>121.6795</v>
      </c>
      <c r="F33" s="826">
        <v>3471233.6310000001</v>
      </c>
      <c r="G33" s="826">
        <v>1189710.38221701</v>
      </c>
      <c r="H33" s="826">
        <v>34.2734171388595</v>
      </c>
      <c r="I33" s="826">
        <v>121.58427</v>
      </c>
      <c r="J33" s="824" t="s">
        <v>838</v>
      </c>
      <c r="K33" s="251"/>
      <c r="L33" s="251"/>
      <c r="M33" s="251"/>
    </row>
    <row r="34" spans="1:13" s="376" customFormat="1" ht="21.4" customHeight="1">
      <c r="A34" s="824"/>
      <c r="B34" s="825"/>
      <c r="C34" s="825"/>
      <c r="D34" s="826"/>
      <c r="E34" s="826"/>
      <c r="F34" s="826">
        <v>5171567.8329999996</v>
      </c>
      <c r="G34" s="826">
        <v>1315998.2845000001</v>
      </c>
      <c r="H34" s="826">
        <v>25.446795381906401</v>
      </c>
      <c r="I34" s="826">
        <v>102.75823</v>
      </c>
      <c r="J34" s="824" t="s">
        <v>839</v>
      </c>
      <c r="K34" s="420"/>
      <c r="L34" s="420"/>
      <c r="M34" s="420"/>
    </row>
    <row r="35" spans="1:13" s="376" customFormat="1" ht="21.4" customHeight="1">
      <c r="A35" s="818" t="s">
        <v>590</v>
      </c>
      <c r="B35" s="819">
        <v>1019786.4789</v>
      </c>
      <c r="C35" s="819">
        <v>-46558.89671501</v>
      </c>
      <c r="D35" s="820">
        <v>-4.5655534446025499</v>
      </c>
      <c r="E35" s="820">
        <v>-195.4366</v>
      </c>
      <c r="F35" s="828">
        <v>858213.36100000003</v>
      </c>
      <c r="G35" s="828">
        <v>-43530.656383100002</v>
      </c>
      <c r="H35" s="820">
        <v>-5.0722417479468698</v>
      </c>
      <c r="I35" s="820">
        <v>-138.54761999999999</v>
      </c>
      <c r="J35" s="818" t="s">
        <v>525</v>
      </c>
      <c r="K35" s="420"/>
      <c r="L35" s="420"/>
      <c r="M35" s="420"/>
    </row>
    <row r="36" spans="1:13" s="376" customFormat="1" ht="21.4" customHeight="1">
      <c r="A36" s="827" t="s">
        <v>840</v>
      </c>
      <c r="B36" s="822">
        <v>1288684.0234000001</v>
      </c>
      <c r="C36" s="822">
        <v>16100</v>
      </c>
      <c r="D36" s="823">
        <v>1.2493365097770499</v>
      </c>
      <c r="E36" s="823">
        <v>30.955719999999999</v>
      </c>
      <c r="F36" s="828">
        <v>1104500</v>
      </c>
      <c r="G36" s="823">
        <v>11000</v>
      </c>
      <c r="H36" s="823">
        <v>0.99592575826165697</v>
      </c>
      <c r="I36" s="823">
        <v>27.5</v>
      </c>
      <c r="J36" s="827" t="s">
        <v>841</v>
      </c>
      <c r="K36" s="420"/>
      <c r="L36" s="420"/>
      <c r="M36" s="420"/>
    </row>
    <row r="37" spans="1:13" s="259" customFormat="1" ht="21.4" customHeight="1">
      <c r="A37" s="827" t="s">
        <v>842</v>
      </c>
      <c r="B37" s="822">
        <v>268897.54450000002</v>
      </c>
      <c r="C37" s="822">
        <v>62658.89671501</v>
      </c>
      <c r="D37" s="823">
        <v>23.302145369724599</v>
      </c>
      <c r="E37" s="823">
        <v>222.29908</v>
      </c>
      <c r="F37" s="828">
        <v>246286.639</v>
      </c>
      <c r="G37" s="823">
        <v>54530.656383100002</v>
      </c>
      <c r="H37" s="823">
        <v>22.1411346569637</v>
      </c>
      <c r="I37" s="823">
        <v>200.71016943232999</v>
      </c>
      <c r="J37" s="827" t="s">
        <v>843</v>
      </c>
      <c r="K37" s="258"/>
      <c r="L37" s="258"/>
      <c r="M37" s="258"/>
    </row>
    <row r="38" spans="1:13" s="259" customFormat="1" ht="21.4" customHeight="1">
      <c r="A38" s="818" t="s">
        <v>1732</v>
      </c>
      <c r="B38" s="819">
        <v>542286.28839999996</v>
      </c>
      <c r="C38" s="819">
        <v>59247.78514462</v>
      </c>
      <c r="D38" s="820">
        <v>10.9255547138079</v>
      </c>
      <c r="E38" s="820">
        <v>43.978259999999999</v>
      </c>
      <c r="F38" s="828">
        <v>350436.61800000002</v>
      </c>
      <c r="G38" s="828">
        <v>5124.5272151400004</v>
      </c>
      <c r="H38" s="820">
        <v>1.4623264099472599</v>
      </c>
      <c r="I38" s="820">
        <v>6677.3016799999996</v>
      </c>
      <c r="J38" s="818" t="s">
        <v>589</v>
      </c>
      <c r="K38" s="258"/>
      <c r="L38" s="258"/>
      <c r="M38" s="258"/>
    </row>
    <row r="39" spans="1:13" s="259" customFormat="1" ht="21.4" customHeight="1">
      <c r="A39" s="827" t="s">
        <v>846</v>
      </c>
      <c r="B39" s="822">
        <v>542402.88840000005</v>
      </c>
      <c r="C39" s="822">
        <v>59758.901736779997</v>
      </c>
      <c r="D39" s="823">
        <v>11.017437962592499</v>
      </c>
      <c r="E39" s="823">
        <v>44.28622</v>
      </c>
      <c r="F39" s="828">
        <v>350436.61800000002</v>
      </c>
      <c r="G39" s="823">
        <v>5124.5272151400004</v>
      </c>
      <c r="H39" s="823">
        <v>1.4623264099472599</v>
      </c>
      <c r="I39" s="823">
        <v>6677.3016799999996</v>
      </c>
      <c r="J39" s="827" t="s">
        <v>847</v>
      </c>
      <c r="K39" s="258"/>
      <c r="L39" s="258"/>
      <c r="M39" s="258"/>
    </row>
    <row r="40" spans="1:13" s="376" customFormat="1" ht="21.4" customHeight="1">
      <c r="A40" s="827" t="s">
        <v>844</v>
      </c>
      <c r="B40" s="822">
        <v>116.6</v>
      </c>
      <c r="C40" s="822">
        <v>511.11659215999998</v>
      </c>
      <c r="D40" s="823">
        <v>438.350422092624</v>
      </c>
      <c r="E40" s="823">
        <v>235.23255</v>
      </c>
      <c r="F40" s="830">
        <v>0</v>
      </c>
      <c r="G40" s="823">
        <v>0</v>
      </c>
      <c r="H40" s="823">
        <v>0</v>
      </c>
      <c r="I40" s="829" t="s">
        <v>476</v>
      </c>
      <c r="J40" s="827" t="s">
        <v>845</v>
      </c>
      <c r="K40" s="420"/>
      <c r="L40" s="420"/>
      <c r="M40" s="420"/>
    </row>
    <row r="41" spans="1:13" ht="21.4" customHeight="1">
      <c r="A41" s="818" t="s">
        <v>1733</v>
      </c>
      <c r="B41" s="819">
        <v>-4867553.5451999996</v>
      </c>
      <c r="C41" s="819">
        <v>-392139.04807354999</v>
      </c>
      <c r="D41" s="820">
        <v>8.0561835515963995</v>
      </c>
      <c r="E41" s="820">
        <v>-502.77359999999999</v>
      </c>
      <c r="F41" s="828">
        <v>-4595050.1260000002</v>
      </c>
      <c r="G41" s="828">
        <v>-699504.85806467</v>
      </c>
      <c r="H41" s="820">
        <v>15.2230082128308</v>
      </c>
      <c r="I41" s="820">
        <v>-124.97694</v>
      </c>
      <c r="J41" s="818" t="s">
        <v>591</v>
      </c>
      <c r="K41" s="251"/>
      <c r="L41" s="251"/>
      <c r="M41" s="251"/>
    </row>
    <row r="42" spans="1:13" ht="29.85" customHeight="1">
      <c r="A42" s="818" t="s">
        <v>1734</v>
      </c>
      <c r="B42" s="819">
        <v>-9332073.5451999996</v>
      </c>
      <c r="C42" s="819">
        <v>-1425218.30082658</v>
      </c>
      <c r="D42" s="820">
        <v>15.272257488365501</v>
      </c>
      <c r="E42" s="820">
        <v>-87.565849999999998</v>
      </c>
      <c r="F42" s="828">
        <v>-9059570.1260000002</v>
      </c>
      <c r="G42" s="828">
        <v>-1732584.1108176999</v>
      </c>
      <c r="H42" s="820">
        <v>19.124352333731299</v>
      </c>
      <c r="I42" s="820">
        <v>-76.483710000000002</v>
      </c>
      <c r="J42" s="818" t="s">
        <v>1735</v>
      </c>
      <c r="K42" s="251"/>
      <c r="L42" s="251"/>
      <c r="M42" s="251"/>
    </row>
  </sheetData>
  <sheetProtection formatCells="0" formatColumns="0" formatRows="0" insertColumns="0" insertRows="0" insertHyperlinks="0" deleteColumns="0" deleteRows="0" autoFilter="0"/>
  <customSheetViews>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1"/>
      <headerFooter alignWithMargins="0"/>
    </customSheetView>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F1:J1"/>
    <mergeCell ref="F2:J2"/>
    <mergeCell ref="F3:J3"/>
    <mergeCell ref="F4:J4"/>
    <mergeCell ref="F5:I5"/>
    <mergeCell ref="J5:J6"/>
    <mergeCell ref="A1:D1"/>
    <mergeCell ref="A2:D2"/>
    <mergeCell ref="A3:D3"/>
    <mergeCell ref="A4:D4"/>
    <mergeCell ref="A5:A6"/>
    <mergeCell ref="B5:E5"/>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92D050"/>
    <pageSetUpPr fitToPage="1"/>
  </sheetPr>
  <dimension ref="A1:H51"/>
  <sheetViews>
    <sheetView view="pageBreakPreview" zoomScale="85" zoomScaleNormal="100" zoomScaleSheetLayoutView="85" workbookViewId="0">
      <pane xSplit="1" ySplit="7" topLeftCell="B38" activePane="bottomRight" state="frozen"/>
      <selection activeCell="K46" sqref="K46"/>
      <selection pane="topRight" activeCell="K46" sqref="K46"/>
      <selection pane="bottomLeft" activeCell="K46" sqref="K46"/>
      <selection pane="bottomRight" activeCell="R44" sqref="R44"/>
    </sheetView>
  </sheetViews>
  <sheetFormatPr defaultRowHeight="12.75"/>
  <cols>
    <col min="1" max="1" width="34.28515625" style="420" customWidth="1"/>
    <col min="2" max="2" width="16.5703125" style="420" customWidth="1"/>
    <col min="3" max="3" width="16.7109375" style="420" customWidth="1"/>
    <col min="4" max="4" width="10.85546875" style="420" customWidth="1"/>
    <col min="5" max="5" width="22.5703125" style="420" customWidth="1"/>
    <col min="6" max="6" width="15.42578125" style="420" customWidth="1"/>
    <col min="7" max="7" width="34.42578125" style="420" customWidth="1"/>
    <col min="8" max="8" width="4.85546875" style="420" customWidth="1"/>
    <col min="9" max="9" width="4.7109375" style="420" customWidth="1"/>
    <col min="10" max="16384" width="9.140625" style="420"/>
  </cols>
  <sheetData>
    <row r="1" spans="1:7" s="511" customFormat="1" ht="19.149999999999999" customHeight="1">
      <c r="A1" s="899" t="s">
        <v>1644</v>
      </c>
      <c r="B1" s="899"/>
      <c r="C1" s="899"/>
      <c r="D1" s="899"/>
      <c r="E1" s="900" t="s">
        <v>109</v>
      </c>
      <c r="F1" s="900"/>
      <c r="G1" s="900"/>
    </row>
    <row r="2" spans="1:7" s="511" customFormat="1" ht="19.149999999999999" customHeight="1">
      <c r="A2" s="901" t="s">
        <v>110</v>
      </c>
      <c r="B2" s="901"/>
      <c r="C2" s="901"/>
      <c r="D2" s="901"/>
      <c r="E2" s="903" t="s">
        <v>386</v>
      </c>
      <c r="F2" s="903"/>
      <c r="G2" s="903"/>
    </row>
    <row r="3" spans="1:7" s="511" customFormat="1" ht="1.1499999999999999" customHeight="1">
      <c r="A3" s="904" t="s">
        <v>122</v>
      </c>
      <c r="B3" s="904"/>
      <c r="C3" s="904"/>
      <c r="D3" s="904"/>
      <c r="E3" s="905" t="s">
        <v>500</v>
      </c>
      <c r="F3" s="905"/>
      <c r="G3" s="905"/>
    </row>
    <row r="4" spans="1:7" s="511" customFormat="1" ht="20.25" customHeight="1">
      <c r="A4" s="904"/>
      <c r="B4" s="904"/>
      <c r="C4" s="904"/>
      <c r="D4" s="904"/>
      <c r="E4" s="905"/>
      <c r="F4" s="905"/>
      <c r="G4" s="905"/>
    </row>
    <row r="5" spans="1:7" s="511" customFormat="1" ht="21.4" customHeight="1">
      <c r="A5" s="906" t="s">
        <v>371</v>
      </c>
      <c r="B5" s="908" t="s">
        <v>2778</v>
      </c>
      <c r="C5" s="908" t="s">
        <v>2523</v>
      </c>
      <c r="D5" s="906" t="s">
        <v>2779</v>
      </c>
      <c r="E5" s="906"/>
      <c r="F5" s="908" t="s">
        <v>3202</v>
      </c>
      <c r="G5" s="907" t="s">
        <v>37</v>
      </c>
    </row>
    <row r="6" spans="1:7" s="511" customFormat="1" ht="103.5" customHeight="1">
      <c r="A6" s="906"/>
      <c r="B6" s="908"/>
      <c r="C6" s="908"/>
      <c r="D6" s="691" t="s">
        <v>1449</v>
      </c>
      <c r="E6" s="538" t="s">
        <v>3203</v>
      </c>
      <c r="F6" s="908"/>
      <c r="G6" s="907"/>
    </row>
    <row r="7" spans="1:7" s="511" customFormat="1" ht="20.25" customHeight="1">
      <c r="A7" s="690" t="s">
        <v>494</v>
      </c>
      <c r="B7" s="690" t="s">
        <v>183</v>
      </c>
      <c r="C7" s="690" t="s">
        <v>264</v>
      </c>
      <c r="D7" s="690" t="s">
        <v>446</v>
      </c>
      <c r="E7" s="692" t="s">
        <v>645</v>
      </c>
      <c r="F7" s="690" t="s">
        <v>473</v>
      </c>
      <c r="G7" s="690" t="s">
        <v>646</v>
      </c>
    </row>
    <row r="8" spans="1:7" s="511" customFormat="1" ht="21.4" customHeight="1">
      <c r="A8" s="539" t="s">
        <v>393</v>
      </c>
      <c r="B8" s="504">
        <v>24917246.139965001</v>
      </c>
      <c r="C8" s="504">
        <v>27132164.967562899</v>
      </c>
      <c r="D8" s="504">
        <v>29871047.8198312</v>
      </c>
      <c r="E8" s="540">
        <v>6964309.1142041096</v>
      </c>
      <c r="F8" s="504">
        <v>7244871.7344294097</v>
      </c>
      <c r="G8" s="503" t="s">
        <v>394</v>
      </c>
    </row>
    <row r="9" spans="1:7" s="511" customFormat="1" ht="33.6" customHeight="1">
      <c r="A9" s="541" t="s">
        <v>820</v>
      </c>
      <c r="B9" s="506">
        <v>18912204.474888701</v>
      </c>
      <c r="C9" s="506">
        <v>19700516.946573298</v>
      </c>
      <c r="D9" s="506">
        <v>23188178.643948302</v>
      </c>
      <c r="E9" s="543">
        <v>5170384.1429681499</v>
      </c>
      <c r="F9" s="506">
        <v>6198135.6750189597</v>
      </c>
      <c r="G9" s="505" t="s">
        <v>821</v>
      </c>
    </row>
    <row r="10" spans="1:7" s="511" customFormat="1" ht="21.4" customHeight="1">
      <c r="A10" s="544" t="s">
        <v>2724</v>
      </c>
      <c r="B10" s="508">
        <v>5045696.0858471999</v>
      </c>
      <c r="C10" s="508">
        <v>5213291.4038941702</v>
      </c>
      <c r="D10" s="508">
        <v>6322628.9531108299</v>
      </c>
      <c r="E10" s="545">
        <v>1392055.97103167</v>
      </c>
      <c r="F10" s="508">
        <v>1495129.3847412199</v>
      </c>
      <c r="G10" s="507" t="s">
        <v>586</v>
      </c>
    </row>
    <row r="11" spans="1:7" s="511" customFormat="1" ht="21.4" customHeight="1">
      <c r="A11" s="544" t="s">
        <v>822</v>
      </c>
      <c r="B11" s="508">
        <v>1992384.8532992799</v>
      </c>
      <c r="C11" s="508">
        <v>2451639.9592679599</v>
      </c>
      <c r="D11" s="508">
        <v>2859192.3635777002</v>
      </c>
      <c r="E11" s="545">
        <v>697601.66331690003</v>
      </c>
      <c r="F11" s="508">
        <v>748169.78775461996</v>
      </c>
      <c r="G11" s="507" t="s">
        <v>587</v>
      </c>
    </row>
    <row r="12" spans="1:7" s="511" customFormat="1" ht="21.4" customHeight="1">
      <c r="A12" s="544" t="s">
        <v>823</v>
      </c>
      <c r="B12" s="508">
        <v>1321272.7693586899</v>
      </c>
      <c r="C12" s="508">
        <v>1579329.36044501</v>
      </c>
      <c r="D12" s="508">
        <v>1866744.53635239</v>
      </c>
      <c r="E12" s="545">
        <v>477668.78235490998</v>
      </c>
      <c r="F12" s="508">
        <v>495812.63290217001</v>
      </c>
      <c r="G12" s="507" t="s">
        <v>557</v>
      </c>
    </row>
    <row r="13" spans="1:7" s="511" customFormat="1" ht="21.4" customHeight="1">
      <c r="A13" s="544" t="s">
        <v>1046</v>
      </c>
      <c r="B13" s="508">
        <v>5674110.63979825</v>
      </c>
      <c r="C13" s="508">
        <v>5179378.1024921797</v>
      </c>
      <c r="D13" s="508">
        <v>6111842.3383661704</v>
      </c>
      <c r="E13" s="545">
        <v>1320629.2217432701</v>
      </c>
      <c r="F13" s="508">
        <v>1962484.5931754699</v>
      </c>
      <c r="G13" s="507" t="s">
        <v>3119</v>
      </c>
    </row>
    <row r="14" spans="1:7" s="511" customFormat="1" ht="21.4" customHeight="1">
      <c r="A14" s="544" t="s">
        <v>824</v>
      </c>
      <c r="B14" s="508">
        <v>840215.69540223002</v>
      </c>
      <c r="C14" s="508">
        <v>844909.97777800995</v>
      </c>
      <c r="D14" s="508">
        <v>1039998.7889877399</v>
      </c>
      <c r="E14" s="545">
        <v>207761.42137318</v>
      </c>
      <c r="F14" s="508">
        <v>264607.32791497</v>
      </c>
      <c r="G14" s="507" t="s">
        <v>546</v>
      </c>
    </row>
    <row r="15" spans="1:7" s="511" customFormat="1" ht="21.4" customHeight="1">
      <c r="A15" s="546" t="s">
        <v>825</v>
      </c>
      <c r="B15" s="506">
        <v>1822932.93093655</v>
      </c>
      <c r="C15" s="506">
        <v>1630378.79849162</v>
      </c>
      <c r="D15" s="506">
        <v>1248358.7143751599</v>
      </c>
      <c r="E15" s="543">
        <v>299328.74387241999</v>
      </c>
      <c r="F15" s="506">
        <v>166839.25782306</v>
      </c>
      <c r="G15" s="509" t="s">
        <v>11</v>
      </c>
    </row>
    <row r="16" spans="1:7" s="511" customFormat="1" ht="33.6" customHeight="1">
      <c r="A16" s="546" t="s">
        <v>826</v>
      </c>
      <c r="B16" s="506">
        <v>182108.73413972999</v>
      </c>
      <c r="C16" s="506">
        <v>201680.05466297001</v>
      </c>
      <c r="D16" s="506">
        <v>184510.46150775999</v>
      </c>
      <c r="E16" s="543">
        <v>44596.227363539998</v>
      </c>
      <c r="F16" s="506">
        <v>36272.210831190001</v>
      </c>
      <c r="G16" s="509" t="s">
        <v>467</v>
      </c>
    </row>
    <row r="17" spans="1:7" s="511" customFormat="1" ht="21.4" customHeight="1">
      <c r="A17" s="546" t="s">
        <v>2895</v>
      </c>
      <c r="B17" s="506">
        <v>0</v>
      </c>
      <c r="C17" s="506">
        <v>0</v>
      </c>
      <c r="D17" s="542">
        <v>0</v>
      </c>
      <c r="E17" s="543">
        <v>0</v>
      </c>
      <c r="F17" s="506">
        <v>43624.590756199999</v>
      </c>
      <c r="G17" s="509" t="s">
        <v>2896</v>
      </c>
    </row>
    <row r="18" spans="1:7" s="511" customFormat="1" ht="21.4" customHeight="1">
      <c r="A18" s="546" t="s">
        <v>644</v>
      </c>
      <c r="B18" s="506">
        <v>4000000</v>
      </c>
      <c r="C18" s="506">
        <v>6006003.0840045996</v>
      </c>
      <c r="D18" s="506">
        <v>5250000</v>
      </c>
      <c r="E18" s="543">
        <v>1450000</v>
      </c>
      <c r="F18" s="506">
        <v>800000</v>
      </c>
      <c r="G18" s="509" t="s">
        <v>281</v>
      </c>
    </row>
    <row r="19" spans="1:7" s="511" customFormat="1" ht="21.95" customHeight="1">
      <c r="A19" s="539" t="s">
        <v>104</v>
      </c>
      <c r="B19" s="504">
        <v>26760000.294975899</v>
      </c>
      <c r="C19" s="504">
        <v>30318236.458797801</v>
      </c>
      <c r="D19" s="504">
        <v>33442828.7686143</v>
      </c>
      <c r="E19" s="540">
        <v>6727770.3062646296</v>
      </c>
      <c r="F19" s="504">
        <v>7624321.8940733504</v>
      </c>
      <c r="G19" s="503" t="s">
        <v>454</v>
      </c>
    </row>
    <row r="20" spans="1:7" s="511" customFormat="1" ht="33.6" customHeight="1">
      <c r="A20" s="547" t="s">
        <v>828</v>
      </c>
      <c r="B20" s="508">
        <v>1489124.1291602601</v>
      </c>
      <c r="C20" s="508">
        <v>1766404.24686969</v>
      </c>
      <c r="D20" s="508">
        <v>1862411.1159462801</v>
      </c>
      <c r="E20" s="545">
        <v>393383.97126377001</v>
      </c>
      <c r="F20" s="508">
        <v>391736.99072221998</v>
      </c>
      <c r="G20" s="507" t="s">
        <v>130</v>
      </c>
    </row>
    <row r="21" spans="1:7" s="511" customFormat="1" ht="21.4" customHeight="1">
      <c r="A21" s="547" t="s">
        <v>86</v>
      </c>
      <c r="B21" s="508">
        <v>1169572.16153187</v>
      </c>
      <c r="C21" s="508">
        <v>1184492.0935871</v>
      </c>
      <c r="D21" s="508">
        <v>1318214.0173005301</v>
      </c>
      <c r="E21" s="545">
        <v>154969.52834977</v>
      </c>
      <c r="F21" s="508">
        <v>282791.73282386002</v>
      </c>
      <c r="G21" s="507" t="s">
        <v>41</v>
      </c>
    </row>
    <row r="22" spans="1:7" s="511" customFormat="1" ht="58.15" customHeight="1">
      <c r="A22" s="547" t="s">
        <v>829</v>
      </c>
      <c r="B22" s="508">
        <v>1611950.54594266</v>
      </c>
      <c r="C22" s="508">
        <v>1670629.2641638899</v>
      </c>
      <c r="D22" s="508">
        <v>1823270.3672469901</v>
      </c>
      <c r="E22" s="545">
        <v>327347.46215137001</v>
      </c>
      <c r="F22" s="508">
        <v>394276.05652603001</v>
      </c>
      <c r="G22" s="507" t="s">
        <v>263</v>
      </c>
    </row>
    <row r="23" spans="1:7" s="511" customFormat="1" ht="21.4" customHeight="1">
      <c r="A23" s="547" t="s">
        <v>38</v>
      </c>
      <c r="B23" s="508">
        <v>5807649.5126142902</v>
      </c>
      <c r="C23" s="508">
        <v>6707200.1543724798</v>
      </c>
      <c r="D23" s="508">
        <v>7100858.9319104301</v>
      </c>
      <c r="E23" s="545">
        <v>1424167.0302526001</v>
      </c>
      <c r="F23" s="508">
        <v>1462774.35375718</v>
      </c>
      <c r="G23" s="507" t="s">
        <v>39</v>
      </c>
    </row>
    <row r="24" spans="1:7" s="511" customFormat="1" ht="21.4" customHeight="1">
      <c r="A24" s="547" t="s">
        <v>283</v>
      </c>
      <c r="B24" s="508">
        <v>2503067.5966585102</v>
      </c>
      <c r="C24" s="508">
        <v>2499780.1610033</v>
      </c>
      <c r="D24" s="508">
        <v>2847070.98639618</v>
      </c>
      <c r="E24" s="545">
        <v>477084.70094432001</v>
      </c>
      <c r="F24" s="508">
        <v>439222.66314194998</v>
      </c>
      <c r="G24" s="507" t="s">
        <v>284</v>
      </c>
    </row>
    <row r="25" spans="1:7" s="511" customFormat="1" ht="33.6" customHeight="1">
      <c r="A25" s="547" t="s">
        <v>830</v>
      </c>
      <c r="B25" s="508">
        <v>5283759.0606499901</v>
      </c>
      <c r="C25" s="508">
        <v>6034950.0646193204</v>
      </c>
      <c r="D25" s="508">
        <v>6703136.5007513799</v>
      </c>
      <c r="E25" s="545">
        <v>1634196.6985232299</v>
      </c>
      <c r="F25" s="508">
        <v>1838744.6560575301</v>
      </c>
      <c r="G25" s="507" t="s">
        <v>25</v>
      </c>
    </row>
    <row r="26" spans="1:7" s="511" customFormat="1" ht="33.6" customHeight="1">
      <c r="A26" s="547" t="s">
        <v>55</v>
      </c>
      <c r="B26" s="508">
        <v>1917632.43162165</v>
      </c>
      <c r="C26" s="508">
        <v>2380383.0830338299</v>
      </c>
      <c r="D26" s="508">
        <v>2698913.4894005498</v>
      </c>
      <c r="E26" s="545">
        <v>287487.81243152998</v>
      </c>
      <c r="F26" s="508">
        <v>377772.46615136001</v>
      </c>
      <c r="G26" s="507" t="s">
        <v>427</v>
      </c>
    </row>
    <row r="27" spans="1:7" s="511" customFormat="1" ht="33.6" customHeight="1">
      <c r="A27" s="547" t="s">
        <v>376</v>
      </c>
      <c r="B27" s="508">
        <v>877497.76466548</v>
      </c>
      <c r="C27" s="508">
        <v>1003471.79650759</v>
      </c>
      <c r="D27" s="508">
        <v>1230536.39692955</v>
      </c>
      <c r="E27" s="545">
        <v>235945.91522413</v>
      </c>
      <c r="F27" s="508">
        <v>238952.06756945999</v>
      </c>
      <c r="G27" s="507" t="s">
        <v>433</v>
      </c>
    </row>
    <row r="28" spans="1:7" s="511" customFormat="1" ht="33.6" customHeight="1">
      <c r="A28" s="547" t="s">
        <v>831</v>
      </c>
      <c r="B28" s="508">
        <v>343550.37389042001</v>
      </c>
      <c r="C28" s="508">
        <v>434088.46709488</v>
      </c>
      <c r="D28" s="508">
        <v>444295.67312610999</v>
      </c>
      <c r="E28" s="545">
        <v>58972.962935820004</v>
      </c>
      <c r="F28" s="508">
        <v>43645.821930630002</v>
      </c>
      <c r="G28" s="507" t="s">
        <v>325</v>
      </c>
    </row>
    <row r="29" spans="1:7" s="511" customFormat="1" ht="70.349999999999994" customHeight="1">
      <c r="A29" s="547" t="s">
        <v>595</v>
      </c>
      <c r="B29" s="508">
        <v>986080.03881891002</v>
      </c>
      <c r="C29" s="508">
        <v>1041493.89346163</v>
      </c>
      <c r="D29" s="508">
        <v>1309579.1874609899</v>
      </c>
      <c r="E29" s="545">
        <v>291808.18691654003</v>
      </c>
      <c r="F29" s="508">
        <v>415305.46197656001</v>
      </c>
      <c r="G29" s="507" t="s">
        <v>832</v>
      </c>
    </row>
    <row r="30" spans="1:7" s="511" customFormat="1" ht="45.95" customHeight="1">
      <c r="A30" s="547" t="s">
        <v>833</v>
      </c>
      <c r="B30" s="508">
        <v>106051.45352374999</v>
      </c>
      <c r="C30" s="508">
        <v>222978.61794244</v>
      </c>
      <c r="D30" s="508">
        <v>113850.65115142</v>
      </c>
      <c r="E30" s="545">
        <v>10652.753974020001</v>
      </c>
      <c r="F30" s="508">
        <v>13460.092795</v>
      </c>
      <c r="G30" s="507" t="s">
        <v>834</v>
      </c>
    </row>
    <row r="31" spans="1:7" s="511" customFormat="1" ht="21.4" customHeight="1">
      <c r="A31" s="547" t="s">
        <v>211</v>
      </c>
      <c r="B31" s="508">
        <v>1733968.81872412</v>
      </c>
      <c r="C31" s="508">
        <v>2162136.8728820099</v>
      </c>
      <c r="D31" s="508">
        <v>2444192.4866156601</v>
      </c>
      <c r="E31" s="545">
        <v>321796.50497359998</v>
      </c>
      <c r="F31" s="508">
        <v>386925.24228930002</v>
      </c>
      <c r="G31" s="507" t="s">
        <v>835</v>
      </c>
    </row>
    <row r="32" spans="1:7" s="511" customFormat="1" ht="21.4" customHeight="1">
      <c r="A32" s="547" t="s">
        <v>529</v>
      </c>
      <c r="B32" s="508">
        <v>1064447.4095264</v>
      </c>
      <c r="C32" s="508">
        <v>977898.56041107001</v>
      </c>
      <c r="D32" s="508">
        <v>885977.55846772995</v>
      </c>
      <c r="E32" s="545">
        <v>127946.70114708001</v>
      </c>
      <c r="F32" s="508">
        <v>143809.36054386999</v>
      </c>
      <c r="G32" s="507" t="s">
        <v>836</v>
      </c>
    </row>
    <row r="33" spans="1:7" s="511" customFormat="1" ht="21.4" customHeight="1">
      <c r="A33" s="547" t="s">
        <v>837</v>
      </c>
      <c r="B33" s="508">
        <v>1865648.99764759</v>
      </c>
      <c r="C33" s="508">
        <v>2232329.1828485699</v>
      </c>
      <c r="D33" s="508">
        <v>2660521.4059104798</v>
      </c>
      <c r="E33" s="545">
        <v>982010.07717685006</v>
      </c>
      <c r="F33" s="508">
        <v>1194904.9277884001</v>
      </c>
      <c r="G33" s="507" t="s">
        <v>838</v>
      </c>
    </row>
    <row r="34" spans="1:7" s="511" customFormat="1" ht="34.15" customHeight="1">
      <c r="A34" s="539" t="s">
        <v>590</v>
      </c>
      <c r="B34" s="504">
        <v>466441.74364584999</v>
      </c>
      <c r="C34" s="504">
        <v>198408.5544921</v>
      </c>
      <c r="D34" s="504">
        <v>286230.27141946001</v>
      </c>
      <c r="E34" s="540">
        <v>23823.01816408</v>
      </c>
      <c r="F34" s="504">
        <v>-46558.89671501</v>
      </c>
      <c r="G34" s="503" t="s">
        <v>525</v>
      </c>
    </row>
    <row r="35" spans="1:7" s="511" customFormat="1" ht="21.4" customHeight="1">
      <c r="A35" s="546" t="s">
        <v>840</v>
      </c>
      <c r="B35" s="506">
        <v>712385.40179810999</v>
      </c>
      <c r="C35" s="506">
        <v>519749.13186144002</v>
      </c>
      <c r="D35" s="542">
        <v>556482.141527</v>
      </c>
      <c r="E35" s="543">
        <v>52009.772539999998</v>
      </c>
      <c r="F35" s="506">
        <v>16100</v>
      </c>
      <c r="G35" s="509" t="s">
        <v>841</v>
      </c>
    </row>
    <row r="36" spans="1:7" s="511" customFormat="1" ht="21.4" customHeight="1">
      <c r="A36" s="546" t="s">
        <v>842</v>
      </c>
      <c r="B36" s="506">
        <v>245943.65815226</v>
      </c>
      <c r="C36" s="506">
        <v>321340.57736934</v>
      </c>
      <c r="D36" s="506">
        <v>270251.87010753999</v>
      </c>
      <c r="E36" s="543">
        <v>28186.754375920002</v>
      </c>
      <c r="F36" s="506">
        <v>62658.89671501</v>
      </c>
      <c r="G36" s="509" t="s">
        <v>843</v>
      </c>
    </row>
    <row r="37" spans="1:7" s="511" customFormat="1" ht="46.9" customHeight="1">
      <c r="A37" s="539" t="s">
        <v>1732</v>
      </c>
      <c r="B37" s="504">
        <v>501904.69625404</v>
      </c>
      <c r="C37" s="504">
        <v>201561.80800379001</v>
      </c>
      <c r="D37" s="504">
        <v>525859.8455233</v>
      </c>
      <c r="E37" s="540">
        <v>134720.63545795</v>
      </c>
      <c r="F37" s="504">
        <v>59247.78514462</v>
      </c>
      <c r="G37" s="503" t="s">
        <v>589</v>
      </c>
    </row>
    <row r="38" spans="1:7" s="511" customFormat="1" ht="33.6" customHeight="1">
      <c r="A38" s="546" t="s">
        <v>846</v>
      </c>
      <c r="B38" s="506">
        <v>503365.10263327998</v>
      </c>
      <c r="C38" s="506">
        <v>202951.31630879999</v>
      </c>
      <c r="D38" s="542">
        <v>529659.13872031996</v>
      </c>
      <c r="E38" s="543">
        <v>134937.91686785</v>
      </c>
      <c r="F38" s="506">
        <v>59758.901736779997</v>
      </c>
      <c r="G38" s="509" t="s">
        <v>847</v>
      </c>
    </row>
    <row r="39" spans="1:7" s="511" customFormat="1" ht="33.6" customHeight="1">
      <c r="A39" s="546" t="s">
        <v>844</v>
      </c>
      <c r="B39" s="506">
        <v>1460.40637924</v>
      </c>
      <c r="C39" s="506">
        <v>1389.50830501</v>
      </c>
      <c r="D39" s="506">
        <v>3799.2931970200002</v>
      </c>
      <c r="E39" s="543">
        <v>217.2814099</v>
      </c>
      <c r="F39" s="506">
        <v>511.11659215999998</v>
      </c>
      <c r="G39" s="509" t="s">
        <v>845</v>
      </c>
    </row>
    <row r="40" spans="1:7" s="511" customFormat="1" ht="34.15" customHeight="1">
      <c r="A40" s="539" t="s">
        <v>1733</v>
      </c>
      <c r="B40" s="504">
        <v>-2811100.5949108</v>
      </c>
      <c r="C40" s="504">
        <v>-3586041.8537307698</v>
      </c>
      <c r="D40" s="504">
        <v>-4383871.0657258099</v>
      </c>
      <c r="E40" s="540">
        <v>77995.154317449997</v>
      </c>
      <c r="F40" s="504">
        <v>-392139.04807354999</v>
      </c>
      <c r="G40" s="503" t="s">
        <v>591</v>
      </c>
    </row>
    <row r="41" spans="1:7" s="511" customFormat="1" ht="46.9" customHeight="1">
      <c r="A41" s="539" t="s">
        <v>1734</v>
      </c>
      <c r="B41" s="504">
        <v>-8454245.4548096191</v>
      </c>
      <c r="C41" s="504">
        <v>-10784415.598412</v>
      </c>
      <c r="D41" s="504">
        <v>-11393479.3915288</v>
      </c>
      <c r="E41" s="540">
        <v>-1627596.05366157</v>
      </c>
      <c r="F41" s="504">
        <v>-1425218.30082658</v>
      </c>
      <c r="G41" s="503" t="s">
        <v>1735</v>
      </c>
    </row>
    <row r="42" spans="1:7" s="511" customFormat="1" ht="59.1" customHeight="1">
      <c r="A42" s="539" t="s">
        <v>1812</v>
      </c>
      <c r="B42" s="504">
        <v>2811100.5949108</v>
      </c>
      <c r="C42" s="504">
        <v>3586041.8537307698</v>
      </c>
      <c r="D42" s="504">
        <v>4383871.0657258099</v>
      </c>
      <c r="E42" s="540">
        <v>-77995.154317449997</v>
      </c>
      <c r="F42" s="504">
        <v>392139.04807354999</v>
      </c>
      <c r="G42" s="503" t="s">
        <v>1813</v>
      </c>
    </row>
    <row r="43" spans="1:7" s="511" customFormat="1" ht="21.4" customHeight="1">
      <c r="A43" s="548" t="s">
        <v>452</v>
      </c>
      <c r="B43" s="549">
        <v>3221830.7022977499</v>
      </c>
      <c r="C43" s="549">
        <v>3293971.05498533</v>
      </c>
      <c r="D43" s="549">
        <v>3860966.9746260401</v>
      </c>
      <c r="E43" s="550">
        <v>-702.52206898009797</v>
      </c>
      <c r="F43" s="549">
        <f>F44-F45</f>
        <v>776687.8649514399</v>
      </c>
      <c r="G43" s="551" t="s">
        <v>848</v>
      </c>
    </row>
    <row r="44" spans="1:7" s="511" customFormat="1" ht="21.4" customHeight="1">
      <c r="A44" s="547" t="s">
        <v>849</v>
      </c>
      <c r="B44" s="508">
        <v>5179541.7250977503</v>
      </c>
      <c r="C44" s="508">
        <v>5785457.6426853295</v>
      </c>
      <c r="D44" s="508">
        <v>6463366.6640260397</v>
      </c>
      <c r="E44" s="545">
        <v>760827.70973102003</v>
      </c>
      <c r="F44" s="508">
        <v>1471137.2270514399</v>
      </c>
      <c r="G44" s="552" t="s">
        <v>850</v>
      </c>
    </row>
    <row r="45" spans="1:7" s="511" customFormat="1" ht="21.4" customHeight="1">
      <c r="A45" s="547" t="s">
        <v>851</v>
      </c>
      <c r="B45" s="508">
        <v>1957711.0227999999</v>
      </c>
      <c r="C45" s="508">
        <v>2491486.5877</v>
      </c>
      <c r="D45" s="508">
        <v>2602399.6894</v>
      </c>
      <c r="E45" s="545">
        <v>761530.23179999995</v>
      </c>
      <c r="F45" s="508">
        <v>694449.36210000003</v>
      </c>
      <c r="G45" s="552" t="s">
        <v>852</v>
      </c>
    </row>
    <row r="46" spans="1:7" s="511" customFormat="1" ht="21.4" customHeight="1">
      <c r="A46" s="548" t="s">
        <v>218</v>
      </c>
      <c r="B46" s="549">
        <v>-410730.10738695</v>
      </c>
      <c r="C46" s="549">
        <v>292070.79874544003</v>
      </c>
      <c r="D46" s="549">
        <v>522904.09109976998</v>
      </c>
      <c r="E46" s="550">
        <v>-77292.632248470007</v>
      </c>
      <c r="F46" s="549">
        <f>F47-F48</f>
        <v>-90125.68172990001</v>
      </c>
      <c r="G46" s="551" t="s">
        <v>853</v>
      </c>
    </row>
    <row r="47" spans="1:7" s="511" customFormat="1" ht="21.4" customHeight="1">
      <c r="A47" s="547" t="s">
        <v>849</v>
      </c>
      <c r="B47" s="508">
        <v>251872.158284</v>
      </c>
      <c r="C47" s="508">
        <v>1447223.4650981601</v>
      </c>
      <c r="D47" s="508">
        <v>2231117.1228499999</v>
      </c>
      <c r="E47" s="545">
        <v>68267.653550000003</v>
      </c>
      <c r="F47" s="508">
        <v>31.4</v>
      </c>
      <c r="G47" s="552" t="s">
        <v>850</v>
      </c>
    </row>
    <row r="48" spans="1:7" s="511" customFormat="1" ht="21.4" customHeight="1">
      <c r="A48" s="553" t="s">
        <v>851</v>
      </c>
      <c r="B48" s="554">
        <v>662602.26567094994</v>
      </c>
      <c r="C48" s="554">
        <v>1155152.66635272</v>
      </c>
      <c r="D48" s="554">
        <v>1708213.0317502299</v>
      </c>
      <c r="E48" s="555">
        <v>145560.28579846999</v>
      </c>
      <c r="F48" s="554">
        <v>90157.081729900005</v>
      </c>
      <c r="G48" s="556" t="s">
        <v>852</v>
      </c>
    </row>
    <row r="49" spans="1:8" s="511" customFormat="1" ht="299.64999999999998" customHeight="1"/>
    <row r="50" spans="1:8" s="511" customFormat="1" ht="35.1" customHeight="1">
      <c r="A50" s="902"/>
      <c r="B50" s="902"/>
      <c r="C50" s="902"/>
      <c r="D50" s="902"/>
      <c r="E50" s="902"/>
      <c r="F50" s="902"/>
      <c r="G50" s="902"/>
      <c r="H50" s="902"/>
    </row>
    <row r="51" spans="1:8" s="511"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3.937007874015748E-2" right="3.937007874015748E-2" top="0.39370078740157483" bottom="0.27559055118110237" header="0.51181102362204722" footer="0.39370078740157483"/>
  <pageSetup paperSize="9" scale="4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G280"/>
  <sheetViews>
    <sheetView showGridLines="0" view="pageBreakPreview" topLeftCell="A187" zoomScaleNormal="85" zoomScaleSheetLayoutView="100" workbookViewId="0">
      <selection activeCell="N15" sqref="N15"/>
    </sheetView>
  </sheetViews>
  <sheetFormatPr defaultRowHeight="12.75"/>
  <cols>
    <col min="1" max="1" width="14.7109375" style="420" customWidth="1"/>
    <col min="2" max="2" width="13.7109375" style="420" customWidth="1"/>
    <col min="3" max="3" width="17.5703125" style="420" customWidth="1"/>
    <col min="4" max="4" width="15" style="420" customWidth="1"/>
    <col min="5" max="5" width="42.7109375" style="420" customWidth="1"/>
    <col min="6" max="6" width="19.140625" style="420" customWidth="1"/>
    <col min="7" max="7" width="42.7109375" style="420" customWidth="1"/>
    <col min="8" max="8" width="4.85546875" style="420" customWidth="1"/>
    <col min="9" max="16384" width="9.140625" style="420"/>
  </cols>
  <sheetData>
    <row r="1" spans="1:7" s="50" customFormat="1" ht="18.600000000000001" customHeight="1">
      <c r="A1" s="714" t="s">
        <v>1008</v>
      </c>
      <c r="G1" s="715" t="s">
        <v>117</v>
      </c>
    </row>
    <row r="2" spans="1:7" s="50" customFormat="1" ht="9" customHeight="1"/>
    <row r="3" spans="1:7" s="50" customFormat="1" ht="41.65" customHeight="1">
      <c r="A3" s="909" t="s">
        <v>1478</v>
      </c>
      <c r="B3" s="909"/>
      <c r="C3" s="909"/>
      <c r="D3" s="909"/>
      <c r="E3" s="909"/>
      <c r="F3" s="909"/>
      <c r="G3" s="909"/>
    </row>
    <row r="4" spans="1:7" s="50" customFormat="1" ht="8.4499999999999993" customHeight="1"/>
    <row r="5" spans="1:7" s="50" customFormat="1" ht="18.600000000000001" customHeight="1">
      <c r="A5" s="714" t="s">
        <v>122</v>
      </c>
      <c r="G5" s="715" t="s">
        <v>354</v>
      </c>
    </row>
    <row r="6" spans="1:7" s="50" customFormat="1" ht="14.85" customHeight="1"/>
    <row r="7" spans="1:7" s="50" customFormat="1" ht="62.45" customHeight="1">
      <c r="A7" s="716" t="s">
        <v>1009</v>
      </c>
      <c r="B7" s="716" t="s">
        <v>1010</v>
      </c>
      <c r="C7" s="716" t="s">
        <v>1011</v>
      </c>
      <c r="D7" s="716" t="s">
        <v>1012</v>
      </c>
      <c r="E7" s="717" t="s">
        <v>371</v>
      </c>
      <c r="F7" s="718" t="s">
        <v>3220</v>
      </c>
      <c r="G7" s="717" t="s">
        <v>37</v>
      </c>
    </row>
    <row r="8" spans="1:7" s="50" customFormat="1" ht="25.5" customHeight="1">
      <c r="A8" s="717" t="s">
        <v>494</v>
      </c>
      <c r="B8" s="717" t="s">
        <v>183</v>
      </c>
      <c r="C8" s="717" t="s">
        <v>264</v>
      </c>
      <c r="D8" s="717" t="s">
        <v>446</v>
      </c>
      <c r="E8" s="717" t="s">
        <v>645</v>
      </c>
      <c r="F8" s="717" t="s">
        <v>473</v>
      </c>
      <c r="G8" s="717" t="s">
        <v>646</v>
      </c>
    </row>
    <row r="9" spans="1:7" s="50" customFormat="1" ht="25.5" customHeight="1">
      <c r="A9" s="719"/>
      <c r="B9" s="719"/>
      <c r="C9" s="719"/>
      <c r="D9" s="719"/>
      <c r="E9" s="720" t="s">
        <v>1422</v>
      </c>
      <c r="F9" s="721">
        <v>7308041.7477365797</v>
      </c>
      <c r="G9" s="720" t="s">
        <v>1421</v>
      </c>
    </row>
    <row r="10" spans="1:7" s="50" customFormat="1" ht="25.5" customHeight="1">
      <c r="A10" s="719"/>
      <c r="B10" s="719"/>
      <c r="C10" s="719"/>
      <c r="D10" s="719"/>
      <c r="E10" s="722" t="s">
        <v>74</v>
      </c>
      <c r="F10" s="723"/>
      <c r="G10" s="722" t="s">
        <v>292</v>
      </c>
    </row>
    <row r="11" spans="1:7" s="50" customFormat="1" ht="25.5" customHeight="1">
      <c r="A11" s="719"/>
      <c r="B11" s="719"/>
      <c r="C11" s="719"/>
      <c r="D11" s="719"/>
      <c r="E11" s="720" t="s">
        <v>531</v>
      </c>
      <c r="F11" s="721">
        <v>7244871.7344294097</v>
      </c>
      <c r="G11" s="720" t="s">
        <v>518</v>
      </c>
    </row>
    <row r="12" spans="1:7" s="50" customFormat="1" ht="27.75" customHeight="1">
      <c r="A12" s="724" t="s">
        <v>494</v>
      </c>
      <c r="B12" s="725" t="s">
        <v>1150</v>
      </c>
      <c r="C12" s="725" t="s">
        <v>1151</v>
      </c>
      <c r="D12" s="725" t="s">
        <v>1152</v>
      </c>
      <c r="E12" s="726" t="s">
        <v>189</v>
      </c>
      <c r="F12" s="727">
        <v>6198135.6750189597</v>
      </c>
      <c r="G12" s="726" t="s">
        <v>441</v>
      </c>
    </row>
    <row r="13" spans="1:7" s="50" customFormat="1" ht="27.75" customHeight="1">
      <c r="A13" s="725" t="s">
        <v>1153</v>
      </c>
      <c r="B13" s="724" t="s">
        <v>1013</v>
      </c>
      <c r="C13" s="725" t="s">
        <v>1151</v>
      </c>
      <c r="D13" s="725" t="s">
        <v>1152</v>
      </c>
      <c r="E13" s="726" t="s">
        <v>647</v>
      </c>
      <c r="F13" s="727">
        <v>2243299.1724958401</v>
      </c>
      <c r="G13" s="726" t="s">
        <v>249</v>
      </c>
    </row>
    <row r="14" spans="1:7" s="50" customFormat="1" ht="27.75" customHeight="1">
      <c r="A14" s="725" t="s">
        <v>1153</v>
      </c>
      <c r="B14" s="725" t="s">
        <v>1150</v>
      </c>
      <c r="C14" s="728" t="s">
        <v>494</v>
      </c>
      <c r="D14" s="725" t="s">
        <v>1152</v>
      </c>
      <c r="E14" s="729" t="s">
        <v>2727</v>
      </c>
      <c r="F14" s="730">
        <v>1495129.3847412199</v>
      </c>
      <c r="G14" s="729" t="s">
        <v>250</v>
      </c>
    </row>
    <row r="15" spans="1:7" s="50" customFormat="1" ht="58.15" customHeight="1">
      <c r="A15" s="731" t="s">
        <v>494</v>
      </c>
      <c r="B15" s="732" t="s">
        <v>1013</v>
      </c>
      <c r="C15" s="732" t="s">
        <v>494</v>
      </c>
      <c r="D15" s="733" t="s">
        <v>1014</v>
      </c>
      <c r="E15" s="734" t="s">
        <v>1381</v>
      </c>
      <c r="F15" s="735">
        <v>1191464.0990312099</v>
      </c>
      <c r="G15" s="734" t="s">
        <v>1382</v>
      </c>
    </row>
    <row r="16" spans="1:7" s="50" customFormat="1" ht="70.349999999999994" customHeight="1">
      <c r="A16" s="736"/>
      <c r="B16" s="736"/>
      <c r="C16" s="736"/>
      <c r="D16" s="733" t="s">
        <v>1017</v>
      </c>
      <c r="E16" s="734" t="s">
        <v>1383</v>
      </c>
      <c r="F16" s="735">
        <v>303665.28571000998</v>
      </c>
      <c r="G16" s="734" t="s">
        <v>1384</v>
      </c>
    </row>
    <row r="17" spans="1:7" s="50" customFormat="1" ht="27.75" customHeight="1">
      <c r="A17" s="725" t="s">
        <v>1153</v>
      </c>
      <c r="B17" s="725" t="s">
        <v>1150</v>
      </c>
      <c r="C17" s="728" t="s">
        <v>183</v>
      </c>
      <c r="D17" s="725" t="s">
        <v>1152</v>
      </c>
      <c r="E17" s="729" t="s">
        <v>649</v>
      </c>
      <c r="F17" s="730">
        <v>748169.78775461996</v>
      </c>
      <c r="G17" s="729" t="s">
        <v>310</v>
      </c>
    </row>
    <row r="18" spans="1:7" s="50" customFormat="1" ht="33.6" customHeight="1">
      <c r="A18" s="737"/>
      <c r="B18" s="736"/>
      <c r="C18" s="732" t="s">
        <v>183</v>
      </c>
      <c r="D18" s="733" t="s">
        <v>1013</v>
      </c>
      <c r="E18" s="734" t="s">
        <v>650</v>
      </c>
      <c r="F18" s="735">
        <v>517883.11216066999</v>
      </c>
      <c r="G18" s="734" t="s">
        <v>98</v>
      </c>
    </row>
    <row r="19" spans="1:7" s="50" customFormat="1" ht="33.6" customHeight="1">
      <c r="A19" s="736"/>
      <c r="B19" s="736"/>
      <c r="C19" s="736"/>
      <c r="D19" s="733" t="s">
        <v>1154</v>
      </c>
      <c r="E19" s="734" t="s">
        <v>651</v>
      </c>
      <c r="F19" s="735">
        <v>223667.39877028001</v>
      </c>
      <c r="G19" s="734" t="s">
        <v>269</v>
      </c>
    </row>
    <row r="20" spans="1:7" s="50" customFormat="1" ht="45.95" customHeight="1">
      <c r="A20" s="737"/>
      <c r="B20" s="736"/>
      <c r="C20" s="736"/>
      <c r="D20" s="733" t="s">
        <v>652</v>
      </c>
      <c r="E20" s="734" t="s">
        <v>653</v>
      </c>
      <c r="F20" s="735">
        <v>6619.2768236700003</v>
      </c>
      <c r="G20" s="734" t="s">
        <v>163</v>
      </c>
    </row>
    <row r="21" spans="1:7" s="50" customFormat="1" ht="27.75" customHeight="1">
      <c r="A21" s="725" t="s">
        <v>1153</v>
      </c>
      <c r="B21" s="724" t="s">
        <v>1155</v>
      </c>
      <c r="C21" s="725" t="s">
        <v>1151</v>
      </c>
      <c r="D21" s="725" t="s">
        <v>1152</v>
      </c>
      <c r="E21" s="726" t="s">
        <v>654</v>
      </c>
      <c r="F21" s="727">
        <v>495812.63290217001</v>
      </c>
      <c r="G21" s="726" t="s">
        <v>36</v>
      </c>
    </row>
    <row r="22" spans="1:7" s="50" customFormat="1" ht="27.75" customHeight="1">
      <c r="A22" s="725" t="s">
        <v>1153</v>
      </c>
      <c r="B22" s="725" t="s">
        <v>1150</v>
      </c>
      <c r="C22" s="728" t="s">
        <v>494</v>
      </c>
      <c r="D22" s="725" t="s">
        <v>1152</v>
      </c>
      <c r="E22" s="729" t="s">
        <v>385</v>
      </c>
      <c r="F22" s="730">
        <v>495812.63290217001</v>
      </c>
      <c r="G22" s="729" t="s">
        <v>36</v>
      </c>
    </row>
    <row r="23" spans="1:7" s="50" customFormat="1" ht="23.45" customHeight="1">
      <c r="A23" s="736"/>
      <c r="B23" s="732" t="s">
        <v>1155</v>
      </c>
      <c r="C23" s="732" t="s">
        <v>494</v>
      </c>
      <c r="D23" s="733" t="s">
        <v>1013</v>
      </c>
      <c r="E23" s="734" t="s">
        <v>385</v>
      </c>
      <c r="F23" s="735">
        <v>495812.63290217001</v>
      </c>
      <c r="G23" s="734" t="s">
        <v>36</v>
      </c>
    </row>
    <row r="24" spans="1:7" s="50" customFormat="1" ht="27.75" customHeight="1">
      <c r="A24" s="725" t="s">
        <v>1153</v>
      </c>
      <c r="B24" s="724" t="s">
        <v>648</v>
      </c>
      <c r="C24" s="725" t="s">
        <v>1151</v>
      </c>
      <c r="D24" s="725" t="s">
        <v>1152</v>
      </c>
      <c r="E24" s="726" t="s">
        <v>655</v>
      </c>
      <c r="F24" s="727">
        <v>233748.66353398</v>
      </c>
      <c r="G24" s="726" t="s">
        <v>270</v>
      </c>
    </row>
    <row r="25" spans="1:7" s="50" customFormat="1" ht="27.75" customHeight="1">
      <c r="A25" s="725" t="s">
        <v>1153</v>
      </c>
      <c r="B25" s="725" t="s">
        <v>1150</v>
      </c>
      <c r="C25" s="728" t="s">
        <v>494</v>
      </c>
      <c r="D25" s="725" t="s">
        <v>1152</v>
      </c>
      <c r="E25" s="729" t="s">
        <v>656</v>
      </c>
      <c r="F25" s="730">
        <v>143953.60676456999</v>
      </c>
      <c r="G25" s="729" t="s">
        <v>3106</v>
      </c>
    </row>
    <row r="26" spans="1:7" s="50" customFormat="1" ht="33.6" customHeight="1">
      <c r="A26" s="737"/>
      <c r="B26" s="732" t="s">
        <v>648</v>
      </c>
      <c r="C26" s="732" t="s">
        <v>494</v>
      </c>
      <c r="D26" s="733" t="s">
        <v>1013</v>
      </c>
      <c r="E26" s="734" t="s">
        <v>657</v>
      </c>
      <c r="F26" s="735">
        <v>142532.65961659999</v>
      </c>
      <c r="G26" s="734" t="s">
        <v>64</v>
      </c>
    </row>
    <row r="27" spans="1:7" s="50" customFormat="1" ht="23.45" customHeight="1">
      <c r="A27" s="736"/>
      <c r="B27" s="736"/>
      <c r="C27" s="736"/>
      <c r="D27" s="733" t="s">
        <v>1154</v>
      </c>
      <c r="E27" s="734" t="s">
        <v>658</v>
      </c>
      <c r="F27" s="735">
        <v>1420.9471479700001</v>
      </c>
      <c r="G27" s="734" t="s">
        <v>93</v>
      </c>
    </row>
    <row r="28" spans="1:7" s="50" customFormat="1" ht="27.75" customHeight="1">
      <c r="A28" s="725" t="s">
        <v>1153</v>
      </c>
      <c r="B28" s="725" t="s">
        <v>1150</v>
      </c>
      <c r="C28" s="728" t="s">
        <v>264</v>
      </c>
      <c r="D28" s="725" t="s">
        <v>1152</v>
      </c>
      <c r="E28" s="729" t="s">
        <v>335</v>
      </c>
      <c r="F28" s="730">
        <v>2375.40064648</v>
      </c>
      <c r="G28" s="729" t="s">
        <v>4</v>
      </c>
    </row>
    <row r="29" spans="1:7" s="50" customFormat="1" ht="23.45" customHeight="1">
      <c r="A29" s="737"/>
      <c r="B29" s="736"/>
      <c r="C29" s="732" t="s">
        <v>264</v>
      </c>
      <c r="D29" s="733" t="s">
        <v>1154</v>
      </c>
      <c r="E29" s="734" t="s">
        <v>335</v>
      </c>
      <c r="F29" s="735">
        <v>2375.40064648</v>
      </c>
      <c r="G29" s="734" t="s">
        <v>4</v>
      </c>
    </row>
    <row r="30" spans="1:7" s="50" customFormat="1" ht="27.75" customHeight="1">
      <c r="A30" s="725" t="s">
        <v>1153</v>
      </c>
      <c r="B30" s="725" t="s">
        <v>1150</v>
      </c>
      <c r="C30" s="728" t="s">
        <v>446</v>
      </c>
      <c r="D30" s="725" t="s">
        <v>1152</v>
      </c>
      <c r="E30" s="729" t="s">
        <v>660</v>
      </c>
      <c r="F30" s="730">
        <v>85612.676088330001</v>
      </c>
      <c r="G30" s="729" t="s">
        <v>3107</v>
      </c>
    </row>
    <row r="31" spans="1:7" s="50" customFormat="1" ht="33.6" customHeight="1">
      <c r="A31" s="736"/>
      <c r="B31" s="736"/>
      <c r="C31" s="732" t="s">
        <v>446</v>
      </c>
      <c r="D31" s="733" t="s">
        <v>1013</v>
      </c>
      <c r="E31" s="734" t="s">
        <v>3024</v>
      </c>
      <c r="F31" s="735">
        <v>713.62501941999994</v>
      </c>
      <c r="G31" s="734" t="s">
        <v>271</v>
      </c>
    </row>
    <row r="32" spans="1:7" s="50" customFormat="1" ht="33.6" customHeight="1">
      <c r="A32" s="737"/>
      <c r="B32" s="736"/>
      <c r="C32" s="736"/>
      <c r="D32" s="733" t="s">
        <v>1154</v>
      </c>
      <c r="E32" s="734" t="s">
        <v>3025</v>
      </c>
      <c r="F32" s="735">
        <v>84899.051068910005</v>
      </c>
      <c r="G32" s="734" t="s">
        <v>384</v>
      </c>
    </row>
    <row r="33" spans="1:7" s="50" customFormat="1" ht="27.75" customHeight="1">
      <c r="A33" s="725" t="s">
        <v>1153</v>
      </c>
      <c r="B33" s="725" t="s">
        <v>1150</v>
      </c>
      <c r="C33" s="728" t="s">
        <v>645</v>
      </c>
      <c r="D33" s="725" t="s">
        <v>1152</v>
      </c>
      <c r="E33" s="729" t="s">
        <v>661</v>
      </c>
      <c r="F33" s="730">
        <v>1806.9800346</v>
      </c>
      <c r="G33" s="729" t="s">
        <v>75</v>
      </c>
    </row>
    <row r="34" spans="1:7" s="50" customFormat="1" ht="23.45" customHeight="1">
      <c r="A34" s="736"/>
      <c r="B34" s="736"/>
      <c r="C34" s="732" t="s">
        <v>645</v>
      </c>
      <c r="D34" s="733" t="s">
        <v>1013</v>
      </c>
      <c r="E34" s="734" t="s">
        <v>661</v>
      </c>
      <c r="F34" s="735">
        <v>1806.9800346</v>
      </c>
      <c r="G34" s="734" t="s">
        <v>75</v>
      </c>
    </row>
    <row r="35" spans="1:7" s="50" customFormat="1" ht="37.9" customHeight="1">
      <c r="A35" s="725" t="s">
        <v>1153</v>
      </c>
      <c r="B35" s="724" t="s">
        <v>652</v>
      </c>
      <c r="C35" s="725" t="s">
        <v>1151</v>
      </c>
      <c r="D35" s="725" t="s">
        <v>1152</v>
      </c>
      <c r="E35" s="726" t="s">
        <v>2728</v>
      </c>
      <c r="F35" s="727">
        <v>2671619.0564937699</v>
      </c>
      <c r="G35" s="726" t="s">
        <v>329</v>
      </c>
    </row>
    <row r="36" spans="1:7" s="50" customFormat="1" ht="27.75" customHeight="1">
      <c r="A36" s="725" t="s">
        <v>1153</v>
      </c>
      <c r="B36" s="725" t="s">
        <v>1150</v>
      </c>
      <c r="C36" s="728" t="s">
        <v>494</v>
      </c>
      <c r="D36" s="725" t="s">
        <v>1152</v>
      </c>
      <c r="E36" s="729" t="s">
        <v>662</v>
      </c>
      <c r="F36" s="730">
        <v>1962484.5931754699</v>
      </c>
      <c r="G36" s="729" t="s">
        <v>3108</v>
      </c>
    </row>
    <row r="37" spans="1:7" s="50" customFormat="1" ht="58.15" customHeight="1">
      <c r="A37" s="737"/>
      <c r="B37" s="732" t="s">
        <v>652</v>
      </c>
      <c r="C37" s="732" t="s">
        <v>494</v>
      </c>
      <c r="D37" s="733" t="s">
        <v>1013</v>
      </c>
      <c r="E37" s="734" t="s">
        <v>2854</v>
      </c>
      <c r="F37" s="735">
        <v>1001413.88017564</v>
      </c>
      <c r="G37" s="734" t="s">
        <v>13</v>
      </c>
    </row>
    <row r="38" spans="1:7" s="50" customFormat="1" ht="82.7" customHeight="1">
      <c r="A38" s="736"/>
      <c r="B38" s="736"/>
      <c r="C38" s="736"/>
      <c r="D38" s="733" t="s">
        <v>1154</v>
      </c>
      <c r="E38" s="734" t="s">
        <v>2855</v>
      </c>
      <c r="F38" s="735">
        <v>510847.06879339</v>
      </c>
      <c r="G38" s="734" t="s">
        <v>1156</v>
      </c>
    </row>
    <row r="39" spans="1:7" s="50" customFormat="1" ht="33.6" customHeight="1">
      <c r="A39" s="737"/>
      <c r="B39" s="736"/>
      <c r="C39" s="736"/>
      <c r="D39" s="733" t="s">
        <v>648</v>
      </c>
      <c r="E39" s="734" t="s">
        <v>663</v>
      </c>
      <c r="F39" s="735">
        <v>79955.742128490005</v>
      </c>
      <c r="G39" s="734" t="s">
        <v>204</v>
      </c>
    </row>
    <row r="40" spans="1:7" s="50" customFormat="1" ht="82.7" customHeight="1">
      <c r="A40" s="736"/>
      <c r="B40" s="736"/>
      <c r="C40" s="736"/>
      <c r="D40" s="733" t="s">
        <v>1016</v>
      </c>
      <c r="E40" s="738" t="s">
        <v>2856</v>
      </c>
      <c r="F40" s="735">
        <v>2270.2664663800001</v>
      </c>
      <c r="G40" s="738" t="s">
        <v>2857</v>
      </c>
    </row>
    <row r="41" spans="1:7" s="50" customFormat="1" ht="45.95" customHeight="1">
      <c r="A41" s="737"/>
      <c r="B41" s="736"/>
      <c r="C41" s="736"/>
      <c r="D41" s="733" t="s">
        <v>1157</v>
      </c>
      <c r="E41" s="734" t="s">
        <v>2651</v>
      </c>
      <c r="F41" s="735">
        <v>348904.06021174998</v>
      </c>
      <c r="G41" s="734" t="s">
        <v>2652</v>
      </c>
    </row>
    <row r="42" spans="1:7" s="50" customFormat="1" ht="70.349999999999994" customHeight="1">
      <c r="A42" s="736"/>
      <c r="B42" s="736"/>
      <c r="C42" s="736"/>
      <c r="D42" s="733" t="s">
        <v>1171</v>
      </c>
      <c r="E42" s="734" t="s">
        <v>1737</v>
      </c>
      <c r="F42" s="735">
        <v>19093.575399820002</v>
      </c>
      <c r="G42" s="734" t="s">
        <v>1738</v>
      </c>
    </row>
    <row r="43" spans="1:7" s="50" customFormat="1" ht="27.75" customHeight="1">
      <c r="A43" s="725" t="s">
        <v>1153</v>
      </c>
      <c r="B43" s="725" t="s">
        <v>1150</v>
      </c>
      <c r="C43" s="728" t="s">
        <v>183</v>
      </c>
      <c r="D43" s="725" t="s">
        <v>1152</v>
      </c>
      <c r="E43" s="729" t="s">
        <v>483</v>
      </c>
      <c r="F43" s="730">
        <v>264607.32791497</v>
      </c>
      <c r="G43" s="729" t="s">
        <v>65</v>
      </c>
    </row>
    <row r="44" spans="1:7" s="50" customFormat="1" ht="58.15" customHeight="1">
      <c r="A44" s="737"/>
      <c r="B44" s="736"/>
      <c r="C44" s="732" t="s">
        <v>183</v>
      </c>
      <c r="D44" s="733" t="s">
        <v>1158</v>
      </c>
      <c r="E44" s="738" t="s">
        <v>3026</v>
      </c>
      <c r="F44" s="735">
        <v>33174.603083670001</v>
      </c>
      <c r="G44" s="738" t="s">
        <v>3027</v>
      </c>
    </row>
    <row r="45" spans="1:7" s="50" customFormat="1" ht="82.7" customHeight="1">
      <c r="A45" s="736"/>
      <c r="B45" s="736"/>
      <c r="C45" s="736"/>
      <c r="D45" s="733" t="s">
        <v>1159</v>
      </c>
      <c r="E45" s="734" t="s">
        <v>3028</v>
      </c>
      <c r="F45" s="735">
        <v>67508.185291400005</v>
      </c>
      <c r="G45" s="734" t="s">
        <v>1768</v>
      </c>
    </row>
    <row r="46" spans="1:7" s="50" customFormat="1" ht="58.15" customHeight="1">
      <c r="A46" s="737"/>
      <c r="B46" s="736"/>
      <c r="C46" s="736"/>
      <c r="D46" s="733" t="s">
        <v>1160</v>
      </c>
      <c r="E46" s="734" t="s">
        <v>2858</v>
      </c>
      <c r="F46" s="735">
        <v>1395.6727430000001</v>
      </c>
      <c r="G46" s="734" t="s">
        <v>2653</v>
      </c>
    </row>
    <row r="47" spans="1:7" s="50" customFormat="1" ht="70.349999999999994" customHeight="1">
      <c r="A47" s="736"/>
      <c r="B47" s="736"/>
      <c r="C47" s="736"/>
      <c r="D47" s="733" t="s">
        <v>1161</v>
      </c>
      <c r="E47" s="734" t="s">
        <v>2859</v>
      </c>
      <c r="F47" s="735">
        <v>2899.1658963</v>
      </c>
      <c r="G47" s="734" t="s">
        <v>2654</v>
      </c>
    </row>
    <row r="48" spans="1:7" s="50" customFormat="1" ht="58.15" customHeight="1">
      <c r="A48" s="737"/>
      <c r="B48" s="736"/>
      <c r="C48" s="736"/>
      <c r="D48" s="733" t="s">
        <v>1162</v>
      </c>
      <c r="E48" s="734" t="s">
        <v>2860</v>
      </c>
      <c r="F48" s="735">
        <v>75.678029570000007</v>
      </c>
      <c r="G48" s="738" t="s">
        <v>2861</v>
      </c>
    </row>
    <row r="49" spans="1:7" s="50" customFormat="1" ht="70.349999999999994" customHeight="1">
      <c r="A49" s="736"/>
      <c r="B49" s="736"/>
      <c r="C49" s="736"/>
      <c r="D49" s="733" t="s">
        <v>1163</v>
      </c>
      <c r="E49" s="738" t="s">
        <v>2862</v>
      </c>
      <c r="F49" s="735">
        <v>4754.7207734399999</v>
      </c>
      <c r="G49" s="738" t="s">
        <v>2863</v>
      </c>
    </row>
    <row r="50" spans="1:7" s="50" customFormat="1" ht="82.7" customHeight="1">
      <c r="A50" s="737"/>
      <c r="B50" s="736"/>
      <c r="C50" s="736"/>
      <c r="D50" s="733" t="s">
        <v>1164</v>
      </c>
      <c r="E50" s="734" t="s">
        <v>2864</v>
      </c>
      <c r="F50" s="735">
        <v>3612.5414464700002</v>
      </c>
      <c r="G50" s="734" t="s">
        <v>2655</v>
      </c>
    </row>
    <row r="51" spans="1:7" s="50" customFormat="1" ht="58.15" customHeight="1">
      <c r="A51" s="736"/>
      <c r="B51" s="736"/>
      <c r="C51" s="736"/>
      <c r="D51" s="733" t="s">
        <v>1165</v>
      </c>
      <c r="E51" s="734" t="s">
        <v>2865</v>
      </c>
      <c r="F51" s="735">
        <v>8085.243332</v>
      </c>
      <c r="G51" s="734" t="s">
        <v>2656</v>
      </c>
    </row>
    <row r="52" spans="1:7" s="50" customFormat="1" ht="70.349999999999994" customHeight="1">
      <c r="A52" s="737"/>
      <c r="B52" s="736"/>
      <c r="C52" s="736"/>
      <c r="D52" s="733" t="s">
        <v>1166</v>
      </c>
      <c r="E52" s="738" t="s">
        <v>2866</v>
      </c>
      <c r="F52" s="735">
        <v>1215.2614780199999</v>
      </c>
      <c r="G52" s="734" t="s">
        <v>2657</v>
      </c>
    </row>
    <row r="53" spans="1:7" s="50" customFormat="1" ht="70.349999999999994" customHeight="1">
      <c r="A53" s="736"/>
      <c r="B53" s="736"/>
      <c r="C53" s="736"/>
      <c r="D53" s="733" t="s">
        <v>1833</v>
      </c>
      <c r="E53" s="738" t="s">
        <v>2867</v>
      </c>
      <c r="F53" s="735">
        <v>26.3136802</v>
      </c>
      <c r="G53" s="738" t="s">
        <v>2868</v>
      </c>
    </row>
    <row r="54" spans="1:7" s="50" customFormat="1" ht="70.349999999999994" customHeight="1">
      <c r="A54" s="737"/>
      <c r="B54" s="736"/>
      <c r="C54" s="736"/>
      <c r="D54" s="733" t="s">
        <v>1167</v>
      </c>
      <c r="E54" s="734" t="s">
        <v>3029</v>
      </c>
      <c r="F54" s="735">
        <v>141859.94216090001</v>
      </c>
      <c r="G54" s="734" t="s">
        <v>3030</v>
      </c>
    </row>
    <row r="55" spans="1:7" s="50" customFormat="1" ht="37.9" customHeight="1">
      <c r="A55" s="725" t="s">
        <v>1153</v>
      </c>
      <c r="B55" s="725" t="s">
        <v>1150</v>
      </c>
      <c r="C55" s="728" t="s">
        <v>264</v>
      </c>
      <c r="D55" s="725" t="s">
        <v>1152</v>
      </c>
      <c r="E55" s="729" t="s">
        <v>664</v>
      </c>
      <c r="F55" s="730">
        <v>414074.34203474998</v>
      </c>
      <c r="G55" s="729" t="s">
        <v>57</v>
      </c>
    </row>
    <row r="56" spans="1:7" s="50" customFormat="1" ht="45.95" customHeight="1">
      <c r="A56" s="736"/>
      <c r="B56" s="736"/>
      <c r="C56" s="732" t="s">
        <v>264</v>
      </c>
      <c r="D56" s="733" t="s">
        <v>1013</v>
      </c>
      <c r="E56" s="738" t="s">
        <v>2869</v>
      </c>
      <c r="F56" s="735">
        <v>3205.7625788300002</v>
      </c>
      <c r="G56" s="738" t="s">
        <v>2870</v>
      </c>
    </row>
    <row r="57" spans="1:7" s="50" customFormat="1" ht="45.95" customHeight="1">
      <c r="A57" s="737"/>
      <c r="B57" s="736"/>
      <c r="C57" s="736"/>
      <c r="D57" s="733" t="s">
        <v>1154</v>
      </c>
      <c r="E57" s="734" t="s">
        <v>2871</v>
      </c>
      <c r="F57" s="735">
        <v>165.03200276000001</v>
      </c>
      <c r="G57" s="734" t="s">
        <v>2628</v>
      </c>
    </row>
    <row r="58" spans="1:7" s="50" customFormat="1" ht="33.6" customHeight="1">
      <c r="A58" s="736"/>
      <c r="B58" s="736"/>
      <c r="C58" s="736"/>
      <c r="D58" s="733" t="s">
        <v>1155</v>
      </c>
      <c r="E58" s="734" t="s">
        <v>3031</v>
      </c>
      <c r="F58" s="735">
        <v>589.29062013999999</v>
      </c>
      <c r="G58" s="734" t="s">
        <v>311</v>
      </c>
    </row>
    <row r="59" spans="1:7" s="50" customFormat="1" ht="23.45" customHeight="1">
      <c r="A59" s="737"/>
      <c r="B59" s="736"/>
      <c r="C59" s="736"/>
      <c r="D59" s="733" t="s">
        <v>648</v>
      </c>
      <c r="E59" s="734" t="s">
        <v>2676</v>
      </c>
      <c r="F59" s="735">
        <v>487.21807464</v>
      </c>
      <c r="G59" s="734" t="s">
        <v>3032</v>
      </c>
    </row>
    <row r="60" spans="1:7" s="50" customFormat="1" ht="33.6" customHeight="1">
      <c r="A60" s="736"/>
      <c r="B60" s="736"/>
      <c r="C60" s="736"/>
      <c r="D60" s="733" t="s">
        <v>652</v>
      </c>
      <c r="E60" s="734" t="s">
        <v>2872</v>
      </c>
      <c r="F60" s="735">
        <v>504.29230437000001</v>
      </c>
      <c r="G60" s="734" t="s">
        <v>1168</v>
      </c>
    </row>
    <row r="61" spans="1:7" s="50" customFormat="1" ht="58.15" customHeight="1">
      <c r="A61" s="737"/>
      <c r="B61" s="736"/>
      <c r="C61" s="736"/>
      <c r="D61" s="733" t="s">
        <v>659</v>
      </c>
      <c r="E61" s="734" t="s">
        <v>2873</v>
      </c>
      <c r="F61" s="735">
        <v>386218.62330835999</v>
      </c>
      <c r="G61" s="734" t="s">
        <v>2874</v>
      </c>
    </row>
    <row r="62" spans="1:7" s="50" customFormat="1" ht="33.6" customHeight="1">
      <c r="A62" s="736"/>
      <c r="B62" s="736"/>
      <c r="C62" s="736"/>
      <c r="D62" s="733" t="s">
        <v>1169</v>
      </c>
      <c r="E62" s="734" t="s">
        <v>2875</v>
      </c>
      <c r="F62" s="735">
        <v>325.41665549999999</v>
      </c>
      <c r="G62" s="734" t="s">
        <v>2876</v>
      </c>
    </row>
    <row r="63" spans="1:7" s="50" customFormat="1" ht="58.15" customHeight="1">
      <c r="A63" s="737"/>
      <c r="B63" s="736"/>
      <c r="C63" s="736"/>
      <c r="D63" s="733" t="s">
        <v>1182</v>
      </c>
      <c r="E63" s="738" t="s">
        <v>3120</v>
      </c>
      <c r="F63" s="735">
        <v>1E-3</v>
      </c>
      <c r="G63" s="734" t="s">
        <v>3121</v>
      </c>
    </row>
    <row r="64" spans="1:7" s="50" customFormat="1" ht="33.6" customHeight="1">
      <c r="A64" s="736"/>
      <c r="B64" s="736"/>
      <c r="C64" s="736"/>
      <c r="D64" s="733" t="s">
        <v>1170</v>
      </c>
      <c r="E64" s="734" t="s">
        <v>223</v>
      </c>
      <c r="F64" s="735">
        <v>569.28463253999996</v>
      </c>
      <c r="G64" s="734" t="s">
        <v>369</v>
      </c>
    </row>
    <row r="65" spans="1:7" s="50" customFormat="1" ht="70.349999999999994" customHeight="1">
      <c r="A65" s="737"/>
      <c r="B65" s="736"/>
      <c r="C65" s="736"/>
      <c r="D65" s="733" t="s">
        <v>1014</v>
      </c>
      <c r="E65" s="734" t="s">
        <v>3033</v>
      </c>
      <c r="F65" s="735">
        <v>16.227647999999999</v>
      </c>
      <c r="G65" s="734" t="s">
        <v>3034</v>
      </c>
    </row>
    <row r="66" spans="1:7" s="50" customFormat="1" ht="33.6" customHeight="1">
      <c r="A66" s="736"/>
      <c r="B66" s="736"/>
      <c r="C66" s="736"/>
      <c r="D66" s="733" t="s">
        <v>1017</v>
      </c>
      <c r="E66" s="734" t="s">
        <v>3035</v>
      </c>
      <c r="F66" s="735">
        <v>635.27471261999995</v>
      </c>
      <c r="G66" s="734" t="s">
        <v>169</v>
      </c>
    </row>
    <row r="67" spans="1:7" s="50" customFormat="1" ht="70.349999999999994" customHeight="1">
      <c r="A67" s="737"/>
      <c r="B67" s="736"/>
      <c r="C67" s="736"/>
      <c r="D67" s="733" t="s">
        <v>1018</v>
      </c>
      <c r="E67" s="734" t="s">
        <v>2877</v>
      </c>
      <c r="F67" s="735">
        <v>-5.1694999999999998E-2</v>
      </c>
      <c r="G67" s="734" t="s">
        <v>2878</v>
      </c>
    </row>
    <row r="68" spans="1:7" s="50" customFormat="1" ht="23.45" customHeight="1">
      <c r="A68" s="736"/>
      <c r="B68" s="736"/>
      <c r="C68" s="736"/>
      <c r="D68" s="733" t="s">
        <v>1157</v>
      </c>
      <c r="E68" s="734" t="s">
        <v>3036</v>
      </c>
      <c r="F68" s="735">
        <v>12773.378097610001</v>
      </c>
      <c r="G68" s="734" t="s">
        <v>362</v>
      </c>
    </row>
    <row r="69" spans="1:7" s="50" customFormat="1" ht="45.95" customHeight="1">
      <c r="A69" s="737"/>
      <c r="B69" s="736"/>
      <c r="C69" s="736"/>
      <c r="D69" s="733" t="s">
        <v>1171</v>
      </c>
      <c r="E69" s="734" t="s">
        <v>3037</v>
      </c>
      <c r="F69" s="735">
        <v>3328.0664433500001</v>
      </c>
      <c r="G69" s="734" t="s">
        <v>3038</v>
      </c>
    </row>
    <row r="70" spans="1:7" s="50" customFormat="1" ht="23.45" customHeight="1">
      <c r="A70" s="736"/>
      <c r="B70" s="736"/>
      <c r="C70" s="736"/>
      <c r="D70" s="733" t="s">
        <v>1181</v>
      </c>
      <c r="E70" s="734" t="s">
        <v>1715</v>
      </c>
      <c r="F70" s="735">
        <v>2106.4920514300002</v>
      </c>
      <c r="G70" s="734" t="s">
        <v>1716</v>
      </c>
    </row>
    <row r="71" spans="1:7" s="50" customFormat="1" ht="23.45" customHeight="1">
      <c r="A71" s="737"/>
      <c r="B71" s="736"/>
      <c r="C71" s="736"/>
      <c r="D71" s="733" t="s">
        <v>1172</v>
      </c>
      <c r="E71" s="734" t="s">
        <v>3039</v>
      </c>
      <c r="F71" s="735">
        <v>3150.0335995999999</v>
      </c>
      <c r="G71" s="734" t="s">
        <v>179</v>
      </c>
    </row>
    <row r="72" spans="1:7" s="50" customFormat="1" ht="37.9" customHeight="1">
      <c r="A72" s="725" t="s">
        <v>1153</v>
      </c>
      <c r="B72" s="725" t="s">
        <v>1150</v>
      </c>
      <c r="C72" s="728" t="s">
        <v>446</v>
      </c>
      <c r="D72" s="725" t="s">
        <v>1152</v>
      </c>
      <c r="E72" s="729" t="s">
        <v>665</v>
      </c>
      <c r="F72" s="730">
        <v>26794.93154858</v>
      </c>
      <c r="G72" s="729" t="s">
        <v>226</v>
      </c>
    </row>
    <row r="73" spans="1:7" s="50" customFormat="1" ht="58.15" customHeight="1">
      <c r="A73" s="736"/>
      <c r="B73" s="736"/>
      <c r="C73" s="732" t="s">
        <v>446</v>
      </c>
      <c r="D73" s="733" t="s">
        <v>1154</v>
      </c>
      <c r="E73" s="734" t="s">
        <v>1717</v>
      </c>
      <c r="F73" s="735">
        <v>1554.82489717</v>
      </c>
      <c r="G73" s="734" t="s">
        <v>3040</v>
      </c>
    </row>
    <row r="74" spans="1:7" s="50" customFormat="1" ht="45.95" customHeight="1">
      <c r="A74" s="737"/>
      <c r="B74" s="736"/>
      <c r="C74" s="736"/>
      <c r="D74" s="733" t="s">
        <v>659</v>
      </c>
      <c r="E74" s="738" t="s">
        <v>3041</v>
      </c>
      <c r="F74" s="735">
        <v>4557.59525158</v>
      </c>
      <c r="G74" s="734" t="s">
        <v>622</v>
      </c>
    </row>
    <row r="75" spans="1:7" s="50" customFormat="1" ht="45.95" customHeight="1">
      <c r="A75" s="736"/>
      <c r="B75" s="736"/>
      <c r="C75" s="736"/>
      <c r="D75" s="733" t="s">
        <v>1015</v>
      </c>
      <c r="E75" s="734" t="s">
        <v>2677</v>
      </c>
      <c r="F75" s="735">
        <v>4.1746249999999998</v>
      </c>
      <c r="G75" s="734" t="s">
        <v>220</v>
      </c>
    </row>
    <row r="76" spans="1:7" s="50" customFormat="1" ht="94.9" customHeight="1">
      <c r="A76" s="737"/>
      <c r="B76" s="736"/>
      <c r="C76" s="736"/>
      <c r="D76" s="733" t="s">
        <v>1174</v>
      </c>
      <c r="E76" s="738" t="s">
        <v>3042</v>
      </c>
      <c r="F76" s="735">
        <v>3303.8092352399999</v>
      </c>
      <c r="G76" s="738" t="s">
        <v>3043</v>
      </c>
    </row>
    <row r="77" spans="1:7" s="50" customFormat="1" ht="82.7" customHeight="1">
      <c r="A77" s="736"/>
      <c r="B77" s="736"/>
      <c r="C77" s="736"/>
      <c r="D77" s="733" t="s">
        <v>1175</v>
      </c>
      <c r="E77" s="734" t="s">
        <v>3044</v>
      </c>
      <c r="F77" s="735">
        <v>544.8247662</v>
      </c>
      <c r="G77" s="734" t="s">
        <v>2658</v>
      </c>
    </row>
    <row r="78" spans="1:7" s="50" customFormat="1" ht="33.6" customHeight="1">
      <c r="A78" s="737"/>
      <c r="B78" s="736"/>
      <c r="C78" s="736"/>
      <c r="D78" s="733" t="s">
        <v>1176</v>
      </c>
      <c r="E78" s="738" t="s">
        <v>2879</v>
      </c>
      <c r="F78" s="735">
        <v>24.660189590000002</v>
      </c>
      <c r="G78" s="738" t="s">
        <v>2880</v>
      </c>
    </row>
    <row r="79" spans="1:7" s="50" customFormat="1" ht="33.6" customHeight="1">
      <c r="A79" s="736"/>
      <c r="B79" s="736"/>
      <c r="C79" s="736"/>
      <c r="D79" s="733" t="s">
        <v>1177</v>
      </c>
      <c r="E79" s="738" t="s">
        <v>3045</v>
      </c>
      <c r="F79" s="735">
        <v>13868.452706309999</v>
      </c>
      <c r="G79" s="738" t="s">
        <v>3046</v>
      </c>
    </row>
    <row r="80" spans="1:7" s="50" customFormat="1" ht="144.6" customHeight="1">
      <c r="A80" s="737"/>
      <c r="B80" s="736"/>
      <c r="C80" s="736"/>
      <c r="D80" s="733" t="s">
        <v>1173</v>
      </c>
      <c r="E80" s="738" t="s">
        <v>3047</v>
      </c>
      <c r="F80" s="735">
        <v>93.728351070000002</v>
      </c>
      <c r="G80" s="738" t="s">
        <v>2659</v>
      </c>
    </row>
    <row r="81" spans="1:7" s="50" customFormat="1" ht="45.95" customHeight="1">
      <c r="A81" s="736"/>
      <c r="B81" s="736"/>
      <c r="C81" s="736"/>
      <c r="D81" s="733" t="s">
        <v>2596</v>
      </c>
      <c r="E81" s="734" t="s">
        <v>2597</v>
      </c>
      <c r="F81" s="735">
        <v>1.966E-2</v>
      </c>
      <c r="G81" s="734" t="s">
        <v>2598</v>
      </c>
    </row>
    <row r="82" spans="1:7" s="50" customFormat="1" ht="45.95" customHeight="1">
      <c r="A82" s="737"/>
      <c r="B82" s="736"/>
      <c r="C82" s="736"/>
      <c r="D82" s="733" t="s">
        <v>1178</v>
      </c>
      <c r="E82" s="734" t="s">
        <v>1718</v>
      </c>
      <c r="F82" s="735">
        <v>5.3569250000000004</v>
      </c>
      <c r="G82" s="734" t="s">
        <v>1719</v>
      </c>
    </row>
    <row r="83" spans="1:7" s="50" customFormat="1" ht="45.95" customHeight="1">
      <c r="A83" s="736"/>
      <c r="B83" s="736"/>
      <c r="C83" s="736"/>
      <c r="D83" s="733" t="s">
        <v>1179</v>
      </c>
      <c r="E83" s="734" t="s">
        <v>1720</v>
      </c>
      <c r="F83" s="735">
        <v>2020.2098920000001</v>
      </c>
      <c r="G83" s="734" t="s">
        <v>1721</v>
      </c>
    </row>
    <row r="84" spans="1:7" s="50" customFormat="1" ht="45.95" customHeight="1">
      <c r="A84" s="737"/>
      <c r="B84" s="736"/>
      <c r="C84" s="736"/>
      <c r="D84" s="733" t="s">
        <v>1180</v>
      </c>
      <c r="E84" s="734" t="s">
        <v>3048</v>
      </c>
      <c r="F84" s="735">
        <v>817.27504941999996</v>
      </c>
      <c r="G84" s="734" t="s">
        <v>1095</v>
      </c>
    </row>
    <row r="85" spans="1:7" s="50" customFormat="1" ht="70.349999999999994" customHeight="1">
      <c r="A85" s="736"/>
      <c r="B85" s="736"/>
      <c r="C85" s="736"/>
      <c r="D85" s="733" t="s">
        <v>2667</v>
      </c>
      <c r="E85" s="734" t="s">
        <v>2881</v>
      </c>
      <c r="F85" s="735">
        <v>0</v>
      </c>
      <c r="G85" s="734" t="s">
        <v>2882</v>
      </c>
    </row>
    <row r="86" spans="1:7" s="50" customFormat="1" ht="27.75" customHeight="1">
      <c r="A86" s="725" t="s">
        <v>1153</v>
      </c>
      <c r="B86" s="725" t="s">
        <v>1150</v>
      </c>
      <c r="C86" s="728" t="s">
        <v>645</v>
      </c>
      <c r="D86" s="725" t="s">
        <v>1152</v>
      </c>
      <c r="E86" s="729" t="s">
        <v>666</v>
      </c>
      <c r="F86" s="730">
        <v>3657.8618200000001</v>
      </c>
      <c r="G86" s="729" t="s">
        <v>555</v>
      </c>
    </row>
    <row r="87" spans="1:7" s="50" customFormat="1" ht="23.45" customHeight="1">
      <c r="A87" s="737"/>
      <c r="B87" s="736"/>
      <c r="C87" s="732" t="s">
        <v>645</v>
      </c>
      <c r="D87" s="733" t="s">
        <v>1013</v>
      </c>
      <c r="E87" s="734" t="s">
        <v>3049</v>
      </c>
      <c r="F87" s="735">
        <v>3657.8618200000001</v>
      </c>
      <c r="G87" s="734" t="s">
        <v>555</v>
      </c>
    </row>
    <row r="88" spans="1:7" s="50" customFormat="1" ht="37.9" customHeight="1">
      <c r="A88" s="725" t="s">
        <v>1153</v>
      </c>
      <c r="B88" s="724" t="s">
        <v>659</v>
      </c>
      <c r="C88" s="725" t="s">
        <v>1151</v>
      </c>
      <c r="D88" s="725" t="s">
        <v>1152</v>
      </c>
      <c r="E88" s="726" t="s">
        <v>667</v>
      </c>
      <c r="F88" s="727">
        <v>378715.05924575002</v>
      </c>
      <c r="G88" s="726" t="s">
        <v>315</v>
      </c>
    </row>
    <row r="89" spans="1:7" s="50" customFormat="1" ht="27.75" customHeight="1">
      <c r="A89" s="725" t="s">
        <v>1153</v>
      </c>
      <c r="B89" s="725" t="s">
        <v>1150</v>
      </c>
      <c r="C89" s="728" t="s">
        <v>494</v>
      </c>
      <c r="D89" s="725" t="s">
        <v>1152</v>
      </c>
      <c r="E89" s="729" t="s">
        <v>2729</v>
      </c>
      <c r="F89" s="730">
        <v>360761.31747095002</v>
      </c>
      <c r="G89" s="729" t="s">
        <v>551</v>
      </c>
    </row>
    <row r="90" spans="1:7" s="50" customFormat="1" ht="70.349999999999994" customHeight="1">
      <c r="A90" s="736"/>
      <c r="B90" s="732" t="s">
        <v>659</v>
      </c>
      <c r="C90" s="732" t="s">
        <v>494</v>
      </c>
      <c r="D90" s="733" t="s">
        <v>1013</v>
      </c>
      <c r="E90" s="734" t="s">
        <v>884</v>
      </c>
      <c r="F90" s="735">
        <v>10096.54439744</v>
      </c>
      <c r="G90" s="734" t="s">
        <v>885</v>
      </c>
    </row>
    <row r="91" spans="1:7" s="50" customFormat="1" ht="33.6" customHeight="1">
      <c r="A91" s="737"/>
      <c r="B91" s="736"/>
      <c r="C91" s="736"/>
      <c r="D91" s="733" t="s">
        <v>1154</v>
      </c>
      <c r="E91" s="734" t="s">
        <v>668</v>
      </c>
      <c r="F91" s="735">
        <v>3094.3161863599998</v>
      </c>
      <c r="G91" s="734" t="s">
        <v>491</v>
      </c>
    </row>
    <row r="92" spans="1:7" s="50" customFormat="1" ht="70.349999999999994" customHeight="1">
      <c r="A92" s="736"/>
      <c r="B92" s="736"/>
      <c r="C92" s="736"/>
      <c r="D92" s="733" t="s">
        <v>648</v>
      </c>
      <c r="E92" s="734" t="s">
        <v>669</v>
      </c>
      <c r="F92" s="735">
        <v>960.96553292999999</v>
      </c>
      <c r="G92" s="734" t="s">
        <v>596</v>
      </c>
    </row>
    <row r="93" spans="1:7" s="50" customFormat="1" ht="33.6" customHeight="1">
      <c r="A93" s="737"/>
      <c r="B93" s="736"/>
      <c r="C93" s="736"/>
      <c r="D93" s="733" t="s">
        <v>652</v>
      </c>
      <c r="E93" s="734" t="s">
        <v>670</v>
      </c>
      <c r="F93" s="735">
        <v>372.95291264000002</v>
      </c>
      <c r="G93" s="734" t="s">
        <v>230</v>
      </c>
    </row>
    <row r="94" spans="1:7" s="50" customFormat="1" ht="33.6" customHeight="1">
      <c r="A94" s="736"/>
      <c r="B94" s="736"/>
      <c r="C94" s="736"/>
      <c r="D94" s="733" t="s">
        <v>659</v>
      </c>
      <c r="E94" s="734" t="s">
        <v>671</v>
      </c>
      <c r="F94" s="735">
        <v>93162.516796829994</v>
      </c>
      <c r="G94" s="734" t="s">
        <v>126</v>
      </c>
    </row>
    <row r="95" spans="1:7" s="50" customFormat="1" ht="33.6" customHeight="1">
      <c r="A95" s="737"/>
      <c r="B95" s="736"/>
      <c r="C95" s="736"/>
      <c r="D95" s="733" t="s">
        <v>1169</v>
      </c>
      <c r="E95" s="734" t="s">
        <v>672</v>
      </c>
      <c r="F95" s="735">
        <v>6245.7697895499996</v>
      </c>
      <c r="G95" s="734" t="s">
        <v>127</v>
      </c>
    </row>
    <row r="96" spans="1:7" s="50" customFormat="1" ht="33.6" customHeight="1">
      <c r="A96" s="736"/>
      <c r="B96" s="736"/>
      <c r="C96" s="736"/>
      <c r="D96" s="733" t="s">
        <v>1014</v>
      </c>
      <c r="E96" s="734" t="s">
        <v>673</v>
      </c>
      <c r="F96" s="735">
        <v>233079.25275303001</v>
      </c>
      <c r="G96" s="734" t="s">
        <v>115</v>
      </c>
    </row>
    <row r="97" spans="1:7" s="50" customFormat="1" ht="33.6" customHeight="1">
      <c r="A97" s="737"/>
      <c r="B97" s="736"/>
      <c r="C97" s="736"/>
      <c r="D97" s="733" t="s">
        <v>1017</v>
      </c>
      <c r="E97" s="734" t="s">
        <v>674</v>
      </c>
      <c r="F97" s="735">
        <v>3280.9340846499999</v>
      </c>
      <c r="G97" s="734" t="s">
        <v>170</v>
      </c>
    </row>
    <row r="98" spans="1:7" s="50" customFormat="1" ht="144.6" customHeight="1">
      <c r="A98" s="736"/>
      <c r="B98" s="736"/>
      <c r="C98" s="736"/>
      <c r="D98" s="733" t="s">
        <v>1018</v>
      </c>
      <c r="E98" s="738" t="s">
        <v>1852</v>
      </c>
      <c r="F98" s="735">
        <v>391.13478362000001</v>
      </c>
      <c r="G98" s="738" t="s">
        <v>1853</v>
      </c>
    </row>
    <row r="99" spans="1:7" s="50" customFormat="1" ht="33.6" customHeight="1">
      <c r="A99" s="737"/>
      <c r="B99" s="736"/>
      <c r="C99" s="736"/>
      <c r="D99" s="733" t="s">
        <v>1015</v>
      </c>
      <c r="E99" s="734" t="s">
        <v>886</v>
      </c>
      <c r="F99" s="735">
        <v>2260.48214641</v>
      </c>
      <c r="G99" s="734" t="s">
        <v>887</v>
      </c>
    </row>
    <row r="100" spans="1:7" s="50" customFormat="1" ht="33.6" customHeight="1">
      <c r="A100" s="736"/>
      <c r="B100" s="736"/>
      <c r="C100" s="736"/>
      <c r="D100" s="733" t="s">
        <v>1181</v>
      </c>
      <c r="E100" s="734" t="s">
        <v>929</v>
      </c>
      <c r="F100" s="735">
        <v>3351.0685849800002</v>
      </c>
      <c r="G100" s="734" t="s">
        <v>930</v>
      </c>
    </row>
    <row r="101" spans="1:7" s="50" customFormat="1" ht="132.19999999999999" customHeight="1">
      <c r="A101" s="737"/>
      <c r="B101" s="736"/>
      <c r="C101" s="736"/>
      <c r="D101" s="733" t="s">
        <v>1172</v>
      </c>
      <c r="E101" s="738" t="s">
        <v>2603</v>
      </c>
      <c r="F101" s="735">
        <v>4465.3795025099998</v>
      </c>
      <c r="G101" s="738" t="s">
        <v>2604</v>
      </c>
    </row>
    <row r="102" spans="1:7" s="50" customFormat="1" ht="37.9" customHeight="1">
      <c r="A102" s="725" t="s">
        <v>1153</v>
      </c>
      <c r="B102" s="725" t="s">
        <v>1150</v>
      </c>
      <c r="C102" s="728" t="s">
        <v>183</v>
      </c>
      <c r="D102" s="725" t="s">
        <v>1152</v>
      </c>
      <c r="E102" s="729" t="s">
        <v>675</v>
      </c>
      <c r="F102" s="730">
        <v>17953.741774800001</v>
      </c>
      <c r="G102" s="729" t="s">
        <v>22</v>
      </c>
    </row>
    <row r="103" spans="1:7" s="50" customFormat="1" ht="45.95" customHeight="1">
      <c r="A103" s="736"/>
      <c r="B103" s="736"/>
      <c r="C103" s="732" t="s">
        <v>183</v>
      </c>
      <c r="D103" s="733" t="s">
        <v>1013</v>
      </c>
      <c r="E103" s="734" t="s">
        <v>1079</v>
      </c>
      <c r="F103" s="735">
        <v>14678.88954824</v>
      </c>
      <c r="G103" s="734" t="s">
        <v>1080</v>
      </c>
    </row>
    <row r="104" spans="1:7" s="50" customFormat="1" ht="58.15" customHeight="1">
      <c r="A104" s="737"/>
      <c r="B104" s="736"/>
      <c r="C104" s="736"/>
      <c r="D104" s="733" t="s">
        <v>1154</v>
      </c>
      <c r="E104" s="734" t="s">
        <v>1047</v>
      </c>
      <c r="F104" s="735">
        <v>289.54693930000002</v>
      </c>
      <c r="G104" s="734" t="s">
        <v>1048</v>
      </c>
    </row>
    <row r="105" spans="1:7" s="50" customFormat="1" ht="45.95" customHeight="1">
      <c r="A105" s="736"/>
      <c r="B105" s="736"/>
      <c r="C105" s="736"/>
      <c r="D105" s="733" t="s">
        <v>652</v>
      </c>
      <c r="E105" s="734" t="s">
        <v>1049</v>
      </c>
      <c r="F105" s="735">
        <v>113.86232459999999</v>
      </c>
      <c r="G105" s="734" t="s">
        <v>1050</v>
      </c>
    </row>
    <row r="106" spans="1:7" s="50" customFormat="1" ht="45.95" customHeight="1">
      <c r="A106" s="737"/>
      <c r="B106" s="736"/>
      <c r="C106" s="736"/>
      <c r="D106" s="733" t="s">
        <v>659</v>
      </c>
      <c r="E106" s="734" t="s">
        <v>1051</v>
      </c>
      <c r="F106" s="735">
        <v>2800.41902041</v>
      </c>
      <c r="G106" s="734" t="s">
        <v>1052</v>
      </c>
    </row>
    <row r="107" spans="1:7" s="50" customFormat="1" ht="45.95" customHeight="1">
      <c r="A107" s="736"/>
      <c r="B107" s="736"/>
      <c r="C107" s="736"/>
      <c r="D107" s="733" t="s">
        <v>1182</v>
      </c>
      <c r="E107" s="734" t="s">
        <v>3122</v>
      </c>
      <c r="F107" s="735">
        <v>-5.0409000000000002E-2</v>
      </c>
      <c r="G107" s="734" t="s">
        <v>3123</v>
      </c>
    </row>
    <row r="108" spans="1:7" s="50" customFormat="1" ht="45.95" customHeight="1">
      <c r="A108" s="737"/>
      <c r="B108" s="736"/>
      <c r="C108" s="736"/>
      <c r="D108" s="733" t="s">
        <v>1170</v>
      </c>
      <c r="E108" s="734" t="s">
        <v>877</v>
      </c>
      <c r="F108" s="735">
        <v>34.145591879999998</v>
      </c>
      <c r="G108" s="734" t="s">
        <v>878</v>
      </c>
    </row>
    <row r="109" spans="1:7" s="50" customFormat="1" ht="45.95" customHeight="1">
      <c r="A109" s="736"/>
      <c r="B109" s="736"/>
      <c r="C109" s="736"/>
      <c r="D109" s="733" t="s">
        <v>1017</v>
      </c>
      <c r="E109" s="734" t="s">
        <v>931</v>
      </c>
      <c r="F109" s="735">
        <v>36.928759370000002</v>
      </c>
      <c r="G109" s="734" t="s">
        <v>932</v>
      </c>
    </row>
    <row r="110" spans="1:7" s="50" customFormat="1" ht="27.75" customHeight="1">
      <c r="A110" s="725" t="s">
        <v>1153</v>
      </c>
      <c r="B110" s="724" t="s">
        <v>1169</v>
      </c>
      <c r="C110" s="725" t="s">
        <v>1151</v>
      </c>
      <c r="D110" s="725" t="s">
        <v>1152</v>
      </c>
      <c r="E110" s="726" t="s">
        <v>676</v>
      </c>
      <c r="F110" s="727">
        <v>130767.32177243</v>
      </c>
      <c r="G110" s="726" t="s">
        <v>208</v>
      </c>
    </row>
    <row r="111" spans="1:7" s="50" customFormat="1" ht="27.75" customHeight="1">
      <c r="A111" s="725" t="s">
        <v>1153</v>
      </c>
      <c r="B111" s="725" t="s">
        <v>1150</v>
      </c>
      <c r="C111" s="728" t="s">
        <v>494</v>
      </c>
      <c r="D111" s="725" t="s">
        <v>1152</v>
      </c>
      <c r="E111" s="729" t="s">
        <v>676</v>
      </c>
      <c r="F111" s="730">
        <v>130767.32177243</v>
      </c>
      <c r="G111" s="729" t="s">
        <v>208</v>
      </c>
    </row>
    <row r="112" spans="1:7" s="50" customFormat="1" ht="33.6" customHeight="1">
      <c r="A112" s="737"/>
      <c r="B112" s="732" t="s">
        <v>1169</v>
      </c>
      <c r="C112" s="732" t="s">
        <v>494</v>
      </c>
      <c r="D112" s="733" t="s">
        <v>1170</v>
      </c>
      <c r="E112" s="734" t="s">
        <v>867</v>
      </c>
      <c r="F112" s="735">
        <v>130716.2684138</v>
      </c>
      <c r="G112" s="734" t="s">
        <v>868</v>
      </c>
    </row>
    <row r="113" spans="1:7" s="50" customFormat="1" ht="33.6" customHeight="1">
      <c r="A113" s="736"/>
      <c r="B113" s="736"/>
      <c r="C113" s="736"/>
      <c r="D113" s="733" t="s">
        <v>1014</v>
      </c>
      <c r="E113" s="734" t="s">
        <v>677</v>
      </c>
      <c r="F113" s="735">
        <v>51.053358629999998</v>
      </c>
      <c r="G113" s="734" t="s">
        <v>334</v>
      </c>
    </row>
    <row r="114" spans="1:7" s="50" customFormat="1" ht="74.650000000000006" customHeight="1">
      <c r="A114" s="725" t="s">
        <v>1153</v>
      </c>
      <c r="B114" s="724" t="s">
        <v>1182</v>
      </c>
      <c r="C114" s="725" t="s">
        <v>1151</v>
      </c>
      <c r="D114" s="725" t="s">
        <v>1152</v>
      </c>
      <c r="E114" s="726" t="s">
        <v>2883</v>
      </c>
      <c r="F114" s="727">
        <v>44173.768575020003</v>
      </c>
      <c r="G114" s="726" t="s">
        <v>2730</v>
      </c>
    </row>
    <row r="115" spans="1:7" s="50" customFormat="1" ht="27.75" customHeight="1">
      <c r="A115" s="725" t="s">
        <v>1153</v>
      </c>
      <c r="B115" s="725" t="s">
        <v>1150</v>
      </c>
      <c r="C115" s="728" t="s">
        <v>494</v>
      </c>
      <c r="D115" s="725" t="s">
        <v>1152</v>
      </c>
      <c r="E115" s="729" t="s">
        <v>331</v>
      </c>
      <c r="F115" s="730">
        <v>44173.768575020003</v>
      </c>
      <c r="G115" s="729" t="s">
        <v>353</v>
      </c>
    </row>
    <row r="116" spans="1:7" s="50" customFormat="1" ht="23.45" customHeight="1">
      <c r="A116" s="737"/>
      <c r="B116" s="732" t="s">
        <v>1182</v>
      </c>
      <c r="C116" s="732" t="s">
        <v>494</v>
      </c>
      <c r="D116" s="733" t="s">
        <v>1013</v>
      </c>
      <c r="E116" s="734" t="s">
        <v>678</v>
      </c>
      <c r="F116" s="735">
        <v>1092.66409067</v>
      </c>
      <c r="G116" s="734" t="s">
        <v>46</v>
      </c>
    </row>
    <row r="117" spans="1:7" s="50" customFormat="1" ht="33.6" customHeight="1">
      <c r="A117" s="736"/>
      <c r="B117" s="736"/>
      <c r="C117" s="736"/>
      <c r="D117" s="733" t="s">
        <v>1183</v>
      </c>
      <c r="E117" s="738" t="s">
        <v>3050</v>
      </c>
      <c r="F117" s="735">
        <v>43081.104484349999</v>
      </c>
      <c r="G117" s="738" t="s">
        <v>3051</v>
      </c>
    </row>
    <row r="118" spans="1:7" s="50" customFormat="1" ht="27.75" customHeight="1">
      <c r="A118" s="724" t="s">
        <v>183</v>
      </c>
      <c r="B118" s="725" t="s">
        <v>1150</v>
      </c>
      <c r="C118" s="725" t="s">
        <v>1151</v>
      </c>
      <c r="D118" s="725" t="s">
        <v>1152</v>
      </c>
      <c r="E118" s="726" t="s">
        <v>642</v>
      </c>
      <c r="F118" s="727">
        <v>166839.25782306</v>
      </c>
      <c r="G118" s="726" t="s">
        <v>172</v>
      </c>
    </row>
    <row r="119" spans="1:7" s="50" customFormat="1" ht="27.75" customHeight="1">
      <c r="A119" s="725" t="s">
        <v>1153</v>
      </c>
      <c r="B119" s="724" t="s">
        <v>1013</v>
      </c>
      <c r="C119" s="725" t="s">
        <v>1151</v>
      </c>
      <c r="D119" s="725" t="s">
        <v>1152</v>
      </c>
      <c r="E119" s="726" t="s">
        <v>2731</v>
      </c>
      <c r="F119" s="727">
        <v>65413.273374509998</v>
      </c>
      <c r="G119" s="726" t="s">
        <v>309</v>
      </c>
    </row>
    <row r="120" spans="1:7" s="50" customFormat="1" ht="37.9" customHeight="1">
      <c r="A120" s="725" t="s">
        <v>1153</v>
      </c>
      <c r="B120" s="725" t="s">
        <v>1150</v>
      </c>
      <c r="C120" s="728" t="s">
        <v>494</v>
      </c>
      <c r="D120" s="725" t="s">
        <v>1152</v>
      </c>
      <c r="E120" s="729" t="s">
        <v>679</v>
      </c>
      <c r="F120" s="730">
        <v>1148.1753377099999</v>
      </c>
      <c r="G120" s="729" t="s">
        <v>469</v>
      </c>
    </row>
    <row r="121" spans="1:7" s="50" customFormat="1" ht="45.95" customHeight="1">
      <c r="A121" s="731" t="s">
        <v>183</v>
      </c>
      <c r="B121" s="732" t="s">
        <v>1013</v>
      </c>
      <c r="C121" s="732" t="s">
        <v>494</v>
      </c>
      <c r="D121" s="733" t="s">
        <v>1013</v>
      </c>
      <c r="E121" s="738" t="s">
        <v>2884</v>
      </c>
      <c r="F121" s="735">
        <v>224.23185086999999</v>
      </c>
      <c r="G121" s="738" t="s">
        <v>2885</v>
      </c>
    </row>
    <row r="122" spans="1:7" s="50" customFormat="1" ht="33.6" customHeight="1">
      <c r="A122" s="736"/>
      <c r="B122" s="736"/>
      <c r="C122" s="736"/>
      <c r="D122" s="733" t="s">
        <v>1154</v>
      </c>
      <c r="E122" s="738" t="s">
        <v>3052</v>
      </c>
      <c r="F122" s="735">
        <v>923.94348683999999</v>
      </c>
      <c r="G122" s="738" t="s">
        <v>3053</v>
      </c>
    </row>
    <row r="123" spans="1:7" s="50" customFormat="1" ht="37.9" customHeight="1">
      <c r="A123" s="725" t="s">
        <v>1153</v>
      </c>
      <c r="B123" s="725" t="s">
        <v>1150</v>
      </c>
      <c r="C123" s="728" t="s">
        <v>264</v>
      </c>
      <c r="D123" s="725" t="s">
        <v>1152</v>
      </c>
      <c r="E123" s="729" t="s">
        <v>680</v>
      </c>
      <c r="F123" s="730">
        <v>28225.295216189999</v>
      </c>
      <c r="G123" s="729" t="s">
        <v>27</v>
      </c>
    </row>
    <row r="124" spans="1:7" s="50" customFormat="1" ht="33.6" customHeight="1">
      <c r="A124" s="737"/>
      <c r="B124" s="736"/>
      <c r="C124" s="732" t="s">
        <v>264</v>
      </c>
      <c r="D124" s="733" t="s">
        <v>1013</v>
      </c>
      <c r="E124" s="734" t="s">
        <v>2886</v>
      </c>
      <c r="F124" s="735">
        <v>27674.679037589998</v>
      </c>
      <c r="G124" s="734" t="s">
        <v>332</v>
      </c>
    </row>
    <row r="125" spans="1:7" s="50" customFormat="1" ht="33.6" customHeight="1">
      <c r="A125" s="736"/>
      <c r="B125" s="736"/>
      <c r="C125" s="736"/>
      <c r="D125" s="733" t="s">
        <v>1154</v>
      </c>
      <c r="E125" s="738" t="s">
        <v>3054</v>
      </c>
      <c r="F125" s="735">
        <v>550.61617860000001</v>
      </c>
      <c r="G125" s="738" t="s">
        <v>3055</v>
      </c>
    </row>
    <row r="126" spans="1:7" s="50" customFormat="1" ht="37.9" customHeight="1">
      <c r="A126" s="725" t="s">
        <v>1153</v>
      </c>
      <c r="B126" s="725" t="s">
        <v>1150</v>
      </c>
      <c r="C126" s="728" t="s">
        <v>446</v>
      </c>
      <c r="D126" s="725" t="s">
        <v>1152</v>
      </c>
      <c r="E126" s="729" t="s">
        <v>2732</v>
      </c>
      <c r="F126" s="730">
        <v>94.705226999999994</v>
      </c>
      <c r="G126" s="729" t="s">
        <v>610</v>
      </c>
    </row>
    <row r="127" spans="1:7" s="50" customFormat="1" ht="33.6" customHeight="1">
      <c r="A127" s="737"/>
      <c r="B127" s="736"/>
      <c r="C127" s="732" t="s">
        <v>446</v>
      </c>
      <c r="D127" s="733" t="s">
        <v>1013</v>
      </c>
      <c r="E127" s="734" t="s">
        <v>2887</v>
      </c>
      <c r="F127" s="735">
        <v>54.393073999999999</v>
      </c>
      <c r="G127" s="734" t="s">
        <v>943</v>
      </c>
    </row>
    <row r="128" spans="1:7" s="50" customFormat="1" ht="33.6" customHeight="1">
      <c r="A128" s="736"/>
      <c r="B128" s="736"/>
      <c r="C128" s="736"/>
      <c r="D128" s="733" t="s">
        <v>1154</v>
      </c>
      <c r="E128" s="734" t="s">
        <v>3056</v>
      </c>
      <c r="F128" s="735">
        <v>40.312153000000002</v>
      </c>
      <c r="G128" s="734" t="s">
        <v>869</v>
      </c>
    </row>
    <row r="129" spans="1:7" s="50" customFormat="1" ht="37.9" customHeight="1">
      <c r="A129" s="725" t="s">
        <v>1153</v>
      </c>
      <c r="B129" s="725" t="s">
        <v>1150</v>
      </c>
      <c r="C129" s="728" t="s">
        <v>645</v>
      </c>
      <c r="D129" s="725" t="s">
        <v>1152</v>
      </c>
      <c r="E129" s="729" t="s">
        <v>967</v>
      </c>
      <c r="F129" s="730">
        <v>19030.42197386</v>
      </c>
      <c r="G129" s="729" t="s">
        <v>2733</v>
      </c>
    </row>
    <row r="130" spans="1:7" s="50" customFormat="1" ht="33.6" customHeight="1">
      <c r="A130" s="737"/>
      <c r="B130" s="736"/>
      <c r="C130" s="732" t="s">
        <v>645</v>
      </c>
      <c r="D130" s="733" t="s">
        <v>1013</v>
      </c>
      <c r="E130" s="734" t="s">
        <v>2888</v>
      </c>
      <c r="F130" s="735">
        <v>1278.3053615700001</v>
      </c>
      <c r="G130" s="734" t="s">
        <v>2889</v>
      </c>
    </row>
    <row r="131" spans="1:7" s="50" customFormat="1" ht="33.6" customHeight="1">
      <c r="A131" s="736"/>
      <c r="B131" s="736"/>
      <c r="C131" s="736"/>
      <c r="D131" s="733" t="s">
        <v>1154</v>
      </c>
      <c r="E131" s="734" t="s">
        <v>1100</v>
      </c>
      <c r="F131" s="735">
        <v>0</v>
      </c>
      <c r="G131" s="734" t="s">
        <v>1101</v>
      </c>
    </row>
    <row r="132" spans="1:7" s="50" customFormat="1" ht="33.6" customHeight="1">
      <c r="A132" s="737"/>
      <c r="B132" s="736"/>
      <c r="C132" s="736"/>
      <c r="D132" s="733" t="s">
        <v>1155</v>
      </c>
      <c r="E132" s="734" t="s">
        <v>870</v>
      </c>
      <c r="F132" s="735">
        <v>13773.959342849999</v>
      </c>
      <c r="G132" s="734" t="s">
        <v>871</v>
      </c>
    </row>
    <row r="133" spans="1:7" s="50" customFormat="1" ht="33.6" customHeight="1">
      <c r="A133" s="736"/>
      <c r="B133" s="736"/>
      <c r="C133" s="736"/>
      <c r="D133" s="733" t="s">
        <v>648</v>
      </c>
      <c r="E133" s="734" t="s">
        <v>681</v>
      </c>
      <c r="F133" s="735">
        <v>836.66411531000006</v>
      </c>
      <c r="G133" s="734" t="s">
        <v>625</v>
      </c>
    </row>
    <row r="134" spans="1:7" s="50" customFormat="1" ht="45.95" customHeight="1">
      <c r="A134" s="737"/>
      <c r="B134" s="736"/>
      <c r="C134" s="736"/>
      <c r="D134" s="733" t="s">
        <v>652</v>
      </c>
      <c r="E134" s="734" t="s">
        <v>3057</v>
      </c>
      <c r="F134" s="735">
        <v>3.25689823</v>
      </c>
      <c r="G134" s="734" t="s">
        <v>872</v>
      </c>
    </row>
    <row r="135" spans="1:7" s="50" customFormat="1" ht="45.95" customHeight="1">
      <c r="A135" s="736"/>
      <c r="B135" s="736"/>
      <c r="C135" s="736"/>
      <c r="D135" s="733" t="s">
        <v>659</v>
      </c>
      <c r="E135" s="734" t="s">
        <v>682</v>
      </c>
      <c r="F135" s="735">
        <v>738.22428063999996</v>
      </c>
      <c r="G135" s="734" t="s">
        <v>627</v>
      </c>
    </row>
    <row r="136" spans="1:7" s="50" customFormat="1" ht="58.15" customHeight="1">
      <c r="A136" s="737"/>
      <c r="B136" s="736"/>
      <c r="C136" s="736"/>
      <c r="D136" s="733" t="s">
        <v>1169</v>
      </c>
      <c r="E136" s="734" t="s">
        <v>3058</v>
      </c>
      <c r="F136" s="735">
        <v>793.54705014000001</v>
      </c>
      <c r="G136" s="734" t="s">
        <v>628</v>
      </c>
    </row>
    <row r="137" spans="1:7" s="50" customFormat="1" ht="107.1" customHeight="1">
      <c r="A137" s="736"/>
      <c r="B137" s="736"/>
      <c r="C137" s="736"/>
      <c r="D137" s="733" t="s">
        <v>1182</v>
      </c>
      <c r="E137" s="738" t="s">
        <v>3059</v>
      </c>
      <c r="F137" s="735">
        <v>215.99199082999999</v>
      </c>
      <c r="G137" s="738" t="s">
        <v>1053</v>
      </c>
    </row>
    <row r="138" spans="1:7" s="50" customFormat="1" ht="94.9" customHeight="1">
      <c r="A138" s="737"/>
      <c r="B138" s="736"/>
      <c r="C138" s="736"/>
      <c r="D138" s="733" t="s">
        <v>1170</v>
      </c>
      <c r="E138" s="738" t="s">
        <v>1184</v>
      </c>
      <c r="F138" s="735">
        <v>1286.4188793000001</v>
      </c>
      <c r="G138" s="738" t="s">
        <v>1054</v>
      </c>
    </row>
    <row r="139" spans="1:7" s="50" customFormat="1" ht="45.95" customHeight="1">
      <c r="A139" s="736"/>
      <c r="B139" s="736"/>
      <c r="C139" s="736"/>
      <c r="D139" s="733" t="s">
        <v>1014</v>
      </c>
      <c r="E139" s="734" t="s">
        <v>1096</v>
      </c>
      <c r="F139" s="735">
        <v>104.05405499</v>
      </c>
      <c r="G139" s="734" t="s">
        <v>1097</v>
      </c>
    </row>
    <row r="140" spans="1:7" s="50" customFormat="1" ht="37.9" customHeight="1">
      <c r="A140" s="725" t="s">
        <v>1153</v>
      </c>
      <c r="B140" s="725" t="s">
        <v>1150</v>
      </c>
      <c r="C140" s="728" t="s">
        <v>473</v>
      </c>
      <c r="D140" s="725" t="s">
        <v>1152</v>
      </c>
      <c r="E140" s="729" t="s">
        <v>683</v>
      </c>
      <c r="F140" s="730">
        <v>3039.28177701</v>
      </c>
      <c r="G140" s="729" t="s">
        <v>337</v>
      </c>
    </row>
    <row r="141" spans="1:7" s="50" customFormat="1" ht="70.349999999999994" customHeight="1">
      <c r="A141" s="737"/>
      <c r="B141" s="736"/>
      <c r="C141" s="732" t="s">
        <v>473</v>
      </c>
      <c r="D141" s="733" t="s">
        <v>1013</v>
      </c>
      <c r="E141" s="734" t="s">
        <v>1722</v>
      </c>
      <c r="F141" s="735">
        <v>1145.1754323600001</v>
      </c>
      <c r="G141" s="734" t="s">
        <v>1723</v>
      </c>
    </row>
    <row r="142" spans="1:7" s="50" customFormat="1" ht="58.15" customHeight="1">
      <c r="A142" s="736"/>
      <c r="B142" s="736"/>
      <c r="C142" s="736"/>
      <c r="D142" s="733" t="s">
        <v>648</v>
      </c>
      <c r="E142" s="734" t="s">
        <v>2697</v>
      </c>
      <c r="F142" s="735">
        <v>1894.10634465</v>
      </c>
      <c r="G142" s="734" t="s">
        <v>2698</v>
      </c>
    </row>
    <row r="143" spans="1:7" s="50" customFormat="1" ht="37.9" customHeight="1">
      <c r="A143" s="725" t="s">
        <v>1153</v>
      </c>
      <c r="B143" s="725" t="s">
        <v>1150</v>
      </c>
      <c r="C143" s="728" t="s">
        <v>646</v>
      </c>
      <c r="D143" s="725" t="s">
        <v>1152</v>
      </c>
      <c r="E143" s="729" t="s">
        <v>684</v>
      </c>
      <c r="F143" s="730">
        <v>964.86397633000001</v>
      </c>
      <c r="G143" s="729" t="s">
        <v>70</v>
      </c>
    </row>
    <row r="144" spans="1:7" s="50" customFormat="1" ht="58.15" customHeight="1">
      <c r="A144" s="737"/>
      <c r="B144" s="736"/>
      <c r="C144" s="732" t="s">
        <v>646</v>
      </c>
      <c r="D144" s="733" t="s">
        <v>648</v>
      </c>
      <c r="E144" s="738" t="s">
        <v>2890</v>
      </c>
      <c r="F144" s="735">
        <v>178.05871637999999</v>
      </c>
      <c r="G144" s="738" t="s">
        <v>2891</v>
      </c>
    </row>
    <row r="145" spans="1:7" s="50" customFormat="1" ht="45.95" customHeight="1">
      <c r="A145" s="736"/>
      <c r="B145" s="736"/>
      <c r="C145" s="736"/>
      <c r="D145" s="733" t="s">
        <v>659</v>
      </c>
      <c r="E145" s="738" t="s">
        <v>3060</v>
      </c>
      <c r="F145" s="735">
        <v>112.71264994000001</v>
      </c>
      <c r="G145" s="738" t="s">
        <v>3061</v>
      </c>
    </row>
    <row r="146" spans="1:7" s="50" customFormat="1" ht="58.15" customHeight="1">
      <c r="A146" s="737"/>
      <c r="B146" s="736"/>
      <c r="C146" s="736"/>
      <c r="D146" s="733" t="s">
        <v>1014</v>
      </c>
      <c r="E146" s="734" t="s">
        <v>1102</v>
      </c>
      <c r="F146" s="735">
        <v>0.2787</v>
      </c>
      <c r="G146" s="734" t="s">
        <v>1103</v>
      </c>
    </row>
    <row r="147" spans="1:7" s="50" customFormat="1" ht="45.95" customHeight="1">
      <c r="A147" s="736"/>
      <c r="B147" s="736"/>
      <c r="C147" s="736"/>
      <c r="D147" s="733" t="s">
        <v>1015</v>
      </c>
      <c r="E147" s="734" t="s">
        <v>873</v>
      </c>
      <c r="F147" s="735">
        <v>211.51098851</v>
      </c>
      <c r="G147" s="734" t="s">
        <v>874</v>
      </c>
    </row>
    <row r="148" spans="1:7" s="50" customFormat="1" ht="58.15" customHeight="1">
      <c r="A148" s="737"/>
      <c r="B148" s="736"/>
      <c r="C148" s="736"/>
      <c r="D148" s="733" t="s">
        <v>1171</v>
      </c>
      <c r="E148" s="734" t="s">
        <v>3062</v>
      </c>
      <c r="F148" s="735">
        <v>53.769281669999998</v>
      </c>
      <c r="G148" s="734" t="s">
        <v>944</v>
      </c>
    </row>
    <row r="149" spans="1:7" s="50" customFormat="1" ht="58.15" customHeight="1">
      <c r="A149" s="736"/>
      <c r="B149" s="736"/>
      <c r="C149" s="736"/>
      <c r="D149" s="733" t="s">
        <v>1185</v>
      </c>
      <c r="E149" s="734" t="s">
        <v>1186</v>
      </c>
      <c r="F149" s="735">
        <v>408.53363983000003</v>
      </c>
      <c r="G149" s="734" t="s">
        <v>1187</v>
      </c>
    </row>
    <row r="150" spans="1:7" s="50" customFormat="1" ht="37.9" customHeight="1">
      <c r="A150" s="725" t="s">
        <v>1153</v>
      </c>
      <c r="B150" s="725" t="s">
        <v>1150</v>
      </c>
      <c r="C150" s="728" t="s">
        <v>400</v>
      </c>
      <c r="D150" s="725" t="s">
        <v>1152</v>
      </c>
      <c r="E150" s="729" t="s">
        <v>968</v>
      </c>
      <c r="F150" s="730">
        <v>12910.529866409999</v>
      </c>
      <c r="G150" s="729" t="s">
        <v>254</v>
      </c>
    </row>
    <row r="151" spans="1:7" s="50" customFormat="1" ht="82.7" customHeight="1">
      <c r="A151" s="737"/>
      <c r="B151" s="736"/>
      <c r="C151" s="732" t="s">
        <v>400</v>
      </c>
      <c r="D151" s="733" t="s">
        <v>1013</v>
      </c>
      <c r="E151" s="734" t="s">
        <v>1025</v>
      </c>
      <c r="F151" s="735">
        <v>866.02636374999997</v>
      </c>
      <c r="G151" s="734" t="s">
        <v>1026</v>
      </c>
    </row>
    <row r="152" spans="1:7" s="50" customFormat="1" ht="33.6" customHeight="1">
      <c r="A152" s="736"/>
      <c r="B152" s="736"/>
      <c r="C152" s="736"/>
      <c r="D152" s="733" t="s">
        <v>1155</v>
      </c>
      <c r="E152" s="734" t="s">
        <v>3124</v>
      </c>
      <c r="F152" s="735">
        <v>4.0000000000000002E-4</v>
      </c>
      <c r="G152" s="734" t="s">
        <v>3125</v>
      </c>
    </row>
    <row r="153" spans="1:7" s="50" customFormat="1" ht="45.95" customHeight="1">
      <c r="A153" s="737"/>
      <c r="B153" s="736"/>
      <c r="C153" s="736"/>
      <c r="D153" s="733" t="s">
        <v>648</v>
      </c>
      <c r="E153" s="734" t="s">
        <v>3231</v>
      </c>
      <c r="F153" s="735">
        <v>2.0000000000000001E-4</v>
      </c>
      <c r="G153" s="734" t="s">
        <v>3232</v>
      </c>
    </row>
    <row r="154" spans="1:7" s="50" customFormat="1" ht="33.6" customHeight="1">
      <c r="A154" s="736"/>
      <c r="B154" s="736"/>
      <c r="C154" s="736"/>
      <c r="D154" s="733" t="s">
        <v>652</v>
      </c>
      <c r="E154" s="734" t="s">
        <v>685</v>
      </c>
      <c r="F154" s="735">
        <v>1243.3734540600001</v>
      </c>
      <c r="G154" s="734" t="s">
        <v>255</v>
      </c>
    </row>
    <row r="155" spans="1:7" s="50" customFormat="1" ht="144.6" customHeight="1">
      <c r="A155" s="737"/>
      <c r="B155" s="736"/>
      <c r="C155" s="736"/>
      <c r="D155" s="733" t="s">
        <v>659</v>
      </c>
      <c r="E155" s="738" t="s">
        <v>2660</v>
      </c>
      <c r="F155" s="735">
        <v>5712.8384423699999</v>
      </c>
      <c r="G155" s="738" t="s">
        <v>2661</v>
      </c>
    </row>
    <row r="156" spans="1:7" s="50" customFormat="1" ht="144.6" customHeight="1">
      <c r="A156" s="736"/>
      <c r="B156" s="736"/>
      <c r="C156" s="736"/>
      <c r="D156" s="733" t="s">
        <v>1169</v>
      </c>
      <c r="E156" s="738" t="s">
        <v>2662</v>
      </c>
      <c r="F156" s="735">
        <v>431.95292776000002</v>
      </c>
      <c r="G156" s="738" t="s">
        <v>2663</v>
      </c>
    </row>
    <row r="157" spans="1:7" s="50" customFormat="1" ht="33.6" customHeight="1">
      <c r="A157" s="737"/>
      <c r="B157" s="736"/>
      <c r="C157" s="736"/>
      <c r="D157" s="733" t="s">
        <v>1170</v>
      </c>
      <c r="E157" s="734" t="s">
        <v>686</v>
      </c>
      <c r="F157" s="735">
        <v>14.949594250000001</v>
      </c>
      <c r="G157" s="734" t="s">
        <v>609</v>
      </c>
    </row>
    <row r="158" spans="1:7" s="50" customFormat="1" ht="33.6" customHeight="1">
      <c r="A158" s="736"/>
      <c r="B158" s="736"/>
      <c r="C158" s="736"/>
      <c r="D158" s="733" t="s">
        <v>1014</v>
      </c>
      <c r="E158" s="734" t="s">
        <v>875</v>
      </c>
      <c r="F158" s="735">
        <v>18.505833469999999</v>
      </c>
      <c r="G158" s="734" t="s">
        <v>876</v>
      </c>
    </row>
    <row r="159" spans="1:7" s="50" customFormat="1" ht="70.349999999999994" customHeight="1">
      <c r="A159" s="737"/>
      <c r="B159" s="736"/>
      <c r="C159" s="736"/>
      <c r="D159" s="733" t="s">
        <v>1017</v>
      </c>
      <c r="E159" s="734" t="s">
        <v>2374</v>
      </c>
      <c r="F159" s="735">
        <v>4622.8826507499998</v>
      </c>
      <c r="G159" s="734" t="s">
        <v>2375</v>
      </c>
    </row>
    <row r="160" spans="1:7" s="50" customFormat="1" ht="74.650000000000006" customHeight="1">
      <c r="A160" s="725" t="s">
        <v>1153</v>
      </c>
      <c r="B160" s="724" t="s">
        <v>1154</v>
      </c>
      <c r="C160" s="725" t="s">
        <v>1151</v>
      </c>
      <c r="D160" s="725" t="s">
        <v>1152</v>
      </c>
      <c r="E160" s="726" t="s">
        <v>2734</v>
      </c>
      <c r="F160" s="727">
        <v>2427.9435674900001</v>
      </c>
      <c r="G160" s="726" t="s">
        <v>449</v>
      </c>
    </row>
    <row r="161" spans="1:7" s="50" customFormat="1" ht="74.650000000000006" customHeight="1">
      <c r="A161" s="725" t="s">
        <v>1153</v>
      </c>
      <c r="B161" s="725" t="s">
        <v>1150</v>
      </c>
      <c r="C161" s="728" t="s">
        <v>494</v>
      </c>
      <c r="D161" s="725" t="s">
        <v>1152</v>
      </c>
      <c r="E161" s="729" t="s">
        <v>2734</v>
      </c>
      <c r="F161" s="730">
        <v>2427.9435674900001</v>
      </c>
      <c r="G161" s="729" t="s">
        <v>449</v>
      </c>
    </row>
    <row r="162" spans="1:7" s="50" customFormat="1" ht="70.349999999999994" customHeight="1">
      <c r="A162" s="736"/>
      <c r="B162" s="732" t="s">
        <v>1154</v>
      </c>
      <c r="C162" s="732" t="s">
        <v>494</v>
      </c>
      <c r="D162" s="733" t="s">
        <v>1013</v>
      </c>
      <c r="E162" s="734" t="s">
        <v>2685</v>
      </c>
      <c r="F162" s="735">
        <v>2416.1051010000001</v>
      </c>
      <c r="G162" s="734" t="s">
        <v>120</v>
      </c>
    </row>
    <row r="163" spans="1:7" s="50" customFormat="1" ht="58.15" customHeight="1">
      <c r="A163" s="737"/>
      <c r="B163" s="736"/>
      <c r="C163" s="736"/>
      <c r="D163" s="733" t="s">
        <v>1154</v>
      </c>
      <c r="E163" s="734" t="s">
        <v>2686</v>
      </c>
      <c r="F163" s="735">
        <v>11.83846649</v>
      </c>
      <c r="G163" s="734" t="s">
        <v>3063</v>
      </c>
    </row>
    <row r="164" spans="1:7" s="50" customFormat="1" ht="74.650000000000006" customHeight="1">
      <c r="A164" s="725" t="s">
        <v>1153</v>
      </c>
      <c r="B164" s="724" t="s">
        <v>1155</v>
      </c>
      <c r="C164" s="725" t="s">
        <v>1151</v>
      </c>
      <c r="D164" s="725" t="s">
        <v>1152</v>
      </c>
      <c r="E164" s="726" t="s">
        <v>2892</v>
      </c>
      <c r="F164" s="727">
        <v>70.082022620000004</v>
      </c>
      <c r="G164" s="726" t="s">
        <v>197</v>
      </c>
    </row>
    <row r="165" spans="1:7" s="50" customFormat="1" ht="74.650000000000006" customHeight="1">
      <c r="A165" s="725" t="s">
        <v>1153</v>
      </c>
      <c r="B165" s="725" t="s">
        <v>1150</v>
      </c>
      <c r="C165" s="728" t="s">
        <v>494</v>
      </c>
      <c r="D165" s="725" t="s">
        <v>1152</v>
      </c>
      <c r="E165" s="729" t="s">
        <v>2892</v>
      </c>
      <c r="F165" s="730">
        <v>70.082022620000004</v>
      </c>
      <c r="G165" s="729" t="s">
        <v>197</v>
      </c>
    </row>
    <row r="166" spans="1:7" s="50" customFormat="1" ht="70.349999999999994" customHeight="1">
      <c r="A166" s="736"/>
      <c r="B166" s="732" t="s">
        <v>1155</v>
      </c>
      <c r="C166" s="732" t="s">
        <v>494</v>
      </c>
      <c r="D166" s="733" t="s">
        <v>1013</v>
      </c>
      <c r="E166" s="734" t="s">
        <v>2687</v>
      </c>
      <c r="F166" s="735">
        <v>26.633950970000001</v>
      </c>
      <c r="G166" s="734" t="s">
        <v>68</v>
      </c>
    </row>
    <row r="167" spans="1:7" s="50" customFormat="1" ht="58.15" customHeight="1">
      <c r="A167" s="737"/>
      <c r="B167" s="736"/>
      <c r="C167" s="736"/>
      <c r="D167" s="733" t="s">
        <v>1154</v>
      </c>
      <c r="E167" s="734" t="s">
        <v>3064</v>
      </c>
      <c r="F167" s="735">
        <v>43.448071650000003</v>
      </c>
      <c r="G167" s="734" t="s">
        <v>90</v>
      </c>
    </row>
    <row r="168" spans="1:7" s="50" customFormat="1" ht="99.2" customHeight="1">
      <c r="A168" s="725" t="s">
        <v>1153</v>
      </c>
      <c r="B168" s="724" t="s">
        <v>648</v>
      </c>
      <c r="C168" s="725" t="s">
        <v>1151</v>
      </c>
      <c r="D168" s="725" t="s">
        <v>1152</v>
      </c>
      <c r="E168" s="726" t="s">
        <v>2735</v>
      </c>
      <c r="F168" s="727">
        <v>52628.116524229998</v>
      </c>
      <c r="G168" s="726" t="s">
        <v>2736</v>
      </c>
    </row>
    <row r="169" spans="1:7" s="50" customFormat="1" ht="111.4" customHeight="1">
      <c r="A169" s="725" t="s">
        <v>1153</v>
      </c>
      <c r="B169" s="725" t="s">
        <v>1150</v>
      </c>
      <c r="C169" s="728" t="s">
        <v>494</v>
      </c>
      <c r="D169" s="725" t="s">
        <v>1152</v>
      </c>
      <c r="E169" s="739" t="s">
        <v>2737</v>
      </c>
      <c r="F169" s="730">
        <v>52628.116524229998</v>
      </c>
      <c r="G169" s="739" t="s">
        <v>2738</v>
      </c>
    </row>
    <row r="170" spans="1:7" s="50" customFormat="1" ht="23.45" customHeight="1">
      <c r="A170" s="736"/>
      <c r="B170" s="732" t="s">
        <v>648</v>
      </c>
      <c r="C170" s="732" t="s">
        <v>494</v>
      </c>
      <c r="D170" s="733" t="s">
        <v>1155</v>
      </c>
      <c r="E170" s="734" t="s">
        <v>687</v>
      </c>
      <c r="F170" s="735">
        <v>735.66020193999998</v>
      </c>
      <c r="G170" s="734" t="s">
        <v>430</v>
      </c>
    </row>
    <row r="171" spans="1:7" s="50" customFormat="1" ht="58.15" customHeight="1">
      <c r="A171" s="737"/>
      <c r="B171" s="736"/>
      <c r="C171" s="736"/>
      <c r="D171" s="733" t="s">
        <v>652</v>
      </c>
      <c r="E171" s="734" t="s">
        <v>3065</v>
      </c>
      <c r="F171" s="735">
        <v>214.03481636999999</v>
      </c>
      <c r="G171" s="734" t="s">
        <v>626</v>
      </c>
    </row>
    <row r="172" spans="1:7" s="50" customFormat="1" ht="82.7" customHeight="1">
      <c r="A172" s="736"/>
      <c r="B172" s="736"/>
      <c r="C172" s="736"/>
      <c r="D172" s="733" t="s">
        <v>659</v>
      </c>
      <c r="E172" s="734" t="s">
        <v>1027</v>
      </c>
      <c r="F172" s="735">
        <v>39164.647194140001</v>
      </c>
      <c r="G172" s="734" t="s">
        <v>1028</v>
      </c>
    </row>
    <row r="173" spans="1:7" s="50" customFormat="1" ht="82.7" customHeight="1">
      <c r="A173" s="737"/>
      <c r="B173" s="736"/>
      <c r="C173" s="736"/>
      <c r="D173" s="733" t="s">
        <v>1170</v>
      </c>
      <c r="E173" s="734" t="s">
        <v>3066</v>
      </c>
      <c r="F173" s="735">
        <v>2.952896</v>
      </c>
      <c r="G173" s="734" t="s">
        <v>1029</v>
      </c>
    </row>
    <row r="174" spans="1:7" s="50" customFormat="1" ht="33.6" customHeight="1">
      <c r="A174" s="736"/>
      <c r="B174" s="736"/>
      <c r="C174" s="736"/>
      <c r="D174" s="733" t="s">
        <v>1018</v>
      </c>
      <c r="E174" s="734" t="s">
        <v>688</v>
      </c>
      <c r="F174" s="735">
        <v>0.33157999999999999</v>
      </c>
      <c r="G174" s="734" t="s">
        <v>9</v>
      </c>
    </row>
    <row r="175" spans="1:7" s="50" customFormat="1" ht="45.95" customHeight="1">
      <c r="A175" s="737"/>
      <c r="B175" s="736"/>
      <c r="C175" s="736"/>
      <c r="D175" s="733" t="s">
        <v>1016</v>
      </c>
      <c r="E175" s="734" t="s">
        <v>689</v>
      </c>
      <c r="F175" s="735">
        <v>495.77613156000001</v>
      </c>
      <c r="G175" s="734" t="s">
        <v>357</v>
      </c>
    </row>
    <row r="176" spans="1:7" s="50" customFormat="1" ht="70.349999999999994" customHeight="1">
      <c r="A176" s="736"/>
      <c r="B176" s="736"/>
      <c r="C176" s="736"/>
      <c r="D176" s="733" t="s">
        <v>1181</v>
      </c>
      <c r="E176" s="734" t="s">
        <v>3233</v>
      </c>
      <c r="F176" s="735">
        <v>35.00904998</v>
      </c>
      <c r="G176" s="734" t="s">
        <v>3234</v>
      </c>
    </row>
    <row r="177" spans="1:7" s="50" customFormat="1" ht="70.349999999999994" customHeight="1">
      <c r="A177" s="737"/>
      <c r="B177" s="736"/>
      <c r="C177" s="736"/>
      <c r="D177" s="733" t="s">
        <v>1185</v>
      </c>
      <c r="E177" s="734" t="s">
        <v>690</v>
      </c>
      <c r="F177" s="735">
        <v>65.45937807</v>
      </c>
      <c r="G177" s="734" t="s">
        <v>563</v>
      </c>
    </row>
    <row r="178" spans="1:7" s="50" customFormat="1" ht="94.9" customHeight="1">
      <c r="A178" s="736"/>
      <c r="B178" s="736"/>
      <c r="C178" s="736"/>
      <c r="D178" s="733" t="s">
        <v>1172</v>
      </c>
      <c r="E178" s="734" t="s">
        <v>1055</v>
      </c>
      <c r="F178" s="735">
        <v>306.09090307000002</v>
      </c>
      <c r="G178" s="734" t="s">
        <v>3067</v>
      </c>
    </row>
    <row r="179" spans="1:7" s="50" customFormat="1" ht="94.9" customHeight="1">
      <c r="A179" s="737"/>
      <c r="B179" s="736"/>
      <c r="C179" s="736"/>
      <c r="D179" s="733" t="s">
        <v>1814</v>
      </c>
      <c r="E179" s="734" t="s">
        <v>1815</v>
      </c>
      <c r="F179" s="735">
        <v>8.9420234999999995</v>
      </c>
      <c r="G179" s="734" t="s">
        <v>1816</v>
      </c>
    </row>
    <row r="180" spans="1:7" s="50" customFormat="1" ht="94.9" customHeight="1">
      <c r="A180" s="736"/>
      <c r="B180" s="736"/>
      <c r="C180" s="736"/>
      <c r="D180" s="733" t="s">
        <v>1188</v>
      </c>
      <c r="E180" s="734" t="s">
        <v>1030</v>
      </c>
      <c r="F180" s="735">
        <v>7.05394261</v>
      </c>
      <c r="G180" s="734" t="s">
        <v>1189</v>
      </c>
    </row>
    <row r="181" spans="1:7" s="50" customFormat="1" ht="94.9" customHeight="1">
      <c r="A181" s="737"/>
      <c r="B181" s="736"/>
      <c r="C181" s="736"/>
      <c r="D181" s="733" t="s">
        <v>1175</v>
      </c>
      <c r="E181" s="734" t="s">
        <v>3068</v>
      </c>
      <c r="F181" s="735">
        <v>254.59228948000001</v>
      </c>
      <c r="G181" s="734" t="s">
        <v>1056</v>
      </c>
    </row>
    <row r="182" spans="1:7" s="50" customFormat="1" ht="94.9" customHeight="1">
      <c r="A182" s="736"/>
      <c r="B182" s="736"/>
      <c r="C182" s="736"/>
      <c r="D182" s="733" t="s">
        <v>1190</v>
      </c>
      <c r="E182" s="738" t="s">
        <v>1191</v>
      </c>
      <c r="F182" s="735">
        <v>78.030999890000004</v>
      </c>
      <c r="G182" s="738" t="s">
        <v>3069</v>
      </c>
    </row>
    <row r="183" spans="1:7" s="50" customFormat="1" ht="94.9" customHeight="1">
      <c r="A183" s="737"/>
      <c r="B183" s="736"/>
      <c r="C183" s="736"/>
      <c r="D183" s="733" t="s">
        <v>1177</v>
      </c>
      <c r="E183" s="734" t="s">
        <v>3070</v>
      </c>
      <c r="F183" s="735">
        <v>58.92303175</v>
      </c>
      <c r="G183" s="734" t="s">
        <v>1057</v>
      </c>
    </row>
    <row r="184" spans="1:7" s="50" customFormat="1" ht="94.9" customHeight="1">
      <c r="A184" s="736"/>
      <c r="B184" s="736"/>
      <c r="C184" s="736"/>
      <c r="D184" s="733" t="s">
        <v>1178</v>
      </c>
      <c r="E184" s="734" t="s">
        <v>2688</v>
      </c>
      <c r="F184" s="735">
        <v>92.599965409999996</v>
      </c>
      <c r="G184" s="738" t="s">
        <v>1448</v>
      </c>
    </row>
    <row r="185" spans="1:7" s="50" customFormat="1" ht="82.7" customHeight="1">
      <c r="A185" s="737"/>
      <c r="B185" s="736"/>
      <c r="C185" s="736"/>
      <c r="D185" s="733" t="s">
        <v>1179</v>
      </c>
      <c r="E185" s="734" t="s">
        <v>1031</v>
      </c>
      <c r="F185" s="735">
        <v>2.866628</v>
      </c>
      <c r="G185" s="734" t="s">
        <v>1032</v>
      </c>
    </row>
    <row r="186" spans="1:7" s="50" customFormat="1" ht="120" customHeight="1">
      <c r="A186" s="736"/>
      <c r="B186" s="736"/>
      <c r="C186" s="736"/>
      <c r="D186" s="733" t="s">
        <v>1192</v>
      </c>
      <c r="E186" s="738" t="s">
        <v>1058</v>
      </c>
      <c r="F186" s="735">
        <v>4104.8708237600003</v>
      </c>
      <c r="G186" s="738" t="s">
        <v>1081</v>
      </c>
    </row>
    <row r="187" spans="1:7" s="50" customFormat="1" ht="58.15" customHeight="1">
      <c r="A187" s="737"/>
      <c r="B187" s="736"/>
      <c r="C187" s="736"/>
      <c r="D187" s="733" t="s">
        <v>1193</v>
      </c>
      <c r="E187" s="734" t="s">
        <v>691</v>
      </c>
      <c r="F187" s="735">
        <v>76.253474999999995</v>
      </c>
      <c r="G187" s="734" t="s">
        <v>513</v>
      </c>
    </row>
    <row r="188" spans="1:7" s="50" customFormat="1" ht="70.349999999999994" customHeight="1">
      <c r="A188" s="736"/>
      <c r="B188" s="736"/>
      <c r="C188" s="736"/>
      <c r="D188" s="733" t="s">
        <v>1194</v>
      </c>
      <c r="E188" s="734" t="s">
        <v>1817</v>
      </c>
      <c r="F188" s="735">
        <v>10.993487139999999</v>
      </c>
      <c r="G188" s="734" t="s">
        <v>1818</v>
      </c>
    </row>
    <row r="189" spans="1:7" s="50" customFormat="1" ht="94.9" customHeight="1">
      <c r="A189" s="737"/>
      <c r="B189" s="736"/>
      <c r="C189" s="736"/>
      <c r="D189" s="733" t="s">
        <v>1195</v>
      </c>
      <c r="E189" s="734" t="s">
        <v>3071</v>
      </c>
      <c r="F189" s="735">
        <v>504.33829587999998</v>
      </c>
      <c r="G189" s="734" t="s">
        <v>1196</v>
      </c>
    </row>
    <row r="190" spans="1:7" s="50" customFormat="1" ht="107.1" customHeight="1">
      <c r="A190" s="736"/>
      <c r="B190" s="736"/>
      <c r="C190" s="736"/>
      <c r="D190" s="733" t="s">
        <v>1197</v>
      </c>
      <c r="E190" s="738" t="s">
        <v>1059</v>
      </c>
      <c r="F190" s="735">
        <v>205.82301115000001</v>
      </c>
      <c r="G190" s="738" t="s">
        <v>1198</v>
      </c>
    </row>
    <row r="191" spans="1:7" s="50" customFormat="1" ht="82.7" customHeight="1">
      <c r="A191" s="737"/>
      <c r="B191" s="736"/>
      <c r="C191" s="736"/>
      <c r="D191" s="733" t="s">
        <v>1199</v>
      </c>
      <c r="E191" s="734" t="s">
        <v>3072</v>
      </c>
      <c r="F191" s="735">
        <v>212.75605064999999</v>
      </c>
      <c r="G191" s="734" t="s">
        <v>3073</v>
      </c>
    </row>
    <row r="192" spans="1:7" s="50" customFormat="1" ht="107.1" customHeight="1">
      <c r="A192" s="736"/>
      <c r="B192" s="736"/>
      <c r="C192" s="736"/>
      <c r="D192" s="733" t="s">
        <v>1200</v>
      </c>
      <c r="E192" s="738" t="s">
        <v>1201</v>
      </c>
      <c r="F192" s="735">
        <v>0.51534568000000003</v>
      </c>
      <c r="G192" s="738" t="s">
        <v>1202</v>
      </c>
    </row>
    <row r="193" spans="1:7" s="50" customFormat="1" ht="94.9" customHeight="1">
      <c r="A193" s="737"/>
      <c r="B193" s="736"/>
      <c r="C193" s="736"/>
      <c r="D193" s="733" t="s">
        <v>1203</v>
      </c>
      <c r="E193" s="734" t="s">
        <v>3074</v>
      </c>
      <c r="F193" s="735">
        <v>141.30419275</v>
      </c>
      <c r="G193" s="734" t="s">
        <v>1060</v>
      </c>
    </row>
    <row r="194" spans="1:7" s="50" customFormat="1" ht="94.9" customHeight="1">
      <c r="A194" s="736"/>
      <c r="B194" s="736"/>
      <c r="C194" s="736"/>
      <c r="D194" s="733" t="s">
        <v>1204</v>
      </c>
      <c r="E194" s="734" t="s">
        <v>3075</v>
      </c>
      <c r="F194" s="735">
        <v>31.570679899999998</v>
      </c>
      <c r="G194" s="734" t="s">
        <v>1061</v>
      </c>
    </row>
    <row r="195" spans="1:7" s="50" customFormat="1" ht="94.9" customHeight="1">
      <c r="A195" s="737"/>
      <c r="B195" s="736"/>
      <c r="C195" s="736"/>
      <c r="D195" s="733" t="s">
        <v>1205</v>
      </c>
      <c r="E195" s="738" t="s">
        <v>1062</v>
      </c>
      <c r="F195" s="735">
        <v>1210.3612593099999</v>
      </c>
      <c r="G195" s="738" t="s">
        <v>1206</v>
      </c>
    </row>
    <row r="196" spans="1:7" s="50" customFormat="1" ht="94.9" customHeight="1">
      <c r="A196" s="736"/>
      <c r="B196" s="736"/>
      <c r="C196" s="736"/>
      <c r="D196" s="733" t="s">
        <v>1207</v>
      </c>
      <c r="E196" s="734" t="s">
        <v>1362</v>
      </c>
      <c r="F196" s="735">
        <v>9.6153755000000007</v>
      </c>
      <c r="G196" s="738" t="s">
        <v>1363</v>
      </c>
    </row>
    <row r="197" spans="1:7" s="50" customFormat="1" ht="70.349999999999994" customHeight="1">
      <c r="A197" s="737"/>
      <c r="B197" s="736"/>
      <c r="C197" s="736"/>
      <c r="D197" s="733" t="s">
        <v>3235</v>
      </c>
      <c r="E197" s="734" t="s">
        <v>3236</v>
      </c>
      <c r="F197" s="735">
        <v>9.4556000000000001E-2</v>
      </c>
      <c r="G197" s="734" t="s">
        <v>3237</v>
      </c>
    </row>
    <row r="198" spans="1:7" s="50" customFormat="1" ht="45.95" customHeight="1">
      <c r="A198" s="736"/>
      <c r="B198" s="736"/>
      <c r="C198" s="736"/>
      <c r="D198" s="733" t="s">
        <v>1208</v>
      </c>
      <c r="E198" s="734" t="s">
        <v>945</v>
      </c>
      <c r="F198" s="735">
        <v>1284.5222669499999</v>
      </c>
      <c r="G198" s="734" t="s">
        <v>946</v>
      </c>
    </row>
    <row r="199" spans="1:7" s="50" customFormat="1" ht="94.9" customHeight="1">
      <c r="A199" s="737"/>
      <c r="B199" s="736"/>
      <c r="C199" s="736"/>
      <c r="D199" s="733" t="s">
        <v>1209</v>
      </c>
      <c r="E199" s="738" t="s">
        <v>3076</v>
      </c>
      <c r="F199" s="735">
        <v>81.998074500000001</v>
      </c>
      <c r="G199" s="738" t="s">
        <v>2743</v>
      </c>
    </row>
    <row r="200" spans="1:7" s="50" customFormat="1" ht="58.15" customHeight="1">
      <c r="A200" s="736"/>
      <c r="B200" s="736"/>
      <c r="C200" s="736"/>
      <c r="D200" s="733" t="s">
        <v>1210</v>
      </c>
      <c r="E200" s="734" t="s">
        <v>1211</v>
      </c>
      <c r="F200" s="735">
        <v>2.0638955299999999</v>
      </c>
      <c r="G200" s="734" t="s">
        <v>3077</v>
      </c>
    </row>
    <row r="201" spans="1:7" s="50" customFormat="1" ht="94.9" customHeight="1">
      <c r="A201" s="737"/>
      <c r="B201" s="736"/>
      <c r="C201" s="736"/>
      <c r="D201" s="733" t="s">
        <v>1374</v>
      </c>
      <c r="E201" s="734" t="s">
        <v>2689</v>
      </c>
      <c r="F201" s="735">
        <v>55.009687900000003</v>
      </c>
      <c r="G201" s="734" t="s">
        <v>1375</v>
      </c>
    </row>
    <row r="202" spans="1:7" s="50" customFormat="1" ht="107.1" customHeight="1">
      <c r="A202" s="736"/>
      <c r="B202" s="736"/>
      <c r="C202" s="736"/>
      <c r="D202" s="733" t="s">
        <v>1364</v>
      </c>
      <c r="E202" s="738" t="s">
        <v>2690</v>
      </c>
      <c r="F202" s="735">
        <v>1824.1088795400001</v>
      </c>
      <c r="G202" s="738" t="s">
        <v>2360</v>
      </c>
    </row>
    <row r="203" spans="1:7" s="50" customFormat="1" ht="82.7" customHeight="1">
      <c r="A203" s="737"/>
      <c r="B203" s="736"/>
      <c r="C203" s="736"/>
      <c r="D203" s="733" t="s">
        <v>1158</v>
      </c>
      <c r="E203" s="734" t="s">
        <v>3078</v>
      </c>
      <c r="F203" s="735">
        <v>34.041788769999997</v>
      </c>
      <c r="G203" s="734" t="s">
        <v>1401</v>
      </c>
    </row>
    <row r="204" spans="1:7" s="50" customFormat="1" ht="94.9" customHeight="1">
      <c r="A204" s="736"/>
      <c r="B204" s="736"/>
      <c r="C204" s="736"/>
      <c r="D204" s="733" t="s">
        <v>1159</v>
      </c>
      <c r="E204" s="738" t="s">
        <v>2691</v>
      </c>
      <c r="F204" s="735">
        <v>116.60809532</v>
      </c>
      <c r="G204" s="738" t="s">
        <v>3079</v>
      </c>
    </row>
    <row r="205" spans="1:7" s="50" customFormat="1" ht="94.9" customHeight="1">
      <c r="A205" s="737"/>
      <c r="B205" s="736"/>
      <c r="C205" s="736"/>
      <c r="D205" s="733" t="s">
        <v>1160</v>
      </c>
      <c r="E205" s="738" t="s">
        <v>2692</v>
      </c>
      <c r="F205" s="735">
        <v>24.970842560000001</v>
      </c>
      <c r="G205" s="738" t="s">
        <v>3080</v>
      </c>
    </row>
    <row r="206" spans="1:7" s="50" customFormat="1" ht="82.7" customHeight="1">
      <c r="A206" s="736"/>
      <c r="B206" s="736"/>
      <c r="C206" s="736"/>
      <c r="D206" s="733" t="s">
        <v>1161</v>
      </c>
      <c r="E206" s="734" t="s">
        <v>2693</v>
      </c>
      <c r="F206" s="735">
        <v>163.57574955000001</v>
      </c>
      <c r="G206" s="734" t="s">
        <v>1488</v>
      </c>
    </row>
    <row r="207" spans="1:7" s="50" customFormat="1" ht="33.6" customHeight="1">
      <c r="A207" s="737"/>
      <c r="B207" s="736"/>
      <c r="C207" s="736"/>
      <c r="D207" s="733" t="s">
        <v>1162</v>
      </c>
      <c r="E207" s="734" t="s">
        <v>2376</v>
      </c>
      <c r="F207" s="735">
        <v>16.135199050000001</v>
      </c>
      <c r="G207" s="734" t="s">
        <v>1712</v>
      </c>
    </row>
    <row r="208" spans="1:7" s="50" customFormat="1" ht="82.7" customHeight="1">
      <c r="A208" s="736"/>
      <c r="B208" s="736"/>
      <c r="C208" s="736"/>
      <c r="D208" s="733" t="s">
        <v>1163</v>
      </c>
      <c r="E208" s="734" t="s">
        <v>2361</v>
      </c>
      <c r="F208" s="735">
        <v>876.48511086999997</v>
      </c>
      <c r="G208" s="734" t="s">
        <v>2362</v>
      </c>
    </row>
    <row r="209" spans="1:7" s="50" customFormat="1" ht="94.9" customHeight="1">
      <c r="A209" s="737"/>
      <c r="B209" s="736"/>
      <c r="C209" s="736"/>
      <c r="D209" s="733" t="s">
        <v>1164</v>
      </c>
      <c r="E209" s="734" t="s">
        <v>2363</v>
      </c>
      <c r="F209" s="735">
        <v>76.993611200000004</v>
      </c>
      <c r="G209" s="738" t="s">
        <v>2364</v>
      </c>
    </row>
    <row r="210" spans="1:7" s="50" customFormat="1" ht="94.9" customHeight="1">
      <c r="A210" s="736"/>
      <c r="B210" s="736"/>
      <c r="C210" s="736"/>
      <c r="D210" s="733" t="s">
        <v>1165</v>
      </c>
      <c r="E210" s="734" t="s">
        <v>3151</v>
      </c>
      <c r="F210" s="735">
        <v>8.4084625000000006</v>
      </c>
      <c r="G210" s="734" t="s">
        <v>3152</v>
      </c>
    </row>
    <row r="211" spans="1:7" s="50" customFormat="1" ht="94.9" customHeight="1">
      <c r="A211" s="737"/>
      <c r="B211" s="736"/>
      <c r="C211" s="736"/>
      <c r="D211" s="733" t="s">
        <v>1166</v>
      </c>
      <c r="E211" s="734" t="s">
        <v>3153</v>
      </c>
      <c r="F211" s="735">
        <v>0.97312500000000002</v>
      </c>
      <c r="G211" s="734" t="s">
        <v>3154</v>
      </c>
    </row>
    <row r="212" spans="1:7" s="50" customFormat="1" ht="94.9" customHeight="1">
      <c r="A212" s="736"/>
      <c r="B212" s="736"/>
      <c r="C212" s="736"/>
      <c r="D212" s="733" t="s">
        <v>1833</v>
      </c>
      <c r="E212" s="738" t="s">
        <v>2377</v>
      </c>
      <c r="F212" s="735">
        <v>30.754150500000002</v>
      </c>
      <c r="G212" s="738" t="s">
        <v>2378</v>
      </c>
    </row>
    <row r="213" spans="1:7" s="50" customFormat="1" ht="27.75" customHeight="1">
      <c r="A213" s="725" t="s">
        <v>1153</v>
      </c>
      <c r="B213" s="724" t="s">
        <v>652</v>
      </c>
      <c r="C213" s="725" t="s">
        <v>1151</v>
      </c>
      <c r="D213" s="725" t="s">
        <v>1152</v>
      </c>
      <c r="E213" s="726" t="s">
        <v>1104</v>
      </c>
      <c r="F213" s="727">
        <v>0</v>
      </c>
      <c r="G213" s="726" t="s">
        <v>1105</v>
      </c>
    </row>
    <row r="214" spans="1:7" s="50" customFormat="1" ht="27.75" customHeight="1">
      <c r="A214" s="725" t="s">
        <v>1153</v>
      </c>
      <c r="B214" s="725" t="s">
        <v>1150</v>
      </c>
      <c r="C214" s="728" t="s">
        <v>183</v>
      </c>
      <c r="D214" s="725" t="s">
        <v>1152</v>
      </c>
      <c r="E214" s="729" t="s">
        <v>1106</v>
      </c>
      <c r="F214" s="730">
        <v>0</v>
      </c>
      <c r="G214" s="729" t="s">
        <v>1107</v>
      </c>
    </row>
    <row r="215" spans="1:7" s="50" customFormat="1" ht="33.6" customHeight="1">
      <c r="A215" s="737"/>
      <c r="B215" s="732" t="s">
        <v>652</v>
      </c>
      <c r="C215" s="732" t="s">
        <v>183</v>
      </c>
      <c r="D215" s="733" t="s">
        <v>1013</v>
      </c>
      <c r="E215" s="734" t="s">
        <v>1108</v>
      </c>
      <c r="F215" s="735">
        <v>0</v>
      </c>
      <c r="G215" s="734" t="s">
        <v>1109</v>
      </c>
    </row>
    <row r="216" spans="1:7" s="50" customFormat="1" ht="27.75" customHeight="1">
      <c r="A216" s="725" t="s">
        <v>1153</v>
      </c>
      <c r="B216" s="724" t="s">
        <v>659</v>
      </c>
      <c r="C216" s="725" t="s">
        <v>1151</v>
      </c>
      <c r="D216" s="725" t="s">
        <v>1152</v>
      </c>
      <c r="E216" s="726" t="s">
        <v>1212</v>
      </c>
      <c r="F216" s="727">
        <v>46299.84233421</v>
      </c>
      <c r="G216" s="726" t="s">
        <v>178</v>
      </c>
    </row>
    <row r="217" spans="1:7" s="50" customFormat="1" ht="27.75" customHeight="1">
      <c r="A217" s="725" t="s">
        <v>1153</v>
      </c>
      <c r="B217" s="725" t="s">
        <v>1150</v>
      </c>
      <c r="C217" s="728" t="s">
        <v>494</v>
      </c>
      <c r="D217" s="725" t="s">
        <v>1152</v>
      </c>
      <c r="E217" s="729" t="s">
        <v>1212</v>
      </c>
      <c r="F217" s="730">
        <v>46299.84233421</v>
      </c>
      <c r="G217" s="729" t="s">
        <v>178</v>
      </c>
    </row>
    <row r="218" spans="1:7" s="50" customFormat="1" ht="58.15" customHeight="1">
      <c r="A218" s="736"/>
      <c r="B218" s="732" t="s">
        <v>659</v>
      </c>
      <c r="C218" s="732" t="s">
        <v>494</v>
      </c>
      <c r="D218" s="733" t="s">
        <v>648</v>
      </c>
      <c r="E218" s="734" t="s">
        <v>692</v>
      </c>
      <c r="F218" s="735">
        <v>766.43976189</v>
      </c>
      <c r="G218" s="734" t="s">
        <v>418</v>
      </c>
    </row>
    <row r="219" spans="1:7" s="50" customFormat="1" ht="45.95" customHeight="1">
      <c r="A219" s="737"/>
      <c r="B219" s="736"/>
      <c r="C219" s="736"/>
      <c r="D219" s="733" t="s">
        <v>652</v>
      </c>
      <c r="E219" s="734" t="s">
        <v>693</v>
      </c>
      <c r="F219" s="735">
        <v>777.71031731000005</v>
      </c>
      <c r="G219" s="734" t="s">
        <v>227</v>
      </c>
    </row>
    <row r="220" spans="1:7" s="50" customFormat="1" ht="33.6" customHeight="1">
      <c r="A220" s="736"/>
      <c r="B220" s="736"/>
      <c r="C220" s="736"/>
      <c r="D220" s="733" t="s">
        <v>659</v>
      </c>
      <c r="E220" s="734" t="s">
        <v>694</v>
      </c>
      <c r="F220" s="735">
        <v>4419.9160523500004</v>
      </c>
      <c r="G220" s="734" t="s">
        <v>174</v>
      </c>
    </row>
    <row r="221" spans="1:7" s="50" customFormat="1" ht="33.6" customHeight="1">
      <c r="A221" s="737"/>
      <c r="B221" s="736"/>
      <c r="C221" s="736"/>
      <c r="D221" s="733" t="s">
        <v>1169</v>
      </c>
      <c r="E221" s="734" t="s">
        <v>695</v>
      </c>
      <c r="F221" s="735">
        <v>8083.1650628300004</v>
      </c>
      <c r="G221" s="734" t="s">
        <v>209</v>
      </c>
    </row>
    <row r="222" spans="1:7" s="50" customFormat="1" ht="58.15" customHeight="1">
      <c r="A222" s="736"/>
      <c r="B222" s="736"/>
      <c r="C222" s="736"/>
      <c r="D222" s="733" t="s">
        <v>1182</v>
      </c>
      <c r="E222" s="734" t="s">
        <v>2664</v>
      </c>
      <c r="F222" s="735">
        <v>12505.638499029999</v>
      </c>
      <c r="G222" s="734" t="s">
        <v>2893</v>
      </c>
    </row>
    <row r="223" spans="1:7" s="50" customFormat="1" ht="45.95" customHeight="1">
      <c r="A223" s="737"/>
      <c r="B223" s="736"/>
      <c r="C223" s="736"/>
      <c r="D223" s="733" t="s">
        <v>1170</v>
      </c>
      <c r="E223" s="734" t="s">
        <v>3081</v>
      </c>
      <c r="F223" s="735">
        <v>19589.133220830001</v>
      </c>
      <c r="G223" s="734" t="s">
        <v>3082</v>
      </c>
    </row>
    <row r="224" spans="1:7" s="50" customFormat="1" ht="23.45" customHeight="1">
      <c r="A224" s="736"/>
      <c r="B224" s="736"/>
      <c r="C224" s="736"/>
      <c r="D224" s="733" t="s">
        <v>1014</v>
      </c>
      <c r="E224" s="734" t="s">
        <v>2894</v>
      </c>
      <c r="F224" s="735">
        <v>3.4264999999999997E-2</v>
      </c>
      <c r="G224" s="734" t="s">
        <v>1076</v>
      </c>
    </row>
    <row r="225" spans="1:7" s="50" customFormat="1" ht="45.95" customHeight="1">
      <c r="A225" s="737"/>
      <c r="B225" s="736"/>
      <c r="C225" s="736"/>
      <c r="D225" s="733" t="s">
        <v>1018</v>
      </c>
      <c r="E225" s="734" t="s">
        <v>2589</v>
      </c>
      <c r="F225" s="735">
        <v>7.8735999999999997E-3</v>
      </c>
      <c r="G225" s="734" t="s">
        <v>2590</v>
      </c>
    </row>
    <row r="226" spans="1:7" s="50" customFormat="1" ht="33.6" customHeight="1">
      <c r="A226" s="736"/>
      <c r="B226" s="736"/>
      <c r="C226" s="736"/>
      <c r="D226" s="733" t="s">
        <v>1157</v>
      </c>
      <c r="E226" s="734" t="s">
        <v>1098</v>
      </c>
      <c r="F226" s="735">
        <v>0.57462500000000005</v>
      </c>
      <c r="G226" s="734" t="s">
        <v>1099</v>
      </c>
    </row>
    <row r="227" spans="1:7" s="50" customFormat="1" ht="70.349999999999994" customHeight="1">
      <c r="A227" s="737"/>
      <c r="B227" s="736"/>
      <c r="C227" s="736"/>
      <c r="D227" s="733" t="s">
        <v>1171</v>
      </c>
      <c r="E227" s="734" t="s">
        <v>2629</v>
      </c>
      <c r="F227" s="735">
        <v>157.19021887</v>
      </c>
      <c r="G227" s="734" t="s">
        <v>2630</v>
      </c>
    </row>
    <row r="228" spans="1:7" s="50" customFormat="1" ht="23.45" customHeight="1">
      <c r="A228" s="736"/>
      <c r="B228" s="736"/>
      <c r="C228" s="736"/>
      <c r="D228" s="733" t="s">
        <v>1814</v>
      </c>
      <c r="E228" s="734" t="s">
        <v>3238</v>
      </c>
      <c r="F228" s="735">
        <v>3.2437500000000001E-2</v>
      </c>
      <c r="G228" s="734" t="s">
        <v>3239</v>
      </c>
    </row>
    <row r="229" spans="1:7" s="50" customFormat="1" ht="37.9" customHeight="1">
      <c r="A229" s="724" t="s">
        <v>264</v>
      </c>
      <c r="B229" s="725" t="s">
        <v>1150</v>
      </c>
      <c r="C229" s="725" t="s">
        <v>1151</v>
      </c>
      <c r="D229" s="725" t="s">
        <v>1152</v>
      </c>
      <c r="E229" s="726" t="s">
        <v>643</v>
      </c>
      <c r="F229" s="727">
        <v>36272.210831190001</v>
      </c>
      <c r="G229" s="726" t="s">
        <v>383</v>
      </c>
    </row>
    <row r="230" spans="1:7" s="50" customFormat="1" ht="50.1" customHeight="1">
      <c r="A230" s="725" t="s">
        <v>1153</v>
      </c>
      <c r="B230" s="724" t="s">
        <v>1013</v>
      </c>
      <c r="C230" s="725" t="s">
        <v>1151</v>
      </c>
      <c r="D230" s="725" t="s">
        <v>1152</v>
      </c>
      <c r="E230" s="726" t="s">
        <v>696</v>
      </c>
      <c r="F230" s="727">
        <v>21390.95642875</v>
      </c>
      <c r="G230" s="726" t="s">
        <v>293</v>
      </c>
    </row>
    <row r="231" spans="1:7" s="50" customFormat="1" ht="50.1" customHeight="1">
      <c r="A231" s="725" t="s">
        <v>1153</v>
      </c>
      <c r="B231" s="725" t="s">
        <v>1150</v>
      </c>
      <c r="C231" s="728" t="s">
        <v>494</v>
      </c>
      <c r="D231" s="725" t="s">
        <v>1152</v>
      </c>
      <c r="E231" s="729" t="s">
        <v>3083</v>
      </c>
      <c r="F231" s="730">
        <v>21390.95642875</v>
      </c>
      <c r="G231" s="729" t="s">
        <v>293</v>
      </c>
    </row>
    <row r="232" spans="1:7" s="50" customFormat="1" ht="58.15" customHeight="1">
      <c r="A232" s="731" t="s">
        <v>264</v>
      </c>
      <c r="B232" s="732" t="s">
        <v>1013</v>
      </c>
      <c r="C232" s="732" t="s">
        <v>494</v>
      </c>
      <c r="D232" s="733" t="s">
        <v>1154</v>
      </c>
      <c r="E232" s="734" t="s">
        <v>3084</v>
      </c>
      <c r="F232" s="735">
        <v>1159.82790866</v>
      </c>
      <c r="G232" s="734" t="s">
        <v>214</v>
      </c>
    </row>
    <row r="233" spans="1:7" s="50" customFormat="1" ht="23.45" customHeight="1">
      <c r="A233" s="736"/>
      <c r="B233" s="736"/>
      <c r="C233" s="736"/>
      <c r="D233" s="733" t="s">
        <v>1155</v>
      </c>
      <c r="E233" s="734" t="s">
        <v>697</v>
      </c>
      <c r="F233" s="735">
        <v>17094.495705500001</v>
      </c>
      <c r="G233" s="734" t="s">
        <v>131</v>
      </c>
    </row>
    <row r="234" spans="1:7" s="50" customFormat="1" ht="45.95" customHeight="1">
      <c r="A234" s="737"/>
      <c r="B234" s="736"/>
      <c r="C234" s="736"/>
      <c r="D234" s="733" t="s">
        <v>1169</v>
      </c>
      <c r="E234" s="734" t="s">
        <v>3085</v>
      </c>
      <c r="F234" s="735">
        <v>3136.6328145900002</v>
      </c>
      <c r="G234" s="734" t="s">
        <v>947</v>
      </c>
    </row>
    <row r="235" spans="1:7" s="50" customFormat="1" ht="37.9" customHeight="1">
      <c r="A235" s="725" t="s">
        <v>1153</v>
      </c>
      <c r="B235" s="724" t="s">
        <v>1154</v>
      </c>
      <c r="C235" s="725" t="s">
        <v>1151</v>
      </c>
      <c r="D235" s="725" t="s">
        <v>1152</v>
      </c>
      <c r="E235" s="726" t="s">
        <v>948</v>
      </c>
      <c r="F235" s="727">
        <v>257.174712</v>
      </c>
      <c r="G235" s="726" t="s">
        <v>949</v>
      </c>
    </row>
    <row r="236" spans="1:7" s="50" customFormat="1" ht="37.9" customHeight="1">
      <c r="A236" s="725" t="s">
        <v>1153</v>
      </c>
      <c r="B236" s="725" t="s">
        <v>1150</v>
      </c>
      <c r="C236" s="728" t="s">
        <v>494</v>
      </c>
      <c r="D236" s="725" t="s">
        <v>1152</v>
      </c>
      <c r="E236" s="729" t="s">
        <v>948</v>
      </c>
      <c r="F236" s="730">
        <v>257.174712</v>
      </c>
      <c r="G236" s="729" t="s">
        <v>949</v>
      </c>
    </row>
    <row r="237" spans="1:7" s="50" customFormat="1" ht="45.95" customHeight="1">
      <c r="A237" s="736"/>
      <c r="B237" s="732" t="s">
        <v>1154</v>
      </c>
      <c r="C237" s="732" t="s">
        <v>494</v>
      </c>
      <c r="D237" s="733" t="s">
        <v>1013</v>
      </c>
      <c r="E237" s="734" t="s">
        <v>3126</v>
      </c>
      <c r="F237" s="735">
        <v>4.4999999999999997E-3</v>
      </c>
      <c r="G237" s="734" t="s">
        <v>3127</v>
      </c>
    </row>
    <row r="238" spans="1:7" s="50" customFormat="1" ht="33.6" customHeight="1">
      <c r="A238" s="737"/>
      <c r="B238" s="736"/>
      <c r="C238" s="736"/>
      <c r="D238" s="733" t="s">
        <v>648</v>
      </c>
      <c r="E238" s="734" t="s">
        <v>950</v>
      </c>
      <c r="F238" s="735">
        <v>0</v>
      </c>
      <c r="G238" s="734" t="s">
        <v>951</v>
      </c>
    </row>
    <row r="239" spans="1:7" s="50" customFormat="1" ht="45.95" customHeight="1">
      <c r="A239" s="736"/>
      <c r="B239" s="736"/>
      <c r="C239" s="736"/>
      <c r="D239" s="733" t="s">
        <v>652</v>
      </c>
      <c r="E239" s="734" t="s">
        <v>952</v>
      </c>
      <c r="F239" s="735">
        <v>257.17021199999999</v>
      </c>
      <c r="G239" s="734" t="s">
        <v>953</v>
      </c>
    </row>
    <row r="240" spans="1:7" s="50" customFormat="1" ht="37.9" customHeight="1">
      <c r="A240" s="725" t="s">
        <v>1153</v>
      </c>
      <c r="B240" s="724" t="s">
        <v>1155</v>
      </c>
      <c r="C240" s="725" t="s">
        <v>1151</v>
      </c>
      <c r="D240" s="725" t="s">
        <v>1152</v>
      </c>
      <c r="E240" s="726" t="s">
        <v>698</v>
      </c>
      <c r="F240" s="727">
        <v>14624.079690439999</v>
      </c>
      <c r="G240" s="726" t="s">
        <v>481</v>
      </c>
    </row>
    <row r="241" spans="1:7" s="50" customFormat="1" ht="27.75" customHeight="1">
      <c r="A241" s="725" t="s">
        <v>1153</v>
      </c>
      <c r="B241" s="725" t="s">
        <v>1150</v>
      </c>
      <c r="C241" s="728" t="s">
        <v>494</v>
      </c>
      <c r="D241" s="725" t="s">
        <v>1152</v>
      </c>
      <c r="E241" s="729" t="s">
        <v>392</v>
      </c>
      <c r="F241" s="730">
        <v>12107.640274310001</v>
      </c>
      <c r="G241" s="729" t="s">
        <v>450</v>
      </c>
    </row>
    <row r="242" spans="1:7" s="50" customFormat="1" ht="23.45" customHeight="1">
      <c r="A242" s="737"/>
      <c r="B242" s="732" t="s">
        <v>1155</v>
      </c>
      <c r="C242" s="732" t="s">
        <v>494</v>
      </c>
      <c r="D242" s="733" t="s">
        <v>1013</v>
      </c>
      <c r="E242" s="734" t="s">
        <v>699</v>
      </c>
      <c r="F242" s="735">
        <v>12107.640274310001</v>
      </c>
      <c r="G242" s="734" t="s">
        <v>63</v>
      </c>
    </row>
    <row r="243" spans="1:7" s="50" customFormat="1" ht="27.75" customHeight="1">
      <c r="A243" s="725" t="s">
        <v>1153</v>
      </c>
      <c r="B243" s="725" t="s">
        <v>1150</v>
      </c>
      <c r="C243" s="728" t="s">
        <v>183</v>
      </c>
      <c r="D243" s="725" t="s">
        <v>1152</v>
      </c>
      <c r="E243" s="729" t="s">
        <v>700</v>
      </c>
      <c r="F243" s="730">
        <v>2516.4394161300002</v>
      </c>
      <c r="G243" s="729" t="s">
        <v>602</v>
      </c>
    </row>
    <row r="244" spans="1:7" s="50" customFormat="1" ht="33.6" customHeight="1">
      <c r="A244" s="736"/>
      <c r="B244" s="736"/>
      <c r="C244" s="732" t="s">
        <v>183</v>
      </c>
      <c r="D244" s="733" t="s">
        <v>1154</v>
      </c>
      <c r="E244" s="734" t="s">
        <v>3086</v>
      </c>
      <c r="F244" s="735">
        <v>2516.4394161300002</v>
      </c>
      <c r="G244" s="734" t="s">
        <v>358</v>
      </c>
    </row>
    <row r="245" spans="1:7" s="50" customFormat="1" ht="27.75" customHeight="1">
      <c r="A245" s="724" t="s">
        <v>446</v>
      </c>
      <c r="B245" s="725" t="s">
        <v>1150</v>
      </c>
      <c r="C245" s="725" t="s">
        <v>1151</v>
      </c>
      <c r="D245" s="725" t="s">
        <v>1152</v>
      </c>
      <c r="E245" s="726" t="s">
        <v>2895</v>
      </c>
      <c r="F245" s="727">
        <v>43624.590756199999</v>
      </c>
      <c r="G245" s="726" t="s">
        <v>2896</v>
      </c>
    </row>
    <row r="246" spans="1:7" s="50" customFormat="1" ht="27.75" customHeight="1">
      <c r="A246" s="725" t="s">
        <v>1153</v>
      </c>
      <c r="B246" s="724" t="s">
        <v>1013</v>
      </c>
      <c r="C246" s="725" t="s">
        <v>1151</v>
      </c>
      <c r="D246" s="725" t="s">
        <v>1152</v>
      </c>
      <c r="E246" s="726" t="s">
        <v>2895</v>
      </c>
      <c r="F246" s="727">
        <v>43624.590756199999</v>
      </c>
      <c r="G246" s="726" t="s">
        <v>2896</v>
      </c>
    </row>
    <row r="247" spans="1:7" s="50" customFormat="1" ht="27.75" customHeight="1">
      <c r="A247" s="725" t="s">
        <v>1153</v>
      </c>
      <c r="B247" s="725" t="s">
        <v>1150</v>
      </c>
      <c r="C247" s="728" t="s">
        <v>494</v>
      </c>
      <c r="D247" s="725" t="s">
        <v>1152</v>
      </c>
      <c r="E247" s="729" t="s">
        <v>2895</v>
      </c>
      <c r="F247" s="730">
        <v>43624.590756199999</v>
      </c>
      <c r="G247" s="729" t="s">
        <v>2896</v>
      </c>
    </row>
    <row r="248" spans="1:7" s="50" customFormat="1" ht="33.6" customHeight="1">
      <c r="A248" s="731" t="s">
        <v>446</v>
      </c>
      <c r="B248" s="732" t="s">
        <v>1013</v>
      </c>
      <c r="C248" s="732" t="s">
        <v>494</v>
      </c>
      <c r="D248" s="733" t="s">
        <v>1013</v>
      </c>
      <c r="E248" s="734" t="s">
        <v>1766</v>
      </c>
      <c r="F248" s="735">
        <v>34794.45075761</v>
      </c>
      <c r="G248" s="734" t="s">
        <v>1767</v>
      </c>
    </row>
    <row r="249" spans="1:7" s="50" customFormat="1" ht="45.95" customHeight="1">
      <c r="A249" s="736"/>
      <c r="B249" s="736"/>
      <c r="C249" s="736"/>
      <c r="D249" s="733" t="s">
        <v>1154</v>
      </c>
      <c r="E249" s="734" t="s">
        <v>3087</v>
      </c>
      <c r="F249" s="735">
        <v>4135.0485765200001</v>
      </c>
      <c r="G249" s="734" t="s">
        <v>3088</v>
      </c>
    </row>
    <row r="250" spans="1:7" s="50" customFormat="1" ht="58.15" customHeight="1">
      <c r="A250" s="737"/>
      <c r="B250" s="736"/>
      <c r="C250" s="736"/>
      <c r="D250" s="733" t="s">
        <v>1155</v>
      </c>
      <c r="E250" s="734" t="s">
        <v>2897</v>
      </c>
      <c r="F250" s="735">
        <v>2550.3602676400001</v>
      </c>
      <c r="G250" s="734" t="s">
        <v>2898</v>
      </c>
    </row>
    <row r="251" spans="1:7" s="50" customFormat="1" ht="45.95" customHeight="1">
      <c r="A251" s="736"/>
      <c r="B251" s="736"/>
      <c r="C251" s="736"/>
      <c r="D251" s="733" t="s">
        <v>648</v>
      </c>
      <c r="E251" s="734" t="s">
        <v>3089</v>
      </c>
      <c r="F251" s="735">
        <v>39.653371139999997</v>
      </c>
      <c r="G251" s="734" t="s">
        <v>3090</v>
      </c>
    </row>
    <row r="252" spans="1:7" s="50" customFormat="1" ht="82.7" customHeight="1">
      <c r="A252" s="737"/>
      <c r="B252" s="736"/>
      <c r="C252" s="736"/>
      <c r="D252" s="733" t="s">
        <v>652</v>
      </c>
      <c r="E252" s="734" t="s">
        <v>3155</v>
      </c>
      <c r="F252" s="735">
        <v>11.028116499999999</v>
      </c>
      <c r="G252" s="734" t="s">
        <v>3156</v>
      </c>
    </row>
    <row r="253" spans="1:7" s="50" customFormat="1" ht="120" customHeight="1">
      <c r="A253" s="736"/>
      <c r="B253" s="736"/>
      <c r="C253" s="736"/>
      <c r="D253" s="733" t="s">
        <v>659</v>
      </c>
      <c r="E253" s="738" t="s">
        <v>3091</v>
      </c>
      <c r="F253" s="735">
        <v>2094.0496667900002</v>
      </c>
      <c r="G253" s="738" t="s">
        <v>3092</v>
      </c>
    </row>
    <row r="254" spans="1:7" s="50" customFormat="1" ht="27.75" customHeight="1">
      <c r="A254" s="724" t="s">
        <v>645</v>
      </c>
      <c r="B254" s="725" t="s">
        <v>1150</v>
      </c>
      <c r="C254" s="725" t="s">
        <v>1151</v>
      </c>
      <c r="D254" s="725" t="s">
        <v>1152</v>
      </c>
      <c r="E254" s="726" t="s">
        <v>644</v>
      </c>
      <c r="F254" s="727">
        <v>800000</v>
      </c>
      <c r="G254" s="726" t="s">
        <v>281</v>
      </c>
    </row>
    <row r="255" spans="1:7" s="50" customFormat="1" ht="27.75" customHeight="1">
      <c r="A255" s="725" t="s">
        <v>1153</v>
      </c>
      <c r="B255" s="724" t="s">
        <v>648</v>
      </c>
      <c r="C255" s="725" t="s">
        <v>1151</v>
      </c>
      <c r="D255" s="725" t="s">
        <v>1152</v>
      </c>
      <c r="E255" s="726" t="s">
        <v>954</v>
      </c>
      <c r="F255" s="727">
        <v>800000</v>
      </c>
      <c r="G255" s="726" t="s">
        <v>955</v>
      </c>
    </row>
    <row r="256" spans="1:7" s="50" customFormat="1" ht="50.1" customHeight="1">
      <c r="A256" s="725" t="s">
        <v>1153</v>
      </c>
      <c r="B256" s="725" t="s">
        <v>1150</v>
      </c>
      <c r="C256" s="728" t="s">
        <v>494</v>
      </c>
      <c r="D256" s="725" t="s">
        <v>1152</v>
      </c>
      <c r="E256" s="739" t="s">
        <v>2902</v>
      </c>
      <c r="F256" s="730">
        <v>800000</v>
      </c>
      <c r="G256" s="729" t="s">
        <v>964</v>
      </c>
    </row>
    <row r="257" spans="1:7" s="50" customFormat="1" ht="45.95" customHeight="1">
      <c r="A257" s="731" t="s">
        <v>645</v>
      </c>
      <c r="B257" s="732" t="s">
        <v>648</v>
      </c>
      <c r="C257" s="732" t="s">
        <v>494</v>
      </c>
      <c r="D257" s="733" t="s">
        <v>1013</v>
      </c>
      <c r="E257" s="734" t="s">
        <v>956</v>
      </c>
      <c r="F257" s="735">
        <v>800000</v>
      </c>
      <c r="G257" s="734" t="s">
        <v>957</v>
      </c>
    </row>
    <row r="258" spans="1:7" s="50" customFormat="1" ht="27.75" customHeight="1">
      <c r="A258" s="724" t="s">
        <v>473</v>
      </c>
      <c r="B258" s="725" t="s">
        <v>1150</v>
      </c>
      <c r="C258" s="725" t="s">
        <v>1151</v>
      </c>
      <c r="D258" s="725" t="s">
        <v>1152</v>
      </c>
      <c r="E258" s="726" t="s">
        <v>641</v>
      </c>
      <c r="F258" s="727">
        <v>62658.89671501</v>
      </c>
      <c r="G258" s="726" t="s">
        <v>490</v>
      </c>
    </row>
    <row r="259" spans="1:7" s="50" customFormat="1" ht="27.75" customHeight="1">
      <c r="A259" s="725" t="s">
        <v>1153</v>
      </c>
      <c r="B259" s="724" t="s">
        <v>1013</v>
      </c>
      <c r="C259" s="725" t="s">
        <v>1151</v>
      </c>
      <c r="D259" s="725" t="s">
        <v>1152</v>
      </c>
      <c r="E259" s="726" t="s">
        <v>641</v>
      </c>
      <c r="F259" s="727">
        <v>62658.89671501</v>
      </c>
      <c r="G259" s="726" t="s">
        <v>490</v>
      </c>
    </row>
    <row r="260" spans="1:7" s="50" customFormat="1" ht="37.9" customHeight="1">
      <c r="A260" s="725" t="s">
        <v>1153</v>
      </c>
      <c r="B260" s="725" t="s">
        <v>1150</v>
      </c>
      <c r="C260" s="728" t="s">
        <v>494</v>
      </c>
      <c r="D260" s="725" t="s">
        <v>1152</v>
      </c>
      <c r="E260" s="729" t="s">
        <v>701</v>
      </c>
      <c r="F260" s="730">
        <v>62590.991375270001</v>
      </c>
      <c r="G260" s="729" t="s">
        <v>375</v>
      </c>
    </row>
    <row r="261" spans="1:7" s="50" customFormat="1" ht="45.95" customHeight="1">
      <c r="A261" s="732" t="s">
        <v>473</v>
      </c>
      <c r="B261" s="732" t="s">
        <v>1013</v>
      </c>
      <c r="C261" s="732" t="s">
        <v>494</v>
      </c>
      <c r="D261" s="733" t="s">
        <v>648</v>
      </c>
      <c r="E261" s="738" t="s">
        <v>2903</v>
      </c>
      <c r="F261" s="735">
        <v>2687.7526109999999</v>
      </c>
      <c r="G261" s="738" t="s">
        <v>2904</v>
      </c>
    </row>
    <row r="262" spans="1:7" s="50" customFormat="1" ht="58.15" customHeight="1">
      <c r="A262" s="737"/>
      <c r="B262" s="736"/>
      <c r="C262" s="736"/>
      <c r="D262" s="733" t="s">
        <v>652</v>
      </c>
      <c r="E262" s="738" t="s">
        <v>2905</v>
      </c>
      <c r="F262" s="735">
        <v>16.097695999999999</v>
      </c>
      <c r="G262" s="738" t="s">
        <v>2906</v>
      </c>
    </row>
    <row r="263" spans="1:7" s="50" customFormat="1" ht="45.95" customHeight="1">
      <c r="A263" s="736"/>
      <c r="B263" s="736"/>
      <c r="C263" s="736"/>
      <c r="D263" s="733" t="s">
        <v>659</v>
      </c>
      <c r="E263" s="738" t="s">
        <v>3093</v>
      </c>
      <c r="F263" s="735">
        <v>48482.56231583</v>
      </c>
      <c r="G263" s="738" t="s">
        <v>3094</v>
      </c>
    </row>
    <row r="264" spans="1:7" s="50" customFormat="1" ht="58.15" customHeight="1">
      <c r="A264" s="737"/>
      <c r="B264" s="736"/>
      <c r="C264" s="736"/>
      <c r="D264" s="733" t="s">
        <v>1014</v>
      </c>
      <c r="E264" s="734" t="s">
        <v>2379</v>
      </c>
      <c r="F264" s="735">
        <v>0</v>
      </c>
      <c r="G264" s="734" t="s">
        <v>2380</v>
      </c>
    </row>
    <row r="265" spans="1:7" s="50" customFormat="1" ht="45.95" customHeight="1">
      <c r="A265" s="736"/>
      <c r="B265" s="736"/>
      <c r="C265" s="736"/>
      <c r="D265" s="733" t="s">
        <v>1017</v>
      </c>
      <c r="E265" s="734" t="s">
        <v>1213</v>
      </c>
      <c r="F265" s="735">
        <v>2.9999999999999997E-4</v>
      </c>
      <c r="G265" s="734" t="s">
        <v>1214</v>
      </c>
    </row>
    <row r="266" spans="1:7" s="50" customFormat="1" ht="33.6" customHeight="1">
      <c r="A266" s="737"/>
      <c r="B266" s="736"/>
      <c r="C266" s="736"/>
      <c r="D266" s="733" t="s">
        <v>1015</v>
      </c>
      <c r="E266" s="734" t="s">
        <v>702</v>
      </c>
      <c r="F266" s="735">
        <v>5589.7956056399998</v>
      </c>
      <c r="G266" s="734" t="s">
        <v>395</v>
      </c>
    </row>
    <row r="267" spans="1:7" s="50" customFormat="1" ht="58.15" customHeight="1">
      <c r="A267" s="736"/>
      <c r="B267" s="736"/>
      <c r="C267" s="736"/>
      <c r="D267" s="733" t="s">
        <v>1215</v>
      </c>
      <c r="E267" s="734" t="s">
        <v>1216</v>
      </c>
      <c r="F267" s="735">
        <v>5814.7828467999998</v>
      </c>
      <c r="G267" s="734" t="s">
        <v>965</v>
      </c>
    </row>
    <row r="268" spans="1:7" s="50" customFormat="1" ht="27.75" customHeight="1">
      <c r="A268" s="725" t="s">
        <v>1153</v>
      </c>
      <c r="B268" s="725" t="s">
        <v>1150</v>
      </c>
      <c r="C268" s="728" t="s">
        <v>183</v>
      </c>
      <c r="D268" s="725" t="s">
        <v>1152</v>
      </c>
      <c r="E268" s="729" t="s">
        <v>2741</v>
      </c>
      <c r="F268" s="730">
        <v>67.905339740000002</v>
      </c>
      <c r="G268" s="729" t="s">
        <v>2742</v>
      </c>
    </row>
    <row r="269" spans="1:7" s="50" customFormat="1" ht="45.95" customHeight="1">
      <c r="A269" s="737"/>
      <c r="B269" s="736"/>
      <c r="C269" s="732" t="s">
        <v>183</v>
      </c>
      <c r="D269" s="733" t="s">
        <v>1154</v>
      </c>
      <c r="E269" s="734" t="s">
        <v>2591</v>
      </c>
      <c r="F269" s="735">
        <v>55.204214</v>
      </c>
      <c r="G269" s="734" t="s">
        <v>2592</v>
      </c>
    </row>
    <row r="270" spans="1:7" s="50" customFormat="1" ht="58.15" customHeight="1">
      <c r="A270" s="736"/>
      <c r="B270" s="736"/>
      <c r="C270" s="736"/>
      <c r="D270" s="733" t="s">
        <v>1182</v>
      </c>
      <c r="E270" s="738" t="s">
        <v>3157</v>
      </c>
      <c r="F270" s="735">
        <v>12.70112574</v>
      </c>
      <c r="G270" s="738" t="s">
        <v>3158</v>
      </c>
    </row>
    <row r="271" spans="1:7" s="50" customFormat="1" ht="50.1" customHeight="1">
      <c r="A271" s="725" t="s">
        <v>1153</v>
      </c>
      <c r="B271" s="725" t="s">
        <v>1150</v>
      </c>
      <c r="C271" s="728" t="s">
        <v>264</v>
      </c>
      <c r="D271" s="725" t="s">
        <v>1152</v>
      </c>
      <c r="E271" s="729" t="s">
        <v>2907</v>
      </c>
      <c r="F271" s="730">
        <v>0</v>
      </c>
      <c r="G271" s="729" t="s">
        <v>2908</v>
      </c>
    </row>
    <row r="272" spans="1:7" s="50" customFormat="1" ht="82.7" customHeight="1">
      <c r="A272" s="737"/>
      <c r="B272" s="736"/>
      <c r="C272" s="732" t="s">
        <v>264</v>
      </c>
      <c r="D272" s="733" t="s">
        <v>1013</v>
      </c>
      <c r="E272" s="734" t="s">
        <v>2909</v>
      </c>
      <c r="F272" s="735">
        <v>0</v>
      </c>
      <c r="G272" s="734" t="s">
        <v>2910</v>
      </c>
    </row>
    <row r="273" spans="1:7" s="50" customFormat="1" ht="70.349999999999994" customHeight="1">
      <c r="A273" s="736"/>
      <c r="B273" s="736"/>
      <c r="C273" s="736"/>
      <c r="D273" s="733" t="s">
        <v>1154</v>
      </c>
      <c r="E273" s="734" t="s">
        <v>2911</v>
      </c>
      <c r="F273" s="735">
        <v>0</v>
      </c>
      <c r="G273" s="734" t="s">
        <v>2912</v>
      </c>
    </row>
    <row r="274" spans="1:7" s="50" customFormat="1" ht="37.9" customHeight="1">
      <c r="A274" s="740" t="s">
        <v>646</v>
      </c>
      <c r="B274" s="741" t="s">
        <v>1150</v>
      </c>
      <c r="C274" s="741" t="s">
        <v>1151</v>
      </c>
      <c r="D274" s="741" t="s">
        <v>1152</v>
      </c>
      <c r="E274" s="742" t="s">
        <v>3109</v>
      </c>
      <c r="F274" s="743">
        <v>511.11659215999998</v>
      </c>
      <c r="G274" s="742" t="s">
        <v>289</v>
      </c>
    </row>
    <row r="275" spans="1:7" s="50" customFormat="1" ht="37.9" customHeight="1">
      <c r="A275" s="725" t="s">
        <v>1153</v>
      </c>
      <c r="B275" s="724" t="s">
        <v>1013</v>
      </c>
      <c r="C275" s="725" t="s">
        <v>1151</v>
      </c>
      <c r="D275" s="725" t="s">
        <v>1152</v>
      </c>
      <c r="E275" s="726" t="s">
        <v>3109</v>
      </c>
      <c r="F275" s="727">
        <v>511.11659215999998</v>
      </c>
      <c r="G275" s="726" t="s">
        <v>289</v>
      </c>
    </row>
    <row r="276" spans="1:7" s="50" customFormat="1" ht="37.9" customHeight="1">
      <c r="A276" s="725" t="s">
        <v>1153</v>
      </c>
      <c r="B276" s="725" t="s">
        <v>1150</v>
      </c>
      <c r="C276" s="728" t="s">
        <v>494</v>
      </c>
      <c r="D276" s="725" t="s">
        <v>1152</v>
      </c>
      <c r="E276" s="729" t="s">
        <v>3110</v>
      </c>
      <c r="F276" s="730">
        <v>511.11659215999998</v>
      </c>
      <c r="G276" s="729" t="s">
        <v>3111</v>
      </c>
    </row>
    <row r="277" spans="1:7" s="50" customFormat="1" ht="45.95" customHeight="1">
      <c r="A277" s="731" t="s">
        <v>646</v>
      </c>
      <c r="B277" s="732" t="s">
        <v>1013</v>
      </c>
      <c r="C277" s="732" t="s">
        <v>494</v>
      </c>
      <c r="D277" s="733" t="s">
        <v>1154</v>
      </c>
      <c r="E277" s="734" t="s">
        <v>3112</v>
      </c>
      <c r="F277" s="735">
        <v>364.78474799999998</v>
      </c>
      <c r="G277" s="734" t="s">
        <v>3113</v>
      </c>
    </row>
    <row r="278" spans="1:7" s="50" customFormat="1" ht="107.1" customHeight="1">
      <c r="A278" s="736"/>
      <c r="B278" s="736"/>
      <c r="C278" s="736"/>
      <c r="D278" s="733" t="s">
        <v>652</v>
      </c>
      <c r="E278" s="738" t="s">
        <v>3114</v>
      </c>
      <c r="F278" s="735">
        <v>146.33184416</v>
      </c>
      <c r="G278" s="738" t="s">
        <v>3115</v>
      </c>
    </row>
    <row r="279" spans="1:7" s="50" customFormat="1" ht="11.1" customHeight="1">
      <c r="A279" s="744"/>
      <c r="B279" s="745"/>
      <c r="C279" s="746"/>
      <c r="D279" s="747"/>
      <c r="E279" s="748"/>
      <c r="F279" s="749"/>
      <c r="G279" s="748"/>
    </row>
    <row r="280" spans="1:7" s="50" customFormat="1" ht="28.7" customHeight="1"/>
  </sheetData>
  <customSheetViews>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6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92D050"/>
    <pageSetUpPr fitToPage="1"/>
  </sheetPr>
  <dimension ref="B1:E221"/>
  <sheetViews>
    <sheetView view="pageBreakPreview" zoomScale="85" zoomScaleNormal="100" zoomScaleSheetLayoutView="85" workbookViewId="0">
      <selection activeCell="K17" sqref="K17"/>
    </sheetView>
  </sheetViews>
  <sheetFormatPr defaultRowHeight="12.75"/>
  <cols>
    <col min="1" max="1" width="1.85546875" style="420" customWidth="1"/>
    <col min="2" max="2" width="16" style="420" customWidth="1"/>
    <col min="3" max="3" width="52.28515625" style="420" customWidth="1"/>
    <col min="4" max="4" width="25.140625" style="420" customWidth="1"/>
    <col min="5" max="5" width="45.5703125" style="420" customWidth="1"/>
    <col min="6" max="6" width="4.7109375" style="420" customWidth="1"/>
    <col min="7" max="16384" width="9.140625" style="420"/>
  </cols>
  <sheetData>
    <row r="1" spans="2:5" s="511" customFormat="1" ht="10.7" customHeight="1"/>
    <row r="2" spans="2:5" s="511" customFormat="1" ht="19.7" customHeight="1">
      <c r="B2" s="910" t="s">
        <v>1019</v>
      </c>
      <c r="C2" s="910"/>
      <c r="D2" s="913" t="s">
        <v>213</v>
      </c>
      <c r="E2" s="913"/>
    </row>
    <row r="3" spans="2:5" s="511" customFormat="1" ht="19.7" customHeight="1">
      <c r="B3" s="911" t="s">
        <v>902</v>
      </c>
      <c r="C3" s="911"/>
      <c r="D3" s="914" t="s">
        <v>386</v>
      </c>
      <c r="E3" s="914"/>
    </row>
    <row r="4" spans="2:5" s="511" customFormat="1" ht="19.7" customHeight="1">
      <c r="B4" s="911" t="s">
        <v>903</v>
      </c>
      <c r="C4" s="911"/>
      <c r="D4" s="914" t="s">
        <v>904</v>
      </c>
      <c r="E4" s="914"/>
    </row>
    <row r="5" spans="2:5" s="511" customFormat="1" ht="19.7" customHeight="1">
      <c r="B5" s="911" t="s">
        <v>1639</v>
      </c>
      <c r="C5" s="911"/>
      <c r="D5" s="914" t="s">
        <v>1638</v>
      </c>
      <c r="E5" s="914"/>
    </row>
    <row r="6" spans="2:5" s="511" customFormat="1" ht="19.7" customHeight="1">
      <c r="B6" s="912" t="s">
        <v>73</v>
      </c>
      <c r="C6" s="912"/>
      <c r="D6" s="913" t="s">
        <v>500</v>
      </c>
      <c r="E6" s="913"/>
    </row>
    <row r="7" spans="2:5" s="511" customFormat="1" ht="5.25" customHeight="1"/>
    <row r="8" spans="2:5" s="511" customFormat="1" ht="86.45" customHeight="1">
      <c r="B8" s="619" t="s">
        <v>1489</v>
      </c>
      <c r="C8" s="620" t="s">
        <v>371</v>
      </c>
      <c r="D8" s="619" t="s">
        <v>3204</v>
      </c>
      <c r="E8" s="620" t="s">
        <v>37</v>
      </c>
    </row>
    <row r="9" spans="2:5" s="511" customFormat="1" ht="27.75" customHeight="1">
      <c r="B9" s="620" t="s">
        <v>494</v>
      </c>
      <c r="C9" s="620" t="s">
        <v>183</v>
      </c>
      <c r="D9" s="620" t="s">
        <v>264</v>
      </c>
      <c r="E9" s="620" t="s">
        <v>446</v>
      </c>
    </row>
    <row r="10" spans="2:5" s="511" customFormat="1" ht="27.75" customHeight="1">
      <c r="B10" s="621"/>
      <c r="C10" s="622" t="s">
        <v>245</v>
      </c>
      <c r="D10" s="623">
        <v>7700180.7958101202</v>
      </c>
      <c r="E10" s="622" t="s">
        <v>192</v>
      </c>
    </row>
    <row r="11" spans="2:5" s="511" customFormat="1" ht="38.450000000000003" customHeight="1">
      <c r="B11" s="624" t="s">
        <v>905</v>
      </c>
      <c r="C11" s="625" t="s">
        <v>704</v>
      </c>
      <c r="D11" s="626">
        <v>4643.5488733700004</v>
      </c>
      <c r="E11" s="625" t="s">
        <v>54</v>
      </c>
    </row>
    <row r="12" spans="2:5" s="511" customFormat="1" ht="23.45" customHeight="1">
      <c r="B12" s="624" t="s">
        <v>906</v>
      </c>
      <c r="C12" s="625" t="s">
        <v>705</v>
      </c>
      <c r="D12" s="626">
        <v>409.75887275000002</v>
      </c>
      <c r="E12" s="625" t="s">
        <v>328</v>
      </c>
    </row>
    <row r="13" spans="2:5" s="511" customFormat="1" ht="38.450000000000003" customHeight="1">
      <c r="B13" s="624" t="s">
        <v>958</v>
      </c>
      <c r="C13" s="625" t="s">
        <v>959</v>
      </c>
      <c r="D13" s="626">
        <v>528.87079210000002</v>
      </c>
      <c r="E13" s="625" t="s">
        <v>960</v>
      </c>
    </row>
    <row r="14" spans="2:5" s="511" customFormat="1" ht="38.450000000000003" customHeight="1">
      <c r="B14" s="624" t="s">
        <v>1022</v>
      </c>
      <c r="C14" s="625" t="s">
        <v>2813</v>
      </c>
      <c r="D14" s="626">
        <v>1984.2748508699999</v>
      </c>
      <c r="E14" s="625" t="s">
        <v>1819</v>
      </c>
    </row>
    <row r="15" spans="2:5" s="511" customFormat="1" ht="23.45" customHeight="1">
      <c r="B15" s="624" t="s">
        <v>413</v>
      </c>
      <c r="C15" s="625" t="s">
        <v>1490</v>
      </c>
      <c r="D15" s="626">
        <v>829.31184424000003</v>
      </c>
      <c r="E15" s="625" t="s">
        <v>403</v>
      </c>
    </row>
    <row r="16" spans="2:5" s="511" customFormat="1" ht="38.450000000000003" customHeight="1">
      <c r="B16" s="624" t="s">
        <v>706</v>
      </c>
      <c r="C16" s="625" t="s">
        <v>1491</v>
      </c>
      <c r="D16" s="626">
        <v>182.24978906999999</v>
      </c>
      <c r="E16" s="625" t="s">
        <v>501</v>
      </c>
    </row>
    <row r="17" spans="2:5" s="511" customFormat="1" ht="38.450000000000003" customHeight="1">
      <c r="B17" s="624" t="s">
        <v>707</v>
      </c>
      <c r="C17" s="625" t="s">
        <v>1492</v>
      </c>
      <c r="D17" s="626">
        <v>3681.97974712</v>
      </c>
      <c r="E17" s="625" t="s">
        <v>187</v>
      </c>
    </row>
    <row r="18" spans="2:5" s="511" customFormat="1" ht="23.45" customHeight="1">
      <c r="B18" s="624" t="s">
        <v>414</v>
      </c>
      <c r="C18" s="625" t="s">
        <v>1493</v>
      </c>
      <c r="D18" s="626">
        <v>12927.6616669</v>
      </c>
      <c r="E18" s="625" t="s">
        <v>314</v>
      </c>
    </row>
    <row r="19" spans="2:5" s="511" customFormat="1" ht="38.450000000000003" customHeight="1">
      <c r="B19" s="624" t="s">
        <v>708</v>
      </c>
      <c r="C19" s="625" t="s">
        <v>1494</v>
      </c>
      <c r="D19" s="626">
        <v>3030.3003279899999</v>
      </c>
      <c r="E19" s="625" t="s">
        <v>222</v>
      </c>
    </row>
    <row r="20" spans="2:5" s="511" customFormat="1" ht="38.450000000000003" customHeight="1">
      <c r="B20" s="624" t="s">
        <v>709</v>
      </c>
      <c r="C20" s="625" t="s">
        <v>1495</v>
      </c>
      <c r="D20" s="626">
        <v>24264.040671539999</v>
      </c>
      <c r="E20" s="625" t="s">
        <v>448</v>
      </c>
    </row>
    <row r="21" spans="2:5" s="511" customFormat="1" ht="23.45" customHeight="1">
      <c r="B21" s="624" t="s">
        <v>710</v>
      </c>
      <c r="C21" s="625" t="s">
        <v>2814</v>
      </c>
      <c r="D21" s="626">
        <v>69868.70878216</v>
      </c>
      <c r="E21" s="625" t="s">
        <v>2815</v>
      </c>
    </row>
    <row r="22" spans="2:5" s="511" customFormat="1" ht="38.450000000000003" customHeight="1">
      <c r="B22" s="624" t="s">
        <v>1063</v>
      </c>
      <c r="C22" s="625" t="s">
        <v>1496</v>
      </c>
      <c r="D22" s="626">
        <v>65733.221827250003</v>
      </c>
      <c r="E22" s="625" t="s">
        <v>1064</v>
      </c>
    </row>
    <row r="23" spans="2:5" s="511" customFormat="1" ht="38.450000000000003" customHeight="1">
      <c r="B23" s="624" t="s">
        <v>1113</v>
      </c>
      <c r="C23" s="625" t="s">
        <v>2816</v>
      </c>
      <c r="D23" s="626">
        <v>161631.72077461</v>
      </c>
      <c r="E23" s="625" t="s">
        <v>129</v>
      </c>
    </row>
    <row r="24" spans="2:5" s="511" customFormat="1" ht="38.450000000000003" customHeight="1">
      <c r="B24" s="624" t="s">
        <v>1373</v>
      </c>
      <c r="C24" s="625" t="s">
        <v>2529</v>
      </c>
      <c r="D24" s="626">
        <v>40944.362915799997</v>
      </c>
      <c r="E24" s="625" t="s">
        <v>1439</v>
      </c>
    </row>
    <row r="25" spans="2:5" s="511" customFormat="1" ht="38.450000000000003" customHeight="1">
      <c r="B25" s="624" t="s">
        <v>1114</v>
      </c>
      <c r="C25" s="625" t="s">
        <v>2527</v>
      </c>
      <c r="D25" s="626">
        <v>32969.212793719998</v>
      </c>
      <c r="E25" s="625" t="s">
        <v>463</v>
      </c>
    </row>
    <row r="26" spans="2:5" s="511" customFormat="1" ht="38.450000000000003" customHeight="1">
      <c r="B26" s="624" t="s">
        <v>1347</v>
      </c>
      <c r="C26" s="625" t="s">
        <v>2530</v>
      </c>
      <c r="D26" s="626">
        <v>22649.737171420002</v>
      </c>
      <c r="E26" s="625" t="s">
        <v>1836</v>
      </c>
    </row>
    <row r="27" spans="2:5" s="511" customFormat="1" ht="38.450000000000003" customHeight="1">
      <c r="B27" s="624" t="s">
        <v>1115</v>
      </c>
      <c r="C27" s="625" t="s">
        <v>2817</v>
      </c>
      <c r="D27" s="626">
        <v>235759.48756956001</v>
      </c>
      <c r="E27" s="625" t="s">
        <v>396</v>
      </c>
    </row>
    <row r="28" spans="2:5" s="511" customFormat="1" ht="38.450000000000003" customHeight="1">
      <c r="B28" s="624" t="s">
        <v>758</v>
      </c>
      <c r="C28" s="625" t="s">
        <v>2540</v>
      </c>
      <c r="D28" s="626">
        <v>2772.5892005800001</v>
      </c>
      <c r="E28" s="625" t="s">
        <v>1348</v>
      </c>
    </row>
    <row r="29" spans="2:5" s="511" customFormat="1" ht="38.450000000000003" customHeight="1">
      <c r="B29" s="624" t="s">
        <v>711</v>
      </c>
      <c r="C29" s="625" t="s">
        <v>2531</v>
      </c>
      <c r="D29" s="626">
        <v>36197.44005492</v>
      </c>
      <c r="E29" s="625" t="s">
        <v>61</v>
      </c>
    </row>
    <row r="30" spans="2:5" s="511" customFormat="1" ht="38.450000000000003" customHeight="1">
      <c r="B30" s="624" t="s">
        <v>1024</v>
      </c>
      <c r="C30" s="625" t="s">
        <v>2532</v>
      </c>
      <c r="D30" s="626">
        <v>1696419.8517521201</v>
      </c>
      <c r="E30" s="625" t="s">
        <v>2533</v>
      </c>
    </row>
    <row r="31" spans="2:5" s="511" customFormat="1" ht="38.450000000000003" customHeight="1">
      <c r="B31" s="624" t="s">
        <v>1116</v>
      </c>
      <c r="C31" s="625" t="s">
        <v>2818</v>
      </c>
      <c r="D31" s="626">
        <v>1236997.07740214</v>
      </c>
      <c r="E31" s="625" t="s">
        <v>45</v>
      </c>
    </row>
    <row r="32" spans="2:5" s="511" customFormat="1" ht="38.450000000000003" customHeight="1">
      <c r="B32" s="624" t="s">
        <v>712</v>
      </c>
      <c r="C32" s="625" t="s">
        <v>2819</v>
      </c>
      <c r="D32" s="626">
        <v>8242.6044172999991</v>
      </c>
      <c r="E32" s="625" t="s">
        <v>201</v>
      </c>
    </row>
    <row r="33" spans="2:5" s="511" customFormat="1" ht="52.7" customHeight="1">
      <c r="B33" s="624" t="s">
        <v>1316</v>
      </c>
      <c r="C33" s="625" t="s">
        <v>2725</v>
      </c>
      <c r="D33" s="626">
        <v>10446.88241618</v>
      </c>
      <c r="E33" s="625" t="s">
        <v>2726</v>
      </c>
    </row>
    <row r="34" spans="2:5" s="511" customFormat="1" ht="38.450000000000003" customHeight="1">
      <c r="B34" s="624" t="s">
        <v>1372</v>
      </c>
      <c r="C34" s="627" t="s">
        <v>2820</v>
      </c>
      <c r="D34" s="626">
        <v>17591.222507189999</v>
      </c>
      <c r="E34" s="625" t="s">
        <v>1778</v>
      </c>
    </row>
    <row r="35" spans="2:5" s="511" customFormat="1" ht="38.450000000000003" customHeight="1">
      <c r="B35" s="624" t="s">
        <v>1036</v>
      </c>
      <c r="C35" s="625" t="s">
        <v>2534</v>
      </c>
      <c r="D35" s="626">
        <v>371884.65072430001</v>
      </c>
      <c r="E35" s="625" t="s">
        <v>1037</v>
      </c>
    </row>
    <row r="36" spans="2:5" s="511" customFormat="1" ht="38.450000000000003" customHeight="1">
      <c r="B36" s="624" t="s">
        <v>1370</v>
      </c>
      <c r="C36" s="625" t="s">
        <v>2535</v>
      </c>
      <c r="D36" s="626">
        <v>127589.59074840001</v>
      </c>
      <c r="E36" s="625" t="s">
        <v>1779</v>
      </c>
    </row>
    <row r="37" spans="2:5" s="511" customFormat="1" ht="38.450000000000003" customHeight="1">
      <c r="B37" s="624" t="s">
        <v>2137</v>
      </c>
      <c r="C37" s="625" t="s">
        <v>2536</v>
      </c>
      <c r="D37" s="626">
        <v>179139.82604265999</v>
      </c>
      <c r="E37" s="625" t="s">
        <v>2334</v>
      </c>
    </row>
    <row r="38" spans="2:5" s="511" customFormat="1" ht="38.450000000000003" customHeight="1">
      <c r="B38" s="624" t="s">
        <v>2140</v>
      </c>
      <c r="C38" s="625" t="s">
        <v>2537</v>
      </c>
      <c r="D38" s="626">
        <v>23539.839009439998</v>
      </c>
      <c r="E38" s="625" t="s">
        <v>2335</v>
      </c>
    </row>
    <row r="39" spans="2:5" s="511" customFormat="1" ht="38.450000000000003" customHeight="1">
      <c r="B39" s="624" t="s">
        <v>1118</v>
      </c>
      <c r="C39" s="627" t="s">
        <v>2821</v>
      </c>
      <c r="D39" s="626">
        <v>1626.8102704299999</v>
      </c>
      <c r="E39" s="625" t="s">
        <v>713</v>
      </c>
    </row>
    <row r="40" spans="2:5" s="511" customFormat="1" ht="38.450000000000003" customHeight="1">
      <c r="B40" s="624" t="s">
        <v>1119</v>
      </c>
      <c r="C40" s="625" t="s">
        <v>2528</v>
      </c>
      <c r="D40" s="626">
        <v>2704.7912478899998</v>
      </c>
      <c r="E40" s="625" t="s">
        <v>714</v>
      </c>
    </row>
    <row r="41" spans="2:5" s="511" customFormat="1" ht="38.450000000000003" customHeight="1">
      <c r="B41" s="624" t="s">
        <v>1217</v>
      </c>
      <c r="C41" s="625" t="s">
        <v>1497</v>
      </c>
      <c r="D41" s="626">
        <v>319.41766337000001</v>
      </c>
      <c r="E41" s="625" t="s">
        <v>160</v>
      </c>
    </row>
    <row r="42" spans="2:5" s="511" customFormat="1" ht="38.450000000000003" customHeight="1">
      <c r="B42" s="624" t="s">
        <v>1218</v>
      </c>
      <c r="C42" s="625" t="s">
        <v>1498</v>
      </c>
      <c r="D42" s="626">
        <v>64282.335576700003</v>
      </c>
      <c r="E42" s="625" t="s">
        <v>12</v>
      </c>
    </row>
    <row r="43" spans="2:5" s="511" customFormat="1" ht="23.45" customHeight="1">
      <c r="B43" s="624" t="s">
        <v>1219</v>
      </c>
      <c r="C43" s="625" t="s">
        <v>1499</v>
      </c>
      <c r="D43" s="626">
        <v>35283.034598040002</v>
      </c>
      <c r="E43" s="625" t="s">
        <v>560</v>
      </c>
    </row>
    <row r="44" spans="2:5" s="511" customFormat="1" ht="52.7" customHeight="1">
      <c r="B44" s="624" t="s">
        <v>1220</v>
      </c>
      <c r="C44" s="625" t="s">
        <v>1500</v>
      </c>
      <c r="D44" s="626">
        <v>20959.87315557</v>
      </c>
      <c r="E44" s="625" t="s">
        <v>559</v>
      </c>
    </row>
    <row r="45" spans="2:5" s="511" customFormat="1" ht="23.45" customHeight="1">
      <c r="B45" s="624" t="s">
        <v>1221</v>
      </c>
      <c r="C45" s="625" t="s">
        <v>1501</v>
      </c>
      <c r="D45" s="626">
        <v>132541.55834762999</v>
      </c>
      <c r="E45" s="625" t="s">
        <v>526</v>
      </c>
    </row>
    <row r="46" spans="2:5" s="511" customFormat="1" ht="38.450000000000003" customHeight="1">
      <c r="B46" s="624" t="s">
        <v>1222</v>
      </c>
      <c r="C46" s="625" t="s">
        <v>1502</v>
      </c>
      <c r="D46" s="626">
        <v>48943.228589190003</v>
      </c>
      <c r="E46" s="625" t="s">
        <v>511</v>
      </c>
    </row>
    <row r="47" spans="2:5" s="511" customFormat="1" ht="23.45" customHeight="1">
      <c r="B47" s="624" t="s">
        <v>1223</v>
      </c>
      <c r="C47" s="625" t="s">
        <v>1503</v>
      </c>
      <c r="D47" s="626">
        <v>1733.7365445400001</v>
      </c>
      <c r="E47" s="625" t="s">
        <v>534</v>
      </c>
    </row>
    <row r="48" spans="2:5" s="511" customFormat="1" ht="38.450000000000003" customHeight="1">
      <c r="B48" s="624" t="s">
        <v>1224</v>
      </c>
      <c r="C48" s="625" t="s">
        <v>1504</v>
      </c>
      <c r="D48" s="626">
        <v>1618.6747849599999</v>
      </c>
      <c r="E48" s="625" t="s">
        <v>533</v>
      </c>
    </row>
    <row r="49" spans="2:5" s="511" customFormat="1" ht="23.45" customHeight="1">
      <c r="B49" s="624" t="s">
        <v>1225</v>
      </c>
      <c r="C49" s="625" t="s">
        <v>1505</v>
      </c>
      <c r="D49" s="626">
        <v>1001210.8479792</v>
      </c>
      <c r="E49" s="625" t="s">
        <v>515</v>
      </c>
    </row>
    <row r="50" spans="2:5" s="511" customFormat="1" ht="23.45" customHeight="1">
      <c r="B50" s="624" t="s">
        <v>1226</v>
      </c>
      <c r="C50" s="625" t="s">
        <v>1506</v>
      </c>
      <c r="D50" s="626">
        <v>7229.4034798900002</v>
      </c>
      <c r="E50" s="625" t="s">
        <v>585</v>
      </c>
    </row>
    <row r="51" spans="2:5" s="511" customFormat="1" ht="38.450000000000003" customHeight="1">
      <c r="B51" s="624" t="s">
        <v>1227</v>
      </c>
      <c r="C51" s="625" t="s">
        <v>1507</v>
      </c>
      <c r="D51" s="626">
        <v>2955.0367644100002</v>
      </c>
      <c r="E51" s="625" t="s">
        <v>584</v>
      </c>
    </row>
    <row r="52" spans="2:5" s="511" customFormat="1" ht="23.45" customHeight="1">
      <c r="B52" s="624" t="s">
        <v>1228</v>
      </c>
      <c r="C52" s="625" t="s">
        <v>1508</v>
      </c>
      <c r="D52" s="626">
        <v>154.48792227999999</v>
      </c>
      <c r="E52" s="625" t="s">
        <v>509</v>
      </c>
    </row>
    <row r="53" spans="2:5" s="511" customFormat="1" ht="38.450000000000003" customHeight="1">
      <c r="B53" s="624" t="s">
        <v>1760</v>
      </c>
      <c r="C53" s="625" t="s">
        <v>1761</v>
      </c>
      <c r="D53" s="626">
        <v>10773.648326799999</v>
      </c>
      <c r="E53" s="625" t="s">
        <v>1762</v>
      </c>
    </row>
    <row r="54" spans="2:5" s="511" customFormat="1" ht="52.7" customHeight="1">
      <c r="B54" s="624" t="s">
        <v>1229</v>
      </c>
      <c r="C54" s="625" t="s">
        <v>1509</v>
      </c>
      <c r="D54" s="626">
        <v>12776.658770399999</v>
      </c>
      <c r="E54" s="625" t="s">
        <v>629</v>
      </c>
    </row>
    <row r="55" spans="2:5" s="511" customFormat="1" ht="38.450000000000003" customHeight="1">
      <c r="B55" s="624" t="s">
        <v>1230</v>
      </c>
      <c r="C55" s="625" t="s">
        <v>1510</v>
      </c>
      <c r="D55" s="626">
        <v>46414.055674449999</v>
      </c>
      <c r="E55" s="625" t="s">
        <v>554</v>
      </c>
    </row>
    <row r="56" spans="2:5" s="511" customFormat="1" ht="23.45" customHeight="1">
      <c r="B56" s="624" t="s">
        <v>1231</v>
      </c>
      <c r="C56" s="625" t="s">
        <v>1511</v>
      </c>
      <c r="D56" s="626">
        <v>1691.33518308</v>
      </c>
      <c r="E56" s="625" t="s">
        <v>630</v>
      </c>
    </row>
    <row r="57" spans="2:5" s="511" customFormat="1" ht="23.45" customHeight="1">
      <c r="B57" s="624" t="s">
        <v>1232</v>
      </c>
      <c r="C57" s="625" t="s">
        <v>1512</v>
      </c>
      <c r="D57" s="626">
        <v>18133.21792277</v>
      </c>
      <c r="E57" s="625" t="s">
        <v>549</v>
      </c>
    </row>
    <row r="58" spans="2:5" s="511" customFormat="1" ht="38.450000000000003" customHeight="1">
      <c r="B58" s="624" t="s">
        <v>1233</v>
      </c>
      <c r="C58" s="625" t="s">
        <v>1513</v>
      </c>
      <c r="D58" s="626">
        <v>421.83525773000002</v>
      </c>
      <c r="E58" s="625" t="s">
        <v>519</v>
      </c>
    </row>
    <row r="59" spans="2:5" s="511" customFormat="1" ht="38.450000000000003" customHeight="1">
      <c r="B59" s="624" t="s">
        <v>1234</v>
      </c>
      <c r="C59" s="625" t="s">
        <v>1514</v>
      </c>
      <c r="D59" s="626">
        <v>9291.4745648700009</v>
      </c>
      <c r="E59" s="625" t="s">
        <v>631</v>
      </c>
    </row>
    <row r="60" spans="2:5" s="511" customFormat="1" ht="38.450000000000003" customHeight="1">
      <c r="B60" s="624" t="s">
        <v>2710</v>
      </c>
      <c r="C60" s="625" t="s">
        <v>2711</v>
      </c>
      <c r="D60" s="626">
        <v>25.155865110000001</v>
      </c>
      <c r="E60" s="625" t="s">
        <v>2712</v>
      </c>
    </row>
    <row r="61" spans="2:5" s="511" customFormat="1" ht="67.150000000000006" customHeight="1">
      <c r="B61" s="624" t="s">
        <v>1235</v>
      </c>
      <c r="C61" s="627" t="s">
        <v>2822</v>
      </c>
      <c r="D61" s="626">
        <v>1558.4761896</v>
      </c>
      <c r="E61" s="627" t="s">
        <v>2823</v>
      </c>
    </row>
    <row r="62" spans="2:5" s="511" customFormat="1" ht="38.450000000000003" customHeight="1">
      <c r="B62" s="624" t="s">
        <v>1236</v>
      </c>
      <c r="C62" s="625" t="s">
        <v>1515</v>
      </c>
      <c r="D62" s="626">
        <v>3456.6228470599999</v>
      </c>
      <c r="E62" s="627" t="s">
        <v>2824</v>
      </c>
    </row>
    <row r="63" spans="2:5" s="511" customFormat="1" ht="38.450000000000003" customHeight="1">
      <c r="B63" s="624" t="s">
        <v>1237</v>
      </c>
      <c r="C63" s="625" t="s">
        <v>1516</v>
      </c>
      <c r="D63" s="626">
        <v>21100.619749289999</v>
      </c>
      <c r="E63" s="625" t="s">
        <v>482</v>
      </c>
    </row>
    <row r="64" spans="2:5" s="511" customFormat="1" ht="38.450000000000003" customHeight="1">
      <c r="B64" s="624" t="s">
        <v>1238</v>
      </c>
      <c r="C64" s="625" t="s">
        <v>1517</v>
      </c>
      <c r="D64" s="626">
        <v>66.514088400000006</v>
      </c>
      <c r="E64" s="627" t="s">
        <v>2825</v>
      </c>
    </row>
    <row r="65" spans="2:5" s="511" customFormat="1" ht="23.45" customHeight="1">
      <c r="B65" s="624" t="s">
        <v>1239</v>
      </c>
      <c r="C65" s="625" t="s">
        <v>1518</v>
      </c>
      <c r="D65" s="626">
        <v>2065.6135690400001</v>
      </c>
      <c r="E65" s="625" t="s">
        <v>347</v>
      </c>
    </row>
    <row r="66" spans="2:5" s="511" customFormat="1" ht="38.450000000000003" customHeight="1">
      <c r="B66" s="624" t="s">
        <v>1240</v>
      </c>
      <c r="C66" s="625" t="s">
        <v>1519</v>
      </c>
      <c r="D66" s="626">
        <v>661.98684609999998</v>
      </c>
      <c r="E66" s="625" t="s">
        <v>558</v>
      </c>
    </row>
    <row r="67" spans="2:5" s="511" customFormat="1" ht="23.45" customHeight="1">
      <c r="B67" s="624" t="s">
        <v>1241</v>
      </c>
      <c r="C67" s="625" t="s">
        <v>1520</v>
      </c>
      <c r="D67" s="626">
        <v>2278.0370605600001</v>
      </c>
      <c r="E67" s="625" t="s">
        <v>623</v>
      </c>
    </row>
    <row r="68" spans="2:5" s="511" customFormat="1" ht="38.450000000000003" customHeight="1">
      <c r="B68" s="624" t="s">
        <v>1242</v>
      </c>
      <c r="C68" s="625" t="s">
        <v>1521</v>
      </c>
      <c r="D68" s="626">
        <v>63886.950484219997</v>
      </c>
      <c r="E68" s="625" t="s">
        <v>624</v>
      </c>
    </row>
    <row r="69" spans="2:5" s="511" customFormat="1" ht="96.6" customHeight="1">
      <c r="B69" s="624" t="s">
        <v>1243</v>
      </c>
      <c r="C69" s="625" t="s">
        <v>1522</v>
      </c>
      <c r="D69" s="626">
        <v>548.11445184000002</v>
      </c>
      <c r="E69" s="627" t="s">
        <v>1523</v>
      </c>
    </row>
    <row r="70" spans="2:5" s="511" customFormat="1" ht="38.450000000000003" customHeight="1">
      <c r="B70" s="624" t="s">
        <v>1244</v>
      </c>
      <c r="C70" s="625" t="s">
        <v>1524</v>
      </c>
      <c r="D70" s="626">
        <v>39461.118977890001</v>
      </c>
      <c r="E70" s="627" t="s">
        <v>2826</v>
      </c>
    </row>
    <row r="71" spans="2:5" s="511" customFormat="1" ht="38.450000000000003" customHeight="1">
      <c r="B71" s="624" t="s">
        <v>1763</v>
      </c>
      <c r="C71" s="625" t="s">
        <v>1764</v>
      </c>
      <c r="D71" s="626">
        <v>2036.99332678</v>
      </c>
      <c r="E71" s="625" t="s">
        <v>1765</v>
      </c>
    </row>
    <row r="72" spans="2:5" s="511" customFormat="1" ht="52.7" customHeight="1">
      <c r="B72" s="624" t="s">
        <v>1743</v>
      </c>
      <c r="C72" s="625" t="s">
        <v>1744</v>
      </c>
      <c r="D72" s="626">
        <v>461.73520724999997</v>
      </c>
      <c r="E72" s="625" t="s">
        <v>1745</v>
      </c>
    </row>
    <row r="73" spans="2:5" s="511" customFormat="1" ht="52.7" customHeight="1">
      <c r="B73" s="624" t="s">
        <v>1643</v>
      </c>
      <c r="C73" s="625" t="s">
        <v>1645</v>
      </c>
      <c r="D73" s="626">
        <v>5396.2198064200002</v>
      </c>
      <c r="E73" s="625" t="s">
        <v>1646</v>
      </c>
    </row>
    <row r="74" spans="2:5" s="511" customFormat="1" ht="38.450000000000003" customHeight="1">
      <c r="B74" s="624" t="s">
        <v>1417</v>
      </c>
      <c r="C74" s="625" t="s">
        <v>1525</v>
      </c>
      <c r="D74" s="626">
        <v>332.28847175999999</v>
      </c>
      <c r="E74" s="625" t="s">
        <v>1418</v>
      </c>
    </row>
    <row r="75" spans="2:5" s="511" customFormat="1" ht="52.7" customHeight="1">
      <c r="B75" s="624" t="s">
        <v>1647</v>
      </c>
      <c r="C75" s="625" t="s">
        <v>1648</v>
      </c>
      <c r="D75" s="626">
        <v>1947.6851076099999</v>
      </c>
      <c r="E75" s="625" t="s">
        <v>1649</v>
      </c>
    </row>
    <row r="76" spans="2:5" s="511" customFormat="1" ht="52.7" customHeight="1">
      <c r="B76" s="624" t="s">
        <v>182</v>
      </c>
      <c r="C76" s="625" t="s">
        <v>1526</v>
      </c>
      <c r="D76" s="626">
        <v>1336.8392461200001</v>
      </c>
      <c r="E76" s="625" t="s">
        <v>1404</v>
      </c>
    </row>
    <row r="77" spans="2:5" s="511" customFormat="1" ht="52.7" customHeight="1">
      <c r="B77" s="624" t="s">
        <v>1336</v>
      </c>
      <c r="C77" s="625" t="s">
        <v>1527</v>
      </c>
      <c r="D77" s="626">
        <v>2927.2597170600002</v>
      </c>
      <c r="E77" s="625" t="s">
        <v>1337</v>
      </c>
    </row>
    <row r="78" spans="2:5" s="511" customFormat="1" ht="38.450000000000003" customHeight="1">
      <c r="B78" s="624" t="s">
        <v>1338</v>
      </c>
      <c r="C78" s="625" t="s">
        <v>1528</v>
      </c>
      <c r="D78" s="626">
        <v>1602.5681241299999</v>
      </c>
      <c r="E78" s="625" t="s">
        <v>1339</v>
      </c>
    </row>
    <row r="79" spans="2:5" s="511" customFormat="1" ht="52.7" customHeight="1">
      <c r="B79" s="624" t="s">
        <v>1320</v>
      </c>
      <c r="C79" s="625" t="s">
        <v>1529</v>
      </c>
      <c r="D79" s="626">
        <v>417.10619918999998</v>
      </c>
      <c r="E79" s="625" t="s">
        <v>1321</v>
      </c>
    </row>
    <row r="80" spans="2:5" s="511" customFormat="1" ht="38.450000000000003" customHeight="1">
      <c r="B80" s="624" t="s">
        <v>763</v>
      </c>
      <c r="C80" s="625" t="s">
        <v>1530</v>
      </c>
      <c r="D80" s="626">
        <v>5699.3279707600004</v>
      </c>
      <c r="E80" s="625" t="s">
        <v>1323</v>
      </c>
    </row>
    <row r="81" spans="2:5" s="511" customFormat="1" ht="52.7" customHeight="1">
      <c r="B81" s="624" t="s">
        <v>764</v>
      </c>
      <c r="C81" s="625" t="s">
        <v>1531</v>
      </c>
      <c r="D81" s="626">
        <v>137.87970125999999</v>
      </c>
      <c r="E81" s="625" t="s">
        <v>1324</v>
      </c>
    </row>
    <row r="82" spans="2:5" s="511" customFormat="1" ht="52.7" customHeight="1">
      <c r="B82" s="624" t="s">
        <v>1325</v>
      </c>
      <c r="C82" s="625" t="s">
        <v>1532</v>
      </c>
      <c r="D82" s="626">
        <v>11379.63305701</v>
      </c>
      <c r="E82" s="625" t="s">
        <v>1326</v>
      </c>
    </row>
    <row r="83" spans="2:5" s="511" customFormat="1" ht="67.150000000000006" customHeight="1">
      <c r="B83" s="624" t="s">
        <v>2713</v>
      </c>
      <c r="C83" s="625" t="s">
        <v>2714</v>
      </c>
      <c r="D83" s="626">
        <v>30656.97728834</v>
      </c>
      <c r="E83" s="625" t="s">
        <v>2715</v>
      </c>
    </row>
    <row r="84" spans="2:5" s="511" customFormat="1" ht="52.7" customHeight="1">
      <c r="B84" s="624" t="s">
        <v>2716</v>
      </c>
      <c r="C84" s="625" t="s">
        <v>2717</v>
      </c>
      <c r="D84" s="626">
        <v>15647.920787470001</v>
      </c>
      <c r="E84" s="625" t="s">
        <v>2718</v>
      </c>
    </row>
    <row r="85" spans="2:5" s="511" customFormat="1" ht="52.7" customHeight="1">
      <c r="B85" s="624" t="s">
        <v>776</v>
      </c>
      <c r="C85" s="625" t="s">
        <v>1533</v>
      </c>
      <c r="D85" s="626">
        <v>1068.92370325</v>
      </c>
      <c r="E85" s="625" t="s">
        <v>1082</v>
      </c>
    </row>
    <row r="86" spans="2:5" s="511" customFormat="1" ht="52.7" customHeight="1">
      <c r="B86" s="624" t="s">
        <v>1245</v>
      </c>
      <c r="C86" s="625" t="s">
        <v>1534</v>
      </c>
      <c r="D86" s="626">
        <v>17589.771248640001</v>
      </c>
      <c r="E86" s="625" t="s">
        <v>1083</v>
      </c>
    </row>
    <row r="87" spans="2:5" s="511" customFormat="1" ht="52.7" customHeight="1">
      <c r="B87" s="624" t="s">
        <v>1246</v>
      </c>
      <c r="C87" s="625" t="s">
        <v>1535</v>
      </c>
      <c r="D87" s="626">
        <v>7252.0622315800001</v>
      </c>
      <c r="E87" s="625" t="s">
        <v>1084</v>
      </c>
    </row>
    <row r="88" spans="2:5" s="511" customFormat="1" ht="67.150000000000006" customHeight="1">
      <c r="B88" s="624" t="s">
        <v>1247</v>
      </c>
      <c r="C88" s="625" t="s">
        <v>1536</v>
      </c>
      <c r="D88" s="626">
        <v>60330.244706869998</v>
      </c>
      <c r="E88" s="625" t="s">
        <v>1085</v>
      </c>
    </row>
    <row r="89" spans="2:5" s="511" customFormat="1" ht="52.7" customHeight="1">
      <c r="B89" s="624" t="s">
        <v>1078</v>
      </c>
      <c r="C89" s="625" t="s">
        <v>2827</v>
      </c>
      <c r="D89" s="626">
        <v>7456.1989620000004</v>
      </c>
      <c r="E89" s="625" t="s">
        <v>1086</v>
      </c>
    </row>
    <row r="90" spans="2:5" s="511" customFormat="1" ht="52.7" customHeight="1">
      <c r="B90" s="624" t="s">
        <v>898</v>
      </c>
      <c r="C90" s="625" t="s">
        <v>1537</v>
      </c>
      <c r="D90" s="626">
        <v>117.83676306</v>
      </c>
      <c r="E90" s="625" t="s">
        <v>1087</v>
      </c>
    </row>
    <row r="91" spans="2:5" s="511" customFormat="1" ht="52.7" customHeight="1">
      <c r="B91" s="624" t="s">
        <v>766</v>
      </c>
      <c r="C91" s="625" t="s">
        <v>1538</v>
      </c>
      <c r="D91" s="626">
        <v>10274.36303076</v>
      </c>
      <c r="E91" s="625" t="s">
        <v>1088</v>
      </c>
    </row>
    <row r="92" spans="2:5" s="511" customFormat="1" ht="67.150000000000006" customHeight="1">
      <c r="B92" s="624" t="s">
        <v>1248</v>
      </c>
      <c r="C92" s="625" t="s">
        <v>1539</v>
      </c>
      <c r="D92" s="626">
        <v>1097.9476346599999</v>
      </c>
      <c r="E92" s="625" t="s">
        <v>1089</v>
      </c>
    </row>
    <row r="93" spans="2:5" s="511" customFormat="1" ht="52.7" customHeight="1">
      <c r="B93" s="624" t="s">
        <v>1249</v>
      </c>
      <c r="C93" s="625" t="s">
        <v>2828</v>
      </c>
      <c r="D93" s="626">
        <v>322.82554812000001</v>
      </c>
      <c r="E93" s="625" t="s">
        <v>1090</v>
      </c>
    </row>
    <row r="94" spans="2:5" s="511" customFormat="1" ht="52.7" customHeight="1">
      <c r="B94" s="624" t="s">
        <v>1250</v>
      </c>
      <c r="C94" s="625" t="s">
        <v>1540</v>
      </c>
      <c r="D94" s="626">
        <v>14572.953786960001</v>
      </c>
      <c r="E94" s="625" t="s">
        <v>998</v>
      </c>
    </row>
    <row r="95" spans="2:5" s="511" customFormat="1" ht="52.7" customHeight="1">
      <c r="B95" s="624" t="s">
        <v>1251</v>
      </c>
      <c r="C95" s="625" t="s">
        <v>1541</v>
      </c>
      <c r="D95" s="626">
        <v>4157.0062120000002</v>
      </c>
      <c r="E95" s="625" t="s">
        <v>999</v>
      </c>
    </row>
    <row r="96" spans="2:5" s="511" customFormat="1" ht="52.7" customHeight="1">
      <c r="B96" s="624" t="s">
        <v>1020</v>
      </c>
      <c r="C96" s="625" t="s">
        <v>2829</v>
      </c>
      <c r="D96" s="626">
        <v>25837.69408152</v>
      </c>
      <c r="E96" s="625" t="s">
        <v>219</v>
      </c>
    </row>
    <row r="97" spans="2:5" s="511" customFormat="1" ht="52.7" customHeight="1">
      <c r="B97" s="624" t="s">
        <v>907</v>
      </c>
      <c r="C97" s="625" t="s">
        <v>1542</v>
      </c>
      <c r="D97" s="626">
        <v>18845.231810860001</v>
      </c>
      <c r="E97" s="625" t="s">
        <v>83</v>
      </c>
    </row>
    <row r="98" spans="2:5" s="511" customFormat="1" ht="38.450000000000003" customHeight="1">
      <c r="B98" s="624" t="s">
        <v>1252</v>
      </c>
      <c r="C98" s="625" t="s">
        <v>1543</v>
      </c>
      <c r="D98" s="626">
        <v>3416.45306261</v>
      </c>
      <c r="E98" s="625" t="s">
        <v>561</v>
      </c>
    </row>
    <row r="99" spans="2:5" s="511" customFormat="1" ht="52.7" customHeight="1">
      <c r="B99" s="624" t="s">
        <v>1746</v>
      </c>
      <c r="C99" s="625" t="s">
        <v>1747</v>
      </c>
      <c r="D99" s="626">
        <v>4803.7193319999997</v>
      </c>
      <c r="E99" s="625" t="s">
        <v>1748</v>
      </c>
    </row>
    <row r="100" spans="2:5" s="511" customFormat="1" ht="38.450000000000003" customHeight="1">
      <c r="B100" s="624" t="s">
        <v>1253</v>
      </c>
      <c r="C100" s="625" t="s">
        <v>1544</v>
      </c>
      <c r="D100" s="626">
        <v>1745.1380179400001</v>
      </c>
      <c r="E100" s="625" t="s">
        <v>605</v>
      </c>
    </row>
    <row r="101" spans="2:5" s="511" customFormat="1" ht="52.7" customHeight="1">
      <c r="B101" s="624" t="s">
        <v>1254</v>
      </c>
      <c r="C101" s="625" t="s">
        <v>1545</v>
      </c>
      <c r="D101" s="626">
        <v>312.31218078000001</v>
      </c>
      <c r="E101" s="625" t="s">
        <v>592</v>
      </c>
    </row>
    <row r="102" spans="2:5" s="511" customFormat="1" ht="38.450000000000003" customHeight="1">
      <c r="B102" s="624" t="s">
        <v>1255</v>
      </c>
      <c r="C102" s="625" t="s">
        <v>1546</v>
      </c>
      <c r="D102" s="626">
        <v>229747.76296997999</v>
      </c>
      <c r="E102" s="625" t="s">
        <v>527</v>
      </c>
    </row>
    <row r="103" spans="2:5" s="511" customFormat="1" ht="38.450000000000003" customHeight="1">
      <c r="B103" s="624" t="s">
        <v>1327</v>
      </c>
      <c r="C103" s="625" t="s">
        <v>1547</v>
      </c>
      <c r="D103" s="626">
        <v>9176.5615654899993</v>
      </c>
      <c r="E103" s="625" t="s">
        <v>1328</v>
      </c>
    </row>
    <row r="104" spans="2:5" s="511" customFormat="1" ht="38.450000000000003" customHeight="1">
      <c r="B104" s="624" t="s">
        <v>1424</v>
      </c>
      <c r="C104" s="625" t="s">
        <v>1548</v>
      </c>
      <c r="D104" s="626">
        <v>1645.8274076800001</v>
      </c>
      <c r="E104" s="625" t="s">
        <v>1405</v>
      </c>
    </row>
    <row r="105" spans="2:5" s="511" customFormat="1" ht="52.7" customHeight="1">
      <c r="B105" s="624" t="s">
        <v>2631</v>
      </c>
      <c r="C105" s="625" t="s">
        <v>2632</v>
      </c>
      <c r="D105" s="626">
        <v>361.49269070000003</v>
      </c>
      <c r="E105" s="625" t="s">
        <v>2633</v>
      </c>
    </row>
    <row r="106" spans="2:5" s="511" customFormat="1" ht="52.7" customHeight="1">
      <c r="B106" s="624" t="s">
        <v>1349</v>
      </c>
      <c r="C106" s="625" t="s">
        <v>1549</v>
      </c>
      <c r="D106" s="626">
        <v>72.264761429999993</v>
      </c>
      <c r="E106" s="625" t="s">
        <v>1350</v>
      </c>
    </row>
    <row r="107" spans="2:5" s="511" customFormat="1" ht="38.450000000000003" customHeight="1">
      <c r="B107" s="624" t="s">
        <v>1425</v>
      </c>
      <c r="C107" s="625" t="s">
        <v>1550</v>
      </c>
      <c r="D107" s="626">
        <v>1004.54654534</v>
      </c>
      <c r="E107" s="625" t="s">
        <v>1551</v>
      </c>
    </row>
    <row r="108" spans="2:5" s="511" customFormat="1" ht="38.450000000000003" customHeight="1">
      <c r="B108" s="624" t="s">
        <v>1256</v>
      </c>
      <c r="C108" s="625" t="s">
        <v>1552</v>
      </c>
      <c r="D108" s="626">
        <v>105620.98906106</v>
      </c>
      <c r="E108" s="625" t="s">
        <v>556</v>
      </c>
    </row>
    <row r="109" spans="2:5" s="511" customFormat="1" ht="38.450000000000003" customHeight="1">
      <c r="B109" s="624" t="s">
        <v>2830</v>
      </c>
      <c r="C109" s="625" t="s">
        <v>2831</v>
      </c>
      <c r="D109" s="626">
        <v>14.497144990000001</v>
      </c>
      <c r="E109" s="625" t="s">
        <v>2832</v>
      </c>
    </row>
    <row r="110" spans="2:5" s="511" customFormat="1" ht="52.7" customHeight="1">
      <c r="B110" s="624" t="s">
        <v>1426</v>
      </c>
      <c r="C110" s="625" t="s">
        <v>1553</v>
      </c>
      <c r="D110" s="626">
        <v>307.14010506</v>
      </c>
      <c r="E110" s="625" t="s">
        <v>1406</v>
      </c>
    </row>
    <row r="111" spans="2:5" s="511" customFormat="1" ht="38.450000000000003" customHeight="1">
      <c r="B111" s="624" t="s">
        <v>1257</v>
      </c>
      <c r="C111" s="625" t="s">
        <v>1554</v>
      </c>
      <c r="D111" s="626">
        <v>405.56050915999998</v>
      </c>
      <c r="E111" s="625" t="s">
        <v>2833</v>
      </c>
    </row>
    <row r="112" spans="2:5" s="511" customFormat="1" ht="38.450000000000003" customHeight="1">
      <c r="B112" s="624" t="s">
        <v>1329</v>
      </c>
      <c r="C112" s="625" t="s">
        <v>1555</v>
      </c>
      <c r="D112" s="626">
        <v>579.39762141999995</v>
      </c>
      <c r="E112" s="625" t="s">
        <v>1330</v>
      </c>
    </row>
    <row r="113" spans="2:5" s="511" customFormat="1" ht="52.7" customHeight="1">
      <c r="B113" s="624" t="s">
        <v>1258</v>
      </c>
      <c r="C113" s="625" t="s">
        <v>1556</v>
      </c>
      <c r="D113" s="626">
        <v>9658.1009241899992</v>
      </c>
      <c r="E113" s="625" t="s">
        <v>1557</v>
      </c>
    </row>
    <row r="114" spans="2:5" s="511" customFormat="1" ht="52.7" customHeight="1">
      <c r="B114" s="624" t="s">
        <v>1259</v>
      </c>
      <c r="C114" s="625" t="s">
        <v>1558</v>
      </c>
      <c r="D114" s="626">
        <v>6794.0876429</v>
      </c>
      <c r="E114" s="625" t="s">
        <v>1120</v>
      </c>
    </row>
    <row r="115" spans="2:5" s="511" customFormat="1" ht="111.4" customHeight="1">
      <c r="B115" s="624" t="s">
        <v>1260</v>
      </c>
      <c r="C115" s="625" t="s">
        <v>1559</v>
      </c>
      <c r="D115" s="626">
        <v>259.33999459</v>
      </c>
      <c r="E115" s="625" t="s">
        <v>1110</v>
      </c>
    </row>
    <row r="116" spans="2:5" s="511" customFormat="1" ht="67.150000000000006" customHeight="1">
      <c r="B116" s="624" t="s">
        <v>1261</v>
      </c>
      <c r="C116" s="625" t="s">
        <v>1560</v>
      </c>
      <c r="D116" s="626">
        <v>1870.50253946</v>
      </c>
      <c r="E116" s="625" t="s">
        <v>1121</v>
      </c>
    </row>
    <row r="117" spans="2:5" s="511" customFormat="1" ht="38.450000000000003" customHeight="1">
      <c r="B117" s="624" t="s">
        <v>1122</v>
      </c>
      <c r="C117" s="625" t="s">
        <v>2526</v>
      </c>
      <c r="D117" s="626">
        <v>1367.24896939</v>
      </c>
      <c r="E117" s="625" t="s">
        <v>2381</v>
      </c>
    </row>
    <row r="118" spans="2:5" s="511" customFormat="1" ht="38.450000000000003" customHeight="1">
      <c r="B118" s="624" t="s">
        <v>258</v>
      </c>
      <c r="C118" s="625" t="s">
        <v>2834</v>
      </c>
      <c r="D118" s="626">
        <v>132992.74427011999</v>
      </c>
      <c r="E118" s="625" t="s">
        <v>233</v>
      </c>
    </row>
    <row r="119" spans="2:5" s="511" customFormat="1" ht="52.7" customHeight="1">
      <c r="B119" s="624" t="s">
        <v>1262</v>
      </c>
      <c r="C119" s="625" t="s">
        <v>1561</v>
      </c>
      <c r="D119" s="626">
        <v>54941.817013189997</v>
      </c>
      <c r="E119" s="625" t="s">
        <v>6</v>
      </c>
    </row>
    <row r="120" spans="2:5" s="511" customFormat="1" ht="38.450000000000003" customHeight="1">
      <c r="B120" s="624" t="s">
        <v>1263</v>
      </c>
      <c r="C120" s="625" t="s">
        <v>1562</v>
      </c>
      <c r="D120" s="626">
        <v>1260.00654338</v>
      </c>
      <c r="E120" s="625" t="s">
        <v>438</v>
      </c>
    </row>
    <row r="121" spans="2:5" s="511" customFormat="1" ht="52.7" customHeight="1">
      <c r="B121" s="624" t="s">
        <v>1264</v>
      </c>
      <c r="C121" s="625" t="s">
        <v>1563</v>
      </c>
      <c r="D121" s="626">
        <v>1129.7477738699999</v>
      </c>
      <c r="E121" s="625" t="s">
        <v>356</v>
      </c>
    </row>
    <row r="122" spans="2:5" s="511" customFormat="1" ht="52.7" customHeight="1">
      <c r="B122" s="624" t="s">
        <v>1265</v>
      </c>
      <c r="C122" s="625" t="s">
        <v>1564</v>
      </c>
      <c r="D122" s="626">
        <v>1552.03212016</v>
      </c>
      <c r="E122" s="625" t="s">
        <v>157</v>
      </c>
    </row>
    <row r="123" spans="2:5" s="511" customFormat="1" ht="38.450000000000003" customHeight="1">
      <c r="B123" s="624" t="s">
        <v>1266</v>
      </c>
      <c r="C123" s="625" t="s">
        <v>1565</v>
      </c>
      <c r="D123" s="626">
        <v>15295.38981637</v>
      </c>
      <c r="E123" s="625" t="s">
        <v>175</v>
      </c>
    </row>
    <row r="124" spans="2:5" s="511" customFormat="1" ht="38.450000000000003" customHeight="1">
      <c r="B124" s="624" t="s">
        <v>1267</v>
      </c>
      <c r="C124" s="625" t="s">
        <v>1566</v>
      </c>
      <c r="D124" s="626">
        <v>4529.4264559100002</v>
      </c>
      <c r="E124" s="625" t="s">
        <v>235</v>
      </c>
    </row>
    <row r="125" spans="2:5" s="511" customFormat="1" ht="52.7" customHeight="1">
      <c r="B125" s="624" t="s">
        <v>1268</v>
      </c>
      <c r="C125" s="625" t="s">
        <v>1567</v>
      </c>
      <c r="D125" s="626">
        <v>21980.045175759999</v>
      </c>
      <c r="E125" s="625" t="s">
        <v>294</v>
      </c>
    </row>
    <row r="126" spans="2:5" s="511" customFormat="1" ht="67.150000000000006" customHeight="1">
      <c r="B126" s="624" t="s">
        <v>1269</v>
      </c>
      <c r="C126" s="625" t="s">
        <v>1568</v>
      </c>
      <c r="D126" s="626">
        <v>107254.17316562</v>
      </c>
      <c r="E126" s="625" t="s">
        <v>32</v>
      </c>
    </row>
    <row r="127" spans="2:5" s="511" customFormat="1" ht="38.450000000000003" customHeight="1">
      <c r="B127" s="624" t="s">
        <v>1270</v>
      </c>
      <c r="C127" s="625" t="s">
        <v>2835</v>
      </c>
      <c r="D127" s="626">
        <v>6668.3337172800002</v>
      </c>
      <c r="E127" s="625" t="s">
        <v>207</v>
      </c>
    </row>
    <row r="128" spans="2:5" s="511" customFormat="1" ht="38.450000000000003" customHeight="1">
      <c r="B128" s="624" t="s">
        <v>1271</v>
      </c>
      <c r="C128" s="625" t="s">
        <v>1569</v>
      </c>
      <c r="D128" s="626">
        <v>962.61517627000001</v>
      </c>
      <c r="E128" s="625" t="s">
        <v>28</v>
      </c>
    </row>
    <row r="129" spans="2:5" s="511" customFormat="1" ht="38.450000000000003" customHeight="1">
      <c r="B129" s="624" t="s">
        <v>1272</v>
      </c>
      <c r="C129" s="625" t="s">
        <v>1570</v>
      </c>
      <c r="D129" s="626">
        <v>3440.75216778</v>
      </c>
      <c r="E129" s="625" t="s">
        <v>205</v>
      </c>
    </row>
    <row r="130" spans="2:5" s="511" customFormat="1" ht="38.450000000000003" customHeight="1">
      <c r="B130" s="624" t="s">
        <v>1273</v>
      </c>
      <c r="C130" s="625" t="s">
        <v>1571</v>
      </c>
      <c r="D130" s="626">
        <v>3543.0262270100002</v>
      </c>
      <c r="E130" s="625" t="s">
        <v>167</v>
      </c>
    </row>
    <row r="131" spans="2:5" s="511" customFormat="1" ht="52.7" customHeight="1">
      <c r="B131" s="624" t="s">
        <v>1274</v>
      </c>
      <c r="C131" s="625" t="s">
        <v>1572</v>
      </c>
      <c r="D131" s="626">
        <v>5228.0964167800003</v>
      </c>
      <c r="E131" s="625" t="s">
        <v>313</v>
      </c>
    </row>
    <row r="132" spans="2:5" s="511" customFormat="1" ht="38.450000000000003" customHeight="1">
      <c r="B132" s="624" t="s">
        <v>1275</v>
      </c>
      <c r="C132" s="625" t="s">
        <v>1573</v>
      </c>
      <c r="D132" s="626">
        <v>71315.758946589995</v>
      </c>
      <c r="E132" s="625" t="s">
        <v>29</v>
      </c>
    </row>
    <row r="133" spans="2:5" s="511" customFormat="1" ht="38.450000000000003" customHeight="1">
      <c r="B133" s="624" t="s">
        <v>1276</v>
      </c>
      <c r="C133" s="625" t="s">
        <v>1574</v>
      </c>
      <c r="D133" s="626">
        <v>654.27596974000005</v>
      </c>
      <c r="E133" s="625" t="s">
        <v>282</v>
      </c>
    </row>
    <row r="134" spans="2:5" s="511" customFormat="1" ht="38.450000000000003" customHeight="1">
      <c r="B134" s="624" t="s">
        <v>1277</v>
      </c>
      <c r="C134" s="625" t="s">
        <v>1575</v>
      </c>
      <c r="D134" s="626">
        <v>574.41598914999997</v>
      </c>
      <c r="E134" s="625" t="s">
        <v>421</v>
      </c>
    </row>
    <row r="135" spans="2:5" s="511" customFormat="1" ht="52.7" customHeight="1">
      <c r="B135" s="624" t="s">
        <v>1278</v>
      </c>
      <c r="C135" s="625" t="s">
        <v>1576</v>
      </c>
      <c r="D135" s="626">
        <v>465.23019907999998</v>
      </c>
      <c r="E135" s="625" t="s">
        <v>897</v>
      </c>
    </row>
    <row r="136" spans="2:5" s="511" customFormat="1" ht="52.7" customHeight="1">
      <c r="B136" s="624" t="s">
        <v>1279</v>
      </c>
      <c r="C136" s="625" t="s">
        <v>1577</v>
      </c>
      <c r="D136" s="626">
        <v>12626.5461029</v>
      </c>
      <c r="E136" s="625" t="s">
        <v>434</v>
      </c>
    </row>
    <row r="137" spans="2:5" s="511" customFormat="1" ht="38.450000000000003" customHeight="1">
      <c r="B137" s="624" t="s">
        <v>1280</v>
      </c>
      <c r="C137" s="625" t="s">
        <v>1578</v>
      </c>
      <c r="D137" s="626">
        <v>100.99441054</v>
      </c>
      <c r="E137" s="625" t="s">
        <v>601</v>
      </c>
    </row>
    <row r="138" spans="2:5" s="511" customFormat="1" ht="52.7" customHeight="1">
      <c r="B138" s="624" t="s">
        <v>1351</v>
      </c>
      <c r="C138" s="625" t="s">
        <v>1579</v>
      </c>
      <c r="D138" s="626">
        <v>131.25635679000001</v>
      </c>
      <c r="E138" s="625" t="s">
        <v>1352</v>
      </c>
    </row>
    <row r="139" spans="2:5" s="511" customFormat="1" ht="52.7" customHeight="1">
      <c r="B139" s="624" t="s">
        <v>1281</v>
      </c>
      <c r="C139" s="625" t="s">
        <v>1580</v>
      </c>
      <c r="D139" s="626">
        <v>696.32556021000005</v>
      </c>
      <c r="E139" s="625" t="s">
        <v>244</v>
      </c>
    </row>
    <row r="140" spans="2:5" s="511" customFormat="1" ht="52.7" customHeight="1">
      <c r="B140" s="624" t="s">
        <v>1282</v>
      </c>
      <c r="C140" s="625" t="s">
        <v>1581</v>
      </c>
      <c r="D140" s="626">
        <v>2532.3375209199999</v>
      </c>
      <c r="E140" s="625" t="s">
        <v>485</v>
      </c>
    </row>
    <row r="141" spans="2:5" s="511" customFormat="1" ht="38.450000000000003" customHeight="1">
      <c r="B141" s="624" t="s">
        <v>1283</v>
      </c>
      <c r="C141" s="625" t="s">
        <v>1582</v>
      </c>
      <c r="D141" s="626">
        <v>472.79309518999997</v>
      </c>
      <c r="E141" s="625" t="s">
        <v>611</v>
      </c>
    </row>
    <row r="142" spans="2:5" s="511" customFormat="1" ht="38.450000000000003" customHeight="1">
      <c r="B142" s="624" t="s">
        <v>1284</v>
      </c>
      <c r="C142" s="625" t="s">
        <v>1583</v>
      </c>
      <c r="D142" s="626">
        <v>136.83271407000001</v>
      </c>
      <c r="E142" s="625" t="s">
        <v>715</v>
      </c>
    </row>
    <row r="143" spans="2:5" s="511" customFormat="1" ht="52.7" customHeight="1">
      <c r="B143" s="624" t="s">
        <v>1285</v>
      </c>
      <c r="C143" s="625" t="s">
        <v>1584</v>
      </c>
      <c r="D143" s="626">
        <v>38919.95466807</v>
      </c>
      <c r="E143" s="625" t="s">
        <v>2836</v>
      </c>
    </row>
    <row r="144" spans="2:5" s="511" customFormat="1" ht="52.7" customHeight="1">
      <c r="B144" s="624" t="s">
        <v>1286</v>
      </c>
      <c r="C144" s="625" t="s">
        <v>1585</v>
      </c>
      <c r="D144" s="626">
        <v>666.49418617000003</v>
      </c>
      <c r="E144" s="625" t="s">
        <v>2837</v>
      </c>
    </row>
    <row r="145" spans="2:5" s="511" customFormat="1" ht="52.7" customHeight="1">
      <c r="B145" s="624" t="s">
        <v>1287</v>
      </c>
      <c r="C145" s="625" t="s">
        <v>1586</v>
      </c>
      <c r="D145" s="626">
        <v>24109.99407646</v>
      </c>
      <c r="E145" s="625" t="s">
        <v>632</v>
      </c>
    </row>
    <row r="146" spans="2:5" s="511" customFormat="1" ht="52.7" customHeight="1">
      <c r="B146" s="624" t="s">
        <v>1288</v>
      </c>
      <c r="C146" s="625" t="s">
        <v>1587</v>
      </c>
      <c r="D146" s="626">
        <v>1512.1703023800001</v>
      </c>
      <c r="E146" s="627" t="s">
        <v>2838</v>
      </c>
    </row>
    <row r="147" spans="2:5" s="511" customFormat="1" ht="67.150000000000006" customHeight="1">
      <c r="B147" s="624" t="s">
        <v>1289</v>
      </c>
      <c r="C147" s="625" t="s">
        <v>1588</v>
      </c>
      <c r="D147" s="626">
        <v>560.69019244000003</v>
      </c>
      <c r="E147" s="625" t="s">
        <v>635</v>
      </c>
    </row>
    <row r="148" spans="2:5" s="511" customFormat="1" ht="38.450000000000003" customHeight="1">
      <c r="B148" s="624" t="s">
        <v>1290</v>
      </c>
      <c r="C148" s="625" t="s">
        <v>1589</v>
      </c>
      <c r="D148" s="626">
        <v>1017.61568184</v>
      </c>
      <c r="E148" s="625" t="s">
        <v>636</v>
      </c>
    </row>
    <row r="149" spans="2:5" s="511" customFormat="1" ht="82.15" customHeight="1">
      <c r="B149" s="624" t="s">
        <v>1291</v>
      </c>
      <c r="C149" s="625" t="s">
        <v>1590</v>
      </c>
      <c r="D149" s="626">
        <v>17392.668476309998</v>
      </c>
      <c r="E149" s="625" t="s">
        <v>637</v>
      </c>
    </row>
    <row r="150" spans="2:5" s="511" customFormat="1" ht="52.7" customHeight="1">
      <c r="B150" s="624" t="s">
        <v>1292</v>
      </c>
      <c r="C150" s="625" t="s">
        <v>1591</v>
      </c>
      <c r="D150" s="626">
        <v>137.73294193000001</v>
      </c>
      <c r="E150" s="625" t="s">
        <v>633</v>
      </c>
    </row>
    <row r="151" spans="2:5" s="511" customFormat="1" ht="52.7" customHeight="1">
      <c r="B151" s="624" t="s">
        <v>1293</v>
      </c>
      <c r="C151" s="625" t="s">
        <v>1592</v>
      </c>
      <c r="D151" s="626">
        <v>298.42581589999998</v>
      </c>
      <c r="E151" s="625" t="s">
        <v>634</v>
      </c>
    </row>
    <row r="152" spans="2:5" s="511" customFormat="1" ht="82.15" customHeight="1">
      <c r="B152" s="624" t="s">
        <v>1294</v>
      </c>
      <c r="C152" s="625" t="s">
        <v>1593</v>
      </c>
      <c r="D152" s="626">
        <v>8864.3634354999995</v>
      </c>
      <c r="E152" s="625" t="s">
        <v>638</v>
      </c>
    </row>
    <row r="153" spans="2:5" s="511" customFormat="1" ht="52.7" customHeight="1">
      <c r="B153" s="624" t="s">
        <v>1295</v>
      </c>
      <c r="C153" s="625" t="s">
        <v>1594</v>
      </c>
      <c r="D153" s="626">
        <v>1093.1542859399999</v>
      </c>
      <c r="E153" s="625" t="s">
        <v>639</v>
      </c>
    </row>
    <row r="154" spans="2:5" s="511" customFormat="1" ht="67.150000000000006" customHeight="1">
      <c r="B154" s="624" t="s">
        <v>1296</v>
      </c>
      <c r="C154" s="627" t="s">
        <v>2839</v>
      </c>
      <c r="D154" s="626">
        <v>13395.22549115</v>
      </c>
      <c r="E154" s="627" t="s">
        <v>2840</v>
      </c>
    </row>
    <row r="155" spans="2:5" s="511" customFormat="1" ht="52.7" customHeight="1">
      <c r="B155" s="624" t="s">
        <v>1427</v>
      </c>
      <c r="C155" s="625" t="s">
        <v>1595</v>
      </c>
      <c r="D155" s="626">
        <v>53.682529510000002</v>
      </c>
      <c r="E155" s="625" t="s">
        <v>1413</v>
      </c>
    </row>
    <row r="156" spans="2:5" s="511" customFormat="1" ht="23.45" customHeight="1">
      <c r="B156" s="624" t="s">
        <v>1123</v>
      </c>
      <c r="C156" s="625" t="s">
        <v>2549</v>
      </c>
      <c r="D156" s="626">
        <v>25247.901362190001</v>
      </c>
      <c r="E156" s="625" t="s">
        <v>196</v>
      </c>
    </row>
    <row r="157" spans="2:5" s="511" customFormat="1" ht="38.450000000000003" customHeight="1">
      <c r="B157" s="624" t="s">
        <v>1124</v>
      </c>
      <c r="C157" s="625" t="s">
        <v>2550</v>
      </c>
      <c r="D157" s="626">
        <v>16872.26645512</v>
      </c>
      <c r="E157" s="625" t="s">
        <v>246</v>
      </c>
    </row>
    <row r="158" spans="2:5" s="511" customFormat="1" ht="67.150000000000006" customHeight="1">
      <c r="B158" s="624" t="s">
        <v>1742</v>
      </c>
      <c r="C158" s="625" t="s">
        <v>2719</v>
      </c>
      <c r="D158" s="626">
        <v>768.38920764</v>
      </c>
      <c r="E158" s="625" t="s">
        <v>2720</v>
      </c>
    </row>
    <row r="159" spans="2:5" s="511" customFormat="1" ht="52.7" customHeight="1">
      <c r="B159" s="624" t="s">
        <v>1749</v>
      </c>
      <c r="C159" s="625" t="s">
        <v>1750</v>
      </c>
      <c r="D159" s="626">
        <v>6577.0017651199996</v>
      </c>
      <c r="E159" s="625" t="s">
        <v>1751</v>
      </c>
    </row>
    <row r="160" spans="2:5" s="511" customFormat="1" ht="52.7" customHeight="1">
      <c r="B160" s="624" t="s">
        <v>1725</v>
      </c>
      <c r="C160" s="625" t="s">
        <v>1752</v>
      </c>
      <c r="D160" s="626">
        <v>5432.8451146799998</v>
      </c>
      <c r="E160" s="625" t="s">
        <v>1753</v>
      </c>
    </row>
    <row r="161" spans="2:5" s="511" customFormat="1" ht="52.7" customHeight="1">
      <c r="B161" s="624" t="s">
        <v>1739</v>
      </c>
      <c r="C161" s="625" t="s">
        <v>1820</v>
      </c>
      <c r="D161" s="626">
        <v>93.375632460000006</v>
      </c>
      <c r="E161" s="625" t="s">
        <v>1821</v>
      </c>
    </row>
    <row r="162" spans="2:5" s="511" customFormat="1" ht="67.150000000000006" customHeight="1">
      <c r="B162" s="624" t="s">
        <v>2336</v>
      </c>
      <c r="C162" s="625" t="s">
        <v>2382</v>
      </c>
      <c r="D162" s="626">
        <v>2386.3137820000002</v>
      </c>
      <c r="E162" s="625" t="s">
        <v>2605</v>
      </c>
    </row>
    <row r="163" spans="2:5" s="511" customFormat="1" ht="52.7" customHeight="1">
      <c r="B163" s="624" t="s">
        <v>2383</v>
      </c>
      <c r="C163" s="625" t="s">
        <v>2384</v>
      </c>
      <c r="D163" s="626">
        <v>9868.7781840200005</v>
      </c>
      <c r="E163" s="625" t="s">
        <v>2385</v>
      </c>
    </row>
    <row r="164" spans="2:5" s="511" customFormat="1" ht="38.450000000000003" customHeight="1">
      <c r="B164" s="624" t="s">
        <v>2386</v>
      </c>
      <c r="C164" s="625" t="s">
        <v>2387</v>
      </c>
      <c r="D164" s="626">
        <v>14466.61402841</v>
      </c>
      <c r="E164" s="625" t="s">
        <v>2388</v>
      </c>
    </row>
    <row r="165" spans="2:5" s="511" customFormat="1" ht="52.7" customHeight="1">
      <c r="B165" s="624" t="s">
        <v>2606</v>
      </c>
      <c r="C165" s="625" t="s">
        <v>2607</v>
      </c>
      <c r="D165" s="626">
        <v>29116.188063459998</v>
      </c>
      <c r="E165" s="625" t="s">
        <v>2608</v>
      </c>
    </row>
    <row r="166" spans="2:5" s="511" customFormat="1" ht="67.150000000000006" customHeight="1">
      <c r="B166" s="624" t="s">
        <v>2699</v>
      </c>
      <c r="C166" s="625" t="s">
        <v>2700</v>
      </c>
      <c r="D166" s="626">
        <v>122.47884267000001</v>
      </c>
      <c r="E166" s="625" t="s">
        <v>2701</v>
      </c>
    </row>
    <row r="167" spans="2:5" s="511" customFormat="1" ht="82.15" customHeight="1">
      <c r="B167" s="624" t="s">
        <v>2841</v>
      </c>
      <c r="C167" s="625" t="s">
        <v>2842</v>
      </c>
      <c r="D167" s="626">
        <v>347.44852824999998</v>
      </c>
      <c r="E167" s="625" t="s">
        <v>2843</v>
      </c>
    </row>
    <row r="168" spans="2:5" s="511" customFormat="1" ht="52.7" customHeight="1">
      <c r="B168" s="624" t="s">
        <v>2721</v>
      </c>
      <c r="C168" s="625" t="s">
        <v>2722</v>
      </c>
      <c r="D168" s="626">
        <v>368.65409619000002</v>
      </c>
      <c r="E168" s="625" t="s">
        <v>2723</v>
      </c>
    </row>
    <row r="169" spans="2:5" s="511" customFormat="1" ht="38.450000000000003" customHeight="1">
      <c r="B169" s="624" t="s">
        <v>1353</v>
      </c>
      <c r="C169" s="625" t="s">
        <v>2539</v>
      </c>
      <c r="D169" s="626">
        <v>1870.6242637</v>
      </c>
      <c r="E169" s="625" t="s">
        <v>1354</v>
      </c>
    </row>
    <row r="170" spans="2:5" s="511" customFormat="1" ht="52.7" customHeight="1">
      <c r="B170" s="624" t="s">
        <v>1437</v>
      </c>
      <c r="C170" s="625" t="s">
        <v>2524</v>
      </c>
      <c r="D170" s="626">
        <v>6757.7823347599997</v>
      </c>
      <c r="E170" s="625" t="s">
        <v>1440</v>
      </c>
    </row>
    <row r="171" spans="2:5" s="511" customFormat="1" ht="38.450000000000003" customHeight="1">
      <c r="B171" s="624" t="s">
        <v>1438</v>
      </c>
      <c r="C171" s="625" t="s">
        <v>2541</v>
      </c>
      <c r="D171" s="626">
        <v>1132.9199602900001</v>
      </c>
      <c r="E171" s="625" t="s">
        <v>1441</v>
      </c>
    </row>
    <row r="172" spans="2:5" s="511" customFormat="1" ht="38.450000000000003" customHeight="1">
      <c r="B172" s="624" t="s">
        <v>1640</v>
      </c>
      <c r="C172" s="625" t="s">
        <v>2542</v>
      </c>
      <c r="D172" s="626">
        <v>9481.7389674700007</v>
      </c>
      <c r="E172" s="625" t="s">
        <v>1641</v>
      </c>
    </row>
    <row r="173" spans="2:5" s="511" customFormat="1" ht="38.450000000000003" customHeight="1">
      <c r="B173" s="624" t="s">
        <v>2678</v>
      </c>
      <c r="C173" s="625" t="s">
        <v>2679</v>
      </c>
      <c r="D173" s="626">
        <v>1995.6192205299999</v>
      </c>
      <c r="E173" s="625" t="s">
        <v>2680</v>
      </c>
    </row>
    <row r="174" spans="2:5" s="511" customFormat="1" ht="38.450000000000003" customHeight="1">
      <c r="B174" s="624" t="s">
        <v>1125</v>
      </c>
      <c r="C174" s="625" t="s">
        <v>2389</v>
      </c>
      <c r="D174" s="626">
        <v>487.15758928000002</v>
      </c>
      <c r="E174" s="625" t="s">
        <v>2390</v>
      </c>
    </row>
    <row r="175" spans="2:5" s="511" customFormat="1" ht="38.450000000000003" customHeight="1">
      <c r="B175" s="624" t="s">
        <v>2337</v>
      </c>
      <c r="C175" s="625" t="s">
        <v>2554</v>
      </c>
      <c r="D175" s="626">
        <v>21519.67696212</v>
      </c>
      <c r="E175" s="625" t="s">
        <v>2338</v>
      </c>
    </row>
    <row r="176" spans="2:5" s="511" customFormat="1" ht="38.450000000000003" customHeight="1">
      <c r="B176" s="624" t="s">
        <v>2339</v>
      </c>
      <c r="C176" s="625" t="s">
        <v>2543</v>
      </c>
      <c r="D176" s="626">
        <v>35297.170671040003</v>
      </c>
      <c r="E176" s="625" t="s">
        <v>2340</v>
      </c>
    </row>
    <row r="177" spans="2:5" s="511" customFormat="1" ht="38.450000000000003" customHeight="1">
      <c r="B177" s="624" t="s">
        <v>2341</v>
      </c>
      <c r="C177" s="625" t="s">
        <v>2538</v>
      </c>
      <c r="D177" s="626">
        <v>13026.293271439999</v>
      </c>
      <c r="E177" s="625" t="s">
        <v>2844</v>
      </c>
    </row>
    <row r="178" spans="2:5" s="511" customFormat="1" ht="38.450000000000003" customHeight="1">
      <c r="B178" s="624" t="s">
        <v>1126</v>
      </c>
      <c r="C178" s="625" t="s">
        <v>2553</v>
      </c>
      <c r="D178" s="626">
        <v>9055.8358665100004</v>
      </c>
      <c r="E178" s="625" t="s">
        <v>716</v>
      </c>
    </row>
    <row r="179" spans="2:5" s="511" customFormat="1" ht="38.450000000000003" customHeight="1">
      <c r="B179" s="624" t="s">
        <v>1127</v>
      </c>
      <c r="C179" s="625" t="s">
        <v>2525</v>
      </c>
      <c r="D179" s="626">
        <v>18349.905821240001</v>
      </c>
      <c r="E179" s="625" t="s">
        <v>14</v>
      </c>
    </row>
    <row r="180" spans="2:5" s="511" customFormat="1" ht="38.450000000000003" customHeight="1">
      <c r="B180" s="624" t="s">
        <v>1128</v>
      </c>
      <c r="C180" s="625" t="s">
        <v>1033</v>
      </c>
      <c r="D180" s="626">
        <v>7300.5388876500001</v>
      </c>
      <c r="E180" s="625" t="s">
        <v>1034</v>
      </c>
    </row>
    <row r="181" spans="2:5" s="511" customFormat="1" ht="38.450000000000003" customHeight="1">
      <c r="B181" s="624" t="s">
        <v>1129</v>
      </c>
      <c r="C181" s="625" t="s">
        <v>2845</v>
      </c>
      <c r="D181" s="626">
        <v>61974.584797110001</v>
      </c>
      <c r="E181" s="625" t="s">
        <v>1130</v>
      </c>
    </row>
    <row r="182" spans="2:5" s="511" customFormat="1" ht="52.7" customHeight="1">
      <c r="B182" s="624" t="s">
        <v>1297</v>
      </c>
      <c r="C182" s="625" t="s">
        <v>1596</v>
      </c>
      <c r="D182" s="626">
        <v>2240.56596541</v>
      </c>
      <c r="E182" s="625" t="s">
        <v>717</v>
      </c>
    </row>
    <row r="183" spans="2:5" s="511" customFormat="1" ht="38.450000000000003" customHeight="1">
      <c r="B183" s="624" t="s">
        <v>1298</v>
      </c>
      <c r="C183" s="625" t="s">
        <v>1597</v>
      </c>
      <c r="D183" s="626">
        <v>537.50476564999997</v>
      </c>
      <c r="E183" s="625" t="s">
        <v>718</v>
      </c>
    </row>
    <row r="184" spans="2:5" s="511" customFormat="1" ht="23.45" customHeight="1">
      <c r="B184" s="624" t="s">
        <v>1299</v>
      </c>
      <c r="C184" s="625" t="s">
        <v>1598</v>
      </c>
      <c r="D184" s="626">
        <v>13703.061489060001</v>
      </c>
      <c r="E184" s="625" t="s">
        <v>719</v>
      </c>
    </row>
    <row r="185" spans="2:5" s="511" customFormat="1" ht="52.7" customHeight="1">
      <c r="B185" s="624" t="s">
        <v>1300</v>
      </c>
      <c r="C185" s="625" t="s">
        <v>1599</v>
      </c>
      <c r="D185" s="626">
        <v>593.03940781999995</v>
      </c>
      <c r="E185" s="625" t="s">
        <v>888</v>
      </c>
    </row>
    <row r="186" spans="2:5" s="511" customFormat="1" ht="23.45" customHeight="1">
      <c r="B186" s="624" t="s">
        <v>1301</v>
      </c>
      <c r="C186" s="625" t="s">
        <v>1600</v>
      </c>
      <c r="D186" s="626">
        <v>135.13858336999999</v>
      </c>
      <c r="E186" s="625" t="s">
        <v>891</v>
      </c>
    </row>
    <row r="187" spans="2:5" s="511" customFormat="1" ht="52.7" customHeight="1">
      <c r="B187" s="624" t="s">
        <v>1302</v>
      </c>
      <c r="C187" s="625" t="s">
        <v>1601</v>
      </c>
      <c r="D187" s="626">
        <v>38.073894930000002</v>
      </c>
      <c r="E187" s="625" t="s">
        <v>892</v>
      </c>
    </row>
    <row r="188" spans="2:5" s="511" customFormat="1" ht="52.7" customHeight="1">
      <c r="B188" s="624" t="s">
        <v>1303</v>
      </c>
      <c r="C188" s="625" t="s">
        <v>1602</v>
      </c>
      <c r="D188" s="626">
        <v>855.88150644999996</v>
      </c>
      <c r="E188" s="625" t="s">
        <v>893</v>
      </c>
    </row>
    <row r="189" spans="2:5" s="511" customFormat="1" ht="38.450000000000003" customHeight="1">
      <c r="B189" s="624" t="s">
        <v>1304</v>
      </c>
      <c r="C189" s="625" t="s">
        <v>2846</v>
      </c>
      <c r="D189" s="626">
        <v>1172.3658288199999</v>
      </c>
      <c r="E189" s="625" t="s">
        <v>2847</v>
      </c>
    </row>
    <row r="190" spans="2:5" s="511" customFormat="1" ht="38.450000000000003" customHeight="1">
      <c r="B190" s="624" t="s">
        <v>2355</v>
      </c>
      <c r="C190" s="625" t="s">
        <v>2356</v>
      </c>
      <c r="D190" s="626">
        <v>2587.5711563700002</v>
      </c>
      <c r="E190" s="625" t="s">
        <v>2357</v>
      </c>
    </row>
    <row r="191" spans="2:5" s="511" customFormat="1" ht="38.450000000000003" customHeight="1">
      <c r="B191" s="624" t="s">
        <v>1305</v>
      </c>
      <c r="C191" s="625" t="s">
        <v>1603</v>
      </c>
      <c r="D191" s="626">
        <v>179934.58518905999</v>
      </c>
      <c r="E191" s="625" t="s">
        <v>1138</v>
      </c>
    </row>
    <row r="192" spans="2:5" s="511" customFormat="1" ht="23.45" customHeight="1">
      <c r="B192" s="624" t="s">
        <v>1306</v>
      </c>
      <c r="C192" s="625" t="s">
        <v>1604</v>
      </c>
      <c r="D192" s="626">
        <v>38.691610079999997</v>
      </c>
      <c r="E192" s="625" t="s">
        <v>1132</v>
      </c>
    </row>
    <row r="193" spans="2:5" s="511" customFormat="1" ht="38.450000000000003" customHeight="1">
      <c r="B193" s="624" t="s">
        <v>1307</v>
      </c>
      <c r="C193" s="625" t="s">
        <v>1605</v>
      </c>
      <c r="D193" s="626">
        <v>4635.51038763</v>
      </c>
      <c r="E193" s="625" t="s">
        <v>1139</v>
      </c>
    </row>
    <row r="194" spans="2:5" s="511" customFormat="1" ht="38.450000000000003" customHeight="1">
      <c r="B194" s="624" t="s">
        <v>1355</v>
      </c>
      <c r="C194" s="625" t="s">
        <v>1606</v>
      </c>
      <c r="D194" s="626">
        <v>752.73008507999998</v>
      </c>
      <c r="E194" s="625" t="s">
        <v>1356</v>
      </c>
    </row>
    <row r="195" spans="2:5" s="511" customFormat="1" ht="38.450000000000003" customHeight="1">
      <c r="B195" s="624" t="s">
        <v>1357</v>
      </c>
      <c r="C195" s="625" t="s">
        <v>1607</v>
      </c>
      <c r="D195" s="626">
        <v>8705.7622401699991</v>
      </c>
      <c r="E195" s="625" t="s">
        <v>1358</v>
      </c>
    </row>
    <row r="196" spans="2:5" s="511" customFormat="1" ht="38.450000000000003" customHeight="1">
      <c r="B196" s="624" t="s">
        <v>1341</v>
      </c>
      <c r="C196" s="625" t="s">
        <v>1608</v>
      </c>
      <c r="D196" s="626">
        <v>36.584997100000002</v>
      </c>
      <c r="E196" s="625" t="s">
        <v>1342</v>
      </c>
    </row>
    <row r="197" spans="2:5" s="511" customFormat="1" ht="38.450000000000003" customHeight="1">
      <c r="B197" s="624" t="s">
        <v>1343</v>
      </c>
      <c r="C197" s="625" t="s">
        <v>1609</v>
      </c>
      <c r="D197" s="626">
        <v>1982.1252235300001</v>
      </c>
      <c r="E197" s="625" t="s">
        <v>1344</v>
      </c>
    </row>
    <row r="198" spans="2:5" s="511" customFormat="1" ht="38.450000000000003" customHeight="1">
      <c r="B198" s="624" t="s">
        <v>1365</v>
      </c>
      <c r="C198" s="625" t="s">
        <v>1610</v>
      </c>
      <c r="D198" s="626">
        <v>2406.0791143199999</v>
      </c>
      <c r="E198" s="625" t="s">
        <v>1366</v>
      </c>
    </row>
    <row r="199" spans="2:5" s="511" customFormat="1" ht="52.7" customHeight="1">
      <c r="B199" s="624" t="s">
        <v>1345</v>
      </c>
      <c r="C199" s="625" t="s">
        <v>1611</v>
      </c>
      <c r="D199" s="626">
        <v>1268.3933282</v>
      </c>
      <c r="E199" s="625" t="s">
        <v>1346</v>
      </c>
    </row>
    <row r="200" spans="2:5" s="511" customFormat="1" ht="38.450000000000003" customHeight="1">
      <c r="B200" s="624" t="s">
        <v>1428</v>
      </c>
      <c r="C200" s="625" t="s">
        <v>1612</v>
      </c>
      <c r="D200" s="626">
        <v>1430.0140936</v>
      </c>
      <c r="E200" s="625" t="s">
        <v>1423</v>
      </c>
    </row>
    <row r="201" spans="2:5" s="511" customFormat="1" ht="38.450000000000003" customHeight="1">
      <c r="B201" s="624" t="s">
        <v>2391</v>
      </c>
      <c r="C201" s="625" t="s">
        <v>2392</v>
      </c>
      <c r="D201" s="626">
        <v>12132.78905902</v>
      </c>
      <c r="E201" s="625" t="s">
        <v>2393</v>
      </c>
    </row>
    <row r="202" spans="2:5" s="511" customFormat="1" ht="52.7" customHeight="1">
      <c r="B202" s="624" t="s">
        <v>2609</v>
      </c>
      <c r="C202" s="625" t="s">
        <v>2610</v>
      </c>
      <c r="D202" s="626">
        <v>68.994350080000004</v>
      </c>
      <c r="E202" s="625" t="s">
        <v>2611</v>
      </c>
    </row>
    <row r="203" spans="2:5" s="511" customFormat="1" ht="38.450000000000003" customHeight="1">
      <c r="B203" s="624" t="s">
        <v>2612</v>
      </c>
      <c r="C203" s="625" t="s">
        <v>2613</v>
      </c>
      <c r="D203" s="626">
        <v>1825.1942057700001</v>
      </c>
      <c r="E203" s="625" t="s">
        <v>2614</v>
      </c>
    </row>
    <row r="204" spans="2:5" s="511" customFormat="1" ht="38.450000000000003" customHeight="1">
      <c r="B204" s="624" t="s">
        <v>2615</v>
      </c>
      <c r="C204" s="625" t="s">
        <v>2616</v>
      </c>
      <c r="D204" s="626">
        <v>8059.3027641799999</v>
      </c>
      <c r="E204" s="625" t="s">
        <v>2617</v>
      </c>
    </row>
    <row r="205" spans="2:5" s="511" customFormat="1" ht="38.450000000000003" customHeight="1">
      <c r="B205" s="624" t="s">
        <v>2618</v>
      </c>
      <c r="C205" s="625" t="s">
        <v>2619</v>
      </c>
      <c r="D205" s="626">
        <v>196.40990515999999</v>
      </c>
      <c r="E205" s="625" t="s">
        <v>2620</v>
      </c>
    </row>
    <row r="206" spans="2:5" s="511" customFormat="1" ht="52.7" customHeight="1">
      <c r="B206" s="624" t="s">
        <v>2621</v>
      </c>
      <c r="C206" s="625" t="s">
        <v>2622</v>
      </c>
      <c r="D206" s="626">
        <v>2051.10501673</v>
      </c>
      <c r="E206" s="625" t="s">
        <v>2623</v>
      </c>
    </row>
    <row r="207" spans="2:5" s="511" customFormat="1" ht="67.150000000000006" customHeight="1">
      <c r="B207" s="624" t="s">
        <v>2848</v>
      </c>
      <c r="C207" s="625" t="s">
        <v>2849</v>
      </c>
      <c r="D207" s="626">
        <v>1387.7005408299999</v>
      </c>
      <c r="E207" s="625" t="s">
        <v>2850</v>
      </c>
    </row>
    <row r="208" spans="2:5" s="511" customFormat="1" ht="52.7" customHeight="1">
      <c r="B208" s="624" t="s">
        <v>1308</v>
      </c>
      <c r="C208" s="625" t="s">
        <v>1613</v>
      </c>
      <c r="D208" s="626">
        <v>2844.0156520999999</v>
      </c>
      <c r="E208" s="625" t="s">
        <v>2851</v>
      </c>
    </row>
    <row r="209" spans="2:5" s="511" customFormat="1" ht="52.7" customHeight="1">
      <c r="B209" s="624" t="s">
        <v>1376</v>
      </c>
      <c r="C209" s="625" t="s">
        <v>1614</v>
      </c>
      <c r="D209" s="626">
        <v>58.514340599999997</v>
      </c>
      <c r="E209" s="625" t="s">
        <v>1615</v>
      </c>
    </row>
    <row r="210" spans="2:5" s="511" customFormat="1" ht="52.7" customHeight="1">
      <c r="B210" s="624" t="s">
        <v>1309</v>
      </c>
      <c r="C210" s="625" t="s">
        <v>1616</v>
      </c>
      <c r="D210" s="626">
        <v>756.49552158999995</v>
      </c>
      <c r="E210" s="625" t="s">
        <v>1065</v>
      </c>
    </row>
    <row r="211" spans="2:5" s="511" customFormat="1" ht="38.450000000000003" customHeight="1">
      <c r="B211" s="624" t="s">
        <v>1310</v>
      </c>
      <c r="C211" s="625" t="s">
        <v>1617</v>
      </c>
      <c r="D211" s="626">
        <v>51.783199199999999</v>
      </c>
      <c r="E211" s="625" t="s">
        <v>1091</v>
      </c>
    </row>
    <row r="212" spans="2:5" s="511" customFormat="1" ht="52.7" customHeight="1">
      <c r="B212" s="624" t="s">
        <v>1385</v>
      </c>
      <c r="C212" s="625" t="s">
        <v>1618</v>
      </c>
      <c r="D212" s="626">
        <v>143.57529579999999</v>
      </c>
      <c r="E212" s="625" t="s">
        <v>1386</v>
      </c>
    </row>
    <row r="213" spans="2:5" s="511" customFormat="1" ht="82.15" customHeight="1">
      <c r="B213" s="624" t="s">
        <v>1359</v>
      </c>
      <c r="C213" s="625" t="s">
        <v>1619</v>
      </c>
      <c r="D213" s="626">
        <v>258.73137185000002</v>
      </c>
      <c r="E213" s="625" t="s">
        <v>1360</v>
      </c>
    </row>
    <row r="214" spans="2:5" s="511" customFormat="1" ht="38.450000000000003" customHeight="1">
      <c r="B214" s="624" t="s">
        <v>1003</v>
      </c>
      <c r="C214" s="625" t="s">
        <v>2852</v>
      </c>
      <c r="D214" s="626">
        <v>1666.62188593</v>
      </c>
      <c r="E214" s="625" t="s">
        <v>1620</v>
      </c>
    </row>
    <row r="215" spans="2:5" s="511" customFormat="1" ht="52.7" customHeight="1">
      <c r="B215" s="624" t="s">
        <v>1006</v>
      </c>
      <c r="C215" s="625" t="s">
        <v>1621</v>
      </c>
      <c r="D215" s="626">
        <v>64.926437070000006</v>
      </c>
      <c r="E215" s="625" t="s">
        <v>1361</v>
      </c>
    </row>
    <row r="216" spans="2:5" s="511" customFormat="1" ht="38.450000000000003" customHeight="1">
      <c r="B216" s="624" t="s">
        <v>1388</v>
      </c>
      <c r="C216" s="625" t="s">
        <v>1622</v>
      </c>
      <c r="D216" s="626">
        <v>5303.1552679799997</v>
      </c>
      <c r="E216" s="625" t="s">
        <v>1389</v>
      </c>
    </row>
    <row r="217" spans="2:5" s="511" customFormat="1" ht="38.450000000000003" customHeight="1">
      <c r="B217" s="624" t="s">
        <v>1391</v>
      </c>
      <c r="C217" s="625" t="s">
        <v>1623</v>
      </c>
      <c r="D217" s="626">
        <v>99.640909519999994</v>
      </c>
      <c r="E217" s="625" t="s">
        <v>1624</v>
      </c>
    </row>
    <row r="218" spans="2:5" s="511" customFormat="1" ht="52.7" customHeight="1">
      <c r="B218" s="624" t="s">
        <v>1392</v>
      </c>
      <c r="C218" s="625" t="s">
        <v>1625</v>
      </c>
      <c r="D218" s="626">
        <v>683.82478366999999</v>
      </c>
      <c r="E218" s="625" t="s">
        <v>1393</v>
      </c>
    </row>
    <row r="219" spans="2:5" s="511" customFormat="1" ht="52.7" customHeight="1">
      <c r="B219" s="624" t="s">
        <v>1450</v>
      </c>
      <c r="C219" s="625" t="s">
        <v>2853</v>
      </c>
      <c r="D219" s="626">
        <v>3699.8713734900002</v>
      </c>
      <c r="E219" s="625" t="s">
        <v>1451</v>
      </c>
    </row>
    <row r="220" spans="2:5" s="511" customFormat="1" ht="38.450000000000003" customHeight="1">
      <c r="B220" s="628" t="s">
        <v>1822</v>
      </c>
      <c r="C220" s="629" t="s">
        <v>1823</v>
      </c>
      <c r="D220" s="630">
        <v>248.08332265999999</v>
      </c>
      <c r="E220" s="629" t="s">
        <v>1824</v>
      </c>
    </row>
    <row r="221" spans="2:5" s="511" customFormat="1" ht="28.7" customHeight="1"/>
  </sheetData>
  <customSheetViews>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rintOptions horizontalCentered="1"/>
  <pageMargins left="0.39370078740157483" right="0.31496062992125984" top="0.47244094488188981" bottom="0.35433070866141736" header="0.31496062992125984" footer="0.15748031496062992"/>
  <pageSetup paperSize="9" scale="70"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92D050"/>
    <pageSetUpPr fitToPage="1"/>
  </sheetPr>
  <dimension ref="A1:E34"/>
  <sheetViews>
    <sheetView view="pageBreakPreview" zoomScaleNormal="110" zoomScaleSheetLayoutView="100" workbookViewId="0">
      <selection activeCell="K20" sqref="K20"/>
    </sheetView>
  </sheetViews>
  <sheetFormatPr defaultRowHeight="12.75"/>
  <cols>
    <col min="1" max="1" width="9.85546875" style="420" customWidth="1"/>
    <col min="2" max="2" width="10" style="420" customWidth="1"/>
    <col min="3" max="3" width="31.85546875" style="420" customWidth="1"/>
    <col min="4" max="4" width="17.85546875" style="420" customWidth="1"/>
    <col min="5" max="5" width="34.5703125" style="420" customWidth="1"/>
    <col min="6" max="6" width="4.7109375" style="420" customWidth="1"/>
    <col min="7" max="16384" width="9.140625" style="420"/>
  </cols>
  <sheetData>
    <row r="1" spans="1:5" s="50" customFormat="1" ht="17.649999999999999" customHeight="1">
      <c r="A1" s="916" t="s">
        <v>720</v>
      </c>
      <c r="B1" s="916"/>
      <c r="C1" s="916"/>
      <c r="D1" s="915" t="s">
        <v>524</v>
      </c>
      <c r="E1" s="915"/>
    </row>
    <row r="2" spans="1:5" s="50" customFormat="1" ht="14.85" customHeight="1">
      <c r="A2" s="917" t="s">
        <v>721</v>
      </c>
      <c r="B2" s="917"/>
      <c r="C2" s="917"/>
      <c r="D2" s="918" t="s">
        <v>722</v>
      </c>
      <c r="E2" s="918"/>
    </row>
    <row r="3" spans="1:5" s="50" customFormat="1" ht="15.95" customHeight="1">
      <c r="A3" s="917" t="s">
        <v>1629</v>
      </c>
      <c r="B3" s="917"/>
      <c r="C3" s="917"/>
      <c r="D3" s="918" t="s">
        <v>1630</v>
      </c>
      <c r="E3" s="918"/>
    </row>
    <row r="4" spans="1:5" s="50" customFormat="1" ht="14.45" customHeight="1">
      <c r="A4" s="916" t="s">
        <v>122</v>
      </c>
      <c r="B4" s="916"/>
      <c r="C4" s="916"/>
      <c r="D4" s="915" t="s">
        <v>354</v>
      </c>
      <c r="E4" s="915"/>
    </row>
    <row r="5" spans="1:5" s="50" customFormat="1" ht="21.4" customHeight="1">
      <c r="A5" s="921" t="s">
        <v>723</v>
      </c>
      <c r="B5" s="921" t="s">
        <v>724</v>
      </c>
      <c r="C5" s="920" t="s">
        <v>371</v>
      </c>
      <c r="D5" s="919" t="s">
        <v>3240</v>
      </c>
      <c r="E5" s="920" t="s">
        <v>37</v>
      </c>
    </row>
    <row r="6" spans="1:5" s="50" customFormat="1" ht="74.099999999999994" customHeight="1">
      <c r="A6" s="921"/>
      <c r="B6" s="921"/>
      <c r="C6" s="920"/>
      <c r="D6" s="919"/>
      <c r="E6" s="920"/>
    </row>
    <row r="7" spans="1:5" s="50" customFormat="1" ht="12.2" customHeight="1">
      <c r="A7" s="750">
        <v>1</v>
      </c>
      <c r="B7" s="750">
        <v>2</v>
      </c>
      <c r="C7" s="750">
        <v>3</v>
      </c>
      <c r="D7" s="750">
        <v>4</v>
      </c>
      <c r="E7" s="750">
        <v>5</v>
      </c>
    </row>
    <row r="8" spans="1:5" s="50" customFormat="1" ht="12">
      <c r="A8" s="751"/>
      <c r="B8" s="751"/>
      <c r="C8" s="752" t="s">
        <v>245</v>
      </c>
      <c r="D8" s="753">
        <v>7700180.7958101304</v>
      </c>
      <c r="E8" s="752" t="s">
        <v>192</v>
      </c>
    </row>
    <row r="9" spans="1:5" s="50" customFormat="1" ht="12">
      <c r="A9" s="754" t="s">
        <v>494</v>
      </c>
      <c r="B9" s="755"/>
      <c r="C9" s="756" t="s">
        <v>435</v>
      </c>
      <c r="D9" s="757">
        <v>7021942.8082900103</v>
      </c>
      <c r="E9" s="756" t="s">
        <v>265</v>
      </c>
    </row>
    <row r="10" spans="1:5" s="50" customFormat="1" ht="15.75" customHeight="1">
      <c r="A10" s="758" t="s">
        <v>494</v>
      </c>
      <c r="B10" s="759" t="s">
        <v>413</v>
      </c>
      <c r="C10" s="760" t="s">
        <v>436</v>
      </c>
      <c r="D10" s="761">
        <v>1084870.9719139501</v>
      </c>
      <c r="E10" s="760" t="s">
        <v>277</v>
      </c>
    </row>
    <row r="11" spans="1:5" s="50" customFormat="1" ht="18.75" customHeight="1">
      <c r="A11" s="762"/>
      <c r="B11" s="759" t="s">
        <v>414</v>
      </c>
      <c r="C11" s="760" t="s">
        <v>725</v>
      </c>
      <c r="D11" s="761">
        <v>110810.26551786</v>
      </c>
      <c r="E11" s="760" t="s">
        <v>410</v>
      </c>
    </row>
    <row r="12" spans="1:5" s="50" customFormat="1" ht="54.75" customHeight="1">
      <c r="A12" s="762"/>
      <c r="B12" s="759" t="s">
        <v>159</v>
      </c>
      <c r="C12" s="760" t="s">
        <v>777</v>
      </c>
      <c r="D12" s="761">
        <v>40685.620627700002</v>
      </c>
      <c r="E12" s="760" t="s">
        <v>778</v>
      </c>
    </row>
    <row r="13" spans="1:5" s="50" customFormat="1" ht="15.75" customHeight="1">
      <c r="A13" s="762"/>
      <c r="B13" s="759" t="s">
        <v>136</v>
      </c>
      <c r="C13" s="760" t="s">
        <v>779</v>
      </c>
      <c r="D13" s="761">
        <v>74025.477995399997</v>
      </c>
      <c r="E13" s="760" t="s">
        <v>780</v>
      </c>
    </row>
    <row r="14" spans="1:5" s="50" customFormat="1" ht="15.75" customHeight="1">
      <c r="A14" s="762"/>
      <c r="B14" s="759" t="s">
        <v>8</v>
      </c>
      <c r="C14" s="760" t="s">
        <v>2477</v>
      </c>
      <c r="D14" s="761">
        <v>954951.45268005005</v>
      </c>
      <c r="E14" s="760" t="s">
        <v>2478</v>
      </c>
    </row>
    <row r="15" spans="1:5" s="50" customFormat="1" ht="15.75" customHeight="1">
      <c r="A15" s="762"/>
      <c r="B15" s="759" t="s">
        <v>726</v>
      </c>
      <c r="C15" s="760" t="s">
        <v>33</v>
      </c>
      <c r="D15" s="761">
        <v>783079.48058731004</v>
      </c>
      <c r="E15" s="760" t="s">
        <v>480</v>
      </c>
    </row>
    <row r="16" spans="1:5" s="50" customFormat="1" ht="22.5">
      <c r="A16" s="762"/>
      <c r="B16" s="759" t="s">
        <v>180</v>
      </c>
      <c r="C16" s="760" t="s">
        <v>727</v>
      </c>
      <c r="D16" s="761">
        <v>1136239.39865804</v>
      </c>
      <c r="E16" s="760" t="s">
        <v>578</v>
      </c>
    </row>
    <row r="17" spans="1:5" s="50" customFormat="1" ht="12">
      <c r="A17" s="762"/>
      <c r="B17" s="759" t="s">
        <v>181</v>
      </c>
      <c r="C17" s="760" t="s">
        <v>728</v>
      </c>
      <c r="D17" s="761">
        <v>58665.529130360002</v>
      </c>
      <c r="E17" s="760" t="s">
        <v>550</v>
      </c>
    </row>
    <row r="18" spans="1:5" s="50" customFormat="1" ht="17.25" customHeight="1">
      <c r="A18" s="762"/>
      <c r="B18" s="759" t="s">
        <v>182</v>
      </c>
      <c r="C18" s="760" t="s">
        <v>2483</v>
      </c>
      <c r="D18" s="761">
        <v>545344.01412029006</v>
      </c>
      <c r="E18" s="760" t="s">
        <v>2484</v>
      </c>
    </row>
    <row r="19" spans="1:5" s="50" customFormat="1" ht="17.25" customHeight="1">
      <c r="A19" s="762"/>
      <c r="B19" s="759" t="s">
        <v>729</v>
      </c>
      <c r="C19" s="760" t="s">
        <v>492</v>
      </c>
      <c r="D19" s="761">
        <v>1881213.7841373801</v>
      </c>
      <c r="E19" s="760" t="s">
        <v>228</v>
      </c>
    </row>
    <row r="20" spans="1:5" s="50" customFormat="1" ht="17.25" customHeight="1">
      <c r="A20" s="762"/>
      <c r="B20" s="759" t="s">
        <v>1479</v>
      </c>
      <c r="C20" s="760" t="s">
        <v>1626</v>
      </c>
      <c r="D20" s="761">
        <v>5118.3126296399996</v>
      </c>
      <c r="E20" s="760" t="s">
        <v>1480</v>
      </c>
    </row>
    <row r="21" spans="1:5" s="50" customFormat="1" ht="17.25" customHeight="1">
      <c r="A21" s="762"/>
      <c r="B21" s="759" t="s">
        <v>1255</v>
      </c>
      <c r="C21" s="760" t="s">
        <v>2372</v>
      </c>
      <c r="D21" s="761">
        <v>346273.94449203002</v>
      </c>
      <c r="E21" s="760" t="s">
        <v>2373</v>
      </c>
    </row>
    <row r="22" spans="1:5" s="50" customFormat="1" ht="17.25" customHeight="1">
      <c r="A22" s="762"/>
      <c r="B22" s="759" t="s">
        <v>3213</v>
      </c>
      <c r="C22" s="760"/>
      <c r="D22" s="761">
        <v>664.55579999999998</v>
      </c>
      <c r="E22" s="760"/>
    </row>
    <row r="23" spans="1:5" s="50" customFormat="1" ht="12">
      <c r="A23" s="754" t="s">
        <v>183</v>
      </c>
      <c r="B23" s="755"/>
      <c r="C23" s="756" t="s">
        <v>731</v>
      </c>
      <c r="D23" s="757">
        <v>545937.98780687002</v>
      </c>
      <c r="E23" s="756" t="s">
        <v>158</v>
      </c>
    </row>
    <row r="24" spans="1:5" s="50" customFormat="1" ht="26.25" customHeight="1">
      <c r="A24" s="758" t="s">
        <v>183</v>
      </c>
      <c r="B24" s="759" t="s">
        <v>258</v>
      </c>
      <c r="C24" s="760" t="s">
        <v>781</v>
      </c>
      <c r="D24" s="761">
        <v>145651.7312826</v>
      </c>
      <c r="E24" s="760" t="s">
        <v>782</v>
      </c>
    </row>
    <row r="25" spans="1:5" s="50" customFormat="1" ht="23.25" customHeight="1">
      <c r="A25" s="762"/>
      <c r="B25" s="759" t="s">
        <v>140</v>
      </c>
      <c r="C25" s="760" t="s">
        <v>783</v>
      </c>
      <c r="D25" s="761">
        <v>37836.851320239999</v>
      </c>
      <c r="E25" s="760" t="s">
        <v>784</v>
      </c>
    </row>
    <row r="26" spans="1:5" s="50" customFormat="1" ht="22.5">
      <c r="A26" s="762"/>
      <c r="B26" s="759" t="s">
        <v>141</v>
      </c>
      <c r="C26" s="760" t="s">
        <v>785</v>
      </c>
      <c r="D26" s="761">
        <v>362449.40520402999</v>
      </c>
      <c r="E26" s="760" t="s">
        <v>786</v>
      </c>
    </row>
    <row r="27" spans="1:5" s="50" customFormat="1" ht="12">
      <c r="A27" s="754" t="s">
        <v>264</v>
      </c>
      <c r="B27" s="755"/>
      <c r="C27" s="756" t="s">
        <v>3146</v>
      </c>
      <c r="D27" s="757">
        <v>16100</v>
      </c>
      <c r="E27" s="756" t="s">
        <v>3147</v>
      </c>
    </row>
    <row r="28" spans="1:5" s="50" customFormat="1" ht="12">
      <c r="A28" s="758" t="s">
        <v>264</v>
      </c>
      <c r="B28" s="759" t="s">
        <v>3148</v>
      </c>
      <c r="C28" s="760" t="s">
        <v>3149</v>
      </c>
      <c r="D28" s="761">
        <v>16100</v>
      </c>
      <c r="E28" s="760" t="s">
        <v>3150</v>
      </c>
    </row>
    <row r="29" spans="1:5" s="50" customFormat="1" ht="12">
      <c r="A29" s="754" t="s">
        <v>446</v>
      </c>
      <c r="B29" s="755"/>
      <c r="C29" s="756" t="s">
        <v>59</v>
      </c>
      <c r="D29" s="757">
        <v>59758.901736779997</v>
      </c>
      <c r="E29" s="756" t="s">
        <v>457</v>
      </c>
    </row>
    <row r="30" spans="1:5" s="50" customFormat="1" ht="12">
      <c r="A30" s="758" t="s">
        <v>446</v>
      </c>
      <c r="B30" s="759" t="s">
        <v>732</v>
      </c>
      <c r="C30" s="760" t="s">
        <v>59</v>
      </c>
      <c r="D30" s="761">
        <v>59663.504521640003</v>
      </c>
      <c r="E30" s="760" t="s">
        <v>457</v>
      </c>
    </row>
    <row r="31" spans="1:5" s="50" customFormat="1" ht="22.5">
      <c r="A31" s="762"/>
      <c r="B31" s="759" t="s">
        <v>733</v>
      </c>
      <c r="C31" s="760" t="s">
        <v>94</v>
      </c>
      <c r="D31" s="761">
        <v>95.39721514</v>
      </c>
      <c r="E31" s="760" t="s">
        <v>62</v>
      </c>
    </row>
    <row r="32" spans="1:5" s="50" customFormat="1" ht="38.25" customHeight="1">
      <c r="A32" s="754" t="s">
        <v>473</v>
      </c>
      <c r="B32" s="755"/>
      <c r="C32" s="756" t="s">
        <v>1001</v>
      </c>
      <c r="D32" s="757">
        <v>56441.097976470002</v>
      </c>
      <c r="E32" s="756" t="s">
        <v>1002</v>
      </c>
    </row>
    <row r="33" spans="1:5" s="50" customFormat="1" ht="27.75" customHeight="1">
      <c r="A33" s="763" t="s">
        <v>473</v>
      </c>
      <c r="B33" s="764" t="s">
        <v>1003</v>
      </c>
      <c r="C33" s="765" t="s">
        <v>1004</v>
      </c>
      <c r="D33" s="766">
        <v>56441.097976470002</v>
      </c>
      <c r="E33" s="765" t="s">
        <v>1005</v>
      </c>
    </row>
    <row r="34" spans="1:5" s="50" customFormat="1" ht="28.7" customHeight="1"/>
  </sheetData>
  <customSheetViews>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5:D6"/>
    <mergeCell ref="E5:E6"/>
    <mergeCell ref="A5:A6"/>
    <mergeCell ref="B5:B6"/>
    <mergeCell ref="C5:C6"/>
    <mergeCell ref="D4:E4"/>
    <mergeCell ref="A1:C1"/>
    <mergeCell ref="A2:C2"/>
    <mergeCell ref="A3:C3"/>
    <mergeCell ref="A4:C4"/>
    <mergeCell ref="D1:E1"/>
    <mergeCell ref="D2:E2"/>
    <mergeCell ref="D3:E3"/>
  </mergeCells>
  <phoneticPr fontId="0" type="noConversion"/>
  <printOptions horizontalCentered="1"/>
  <pageMargins left="0.39370078740157483" right="0.19685039370078741" top="0.55118110236220474" bottom="0.31496062992125984" header="0.51181102362204722" footer="0.51181102362204722"/>
  <pageSetup paperSize="9" scale="90"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92D050"/>
    <pageSetUpPr fitToPage="1"/>
  </sheetPr>
  <dimension ref="A1:H49"/>
  <sheetViews>
    <sheetView view="pageBreakPreview" topLeftCell="A37" zoomScaleNormal="100" zoomScaleSheetLayoutView="100" workbookViewId="0">
      <selection activeCell="M45" sqref="M45"/>
    </sheetView>
  </sheetViews>
  <sheetFormatPr defaultRowHeight="12.75"/>
  <cols>
    <col min="1" max="1" width="34.28515625" style="420" customWidth="1"/>
    <col min="2" max="2" width="16.5703125" style="420" customWidth="1"/>
    <col min="3" max="3" width="16.7109375" style="420" customWidth="1"/>
    <col min="4" max="4" width="10.85546875" style="420" customWidth="1"/>
    <col min="5" max="5" width="22.5703125" style="420" customWidth="1"/>
    <col min="6" max="6" width="15.42578125" style="420" customWidth="1"/>
    <col min="7" max="7" width="34.42578125" style="420" customWidth="1"/>
    <col min="8" max="8" width="4.85546875" style="420" customWidth="1"/>
    <col min="9" max="9" width="4.7109375" style="420" customWidth="1"/>
    <col min="10" max="16384" width="9.140625" style="420"/>
  </cols>
  <sheetData>
    <row r="1" spans="1:7" s="511" customFormat="1" ht="19.149999999999999" customHeight="1">
      <c r="A1" s="899" t="s">
        <v>1653</v>
      </c>
      <c r="B1" s="899"/>
      <c r="C1" s="899"/>
      <c r="D1" s="899"/>
      <c r="E1" s="900" t="s">
        <v>404</v>
      </c>
      <c r="F1" s="900"/>
      <c r="G1" s="900"/>
    </row>
    <row r="2" spans="1:7" s="511" customFormat="1" ht="19.149999999999999" customHeight="1">
      <c r="A2" s="901" t="s">
        <v>1654</v>
      </c>
      <c r="B2" s="901"/>
      <c r="C2" s="901"/>
      <c r="D2" s="901"/>
      <c r="E2" s="903" t="s">
        <v>593</v>
      </c>
      <c r="F2" s="903"/>
      <c r="G2" s="903"/>
    </row>
    <row r="3" spans="1:7" s="511" customFormat="1" ht="1.1499999999999999" customHeight="1">
      <c r="A3" s="904" t="s">
        <v>122</v>
      </c>
      <c r="B3" s="904"/>
      <c r="C3" s="904"/>
      <c r="D3" s="904"/>
      <c r="E3" s="905" t="s">
        <v>500</v>
      </c>
      <c r="F3" s="905"/>
      <c r="G3" s="905"/>
    </row>
    <row r="4" spans="1:7" s="511" customFormat="1" ht="20.25" customHeight="1">
      <c r="A4" s="904"/>
      <c r="B4" s="904"/>
      <c r="C4" s="904"/>
      <c r="D4" s="904"/>
      <c r="E4" s="905"/>
      <c r="F4" s="905"/>
      <c r="G4" s="905"/>
    </row>
    <row r="5" spans="1:7" s="511" customFormat="1" ht="21.4" customHeight="1">
      <c r="A5" s="906" t="s">
        <v>371</v>
      </c>
      <c r="B5" s="908" t="s">
        <v>2778</v>
      </c>
      <c r="C5" s="908" t="s">
        <v>2523</v>
      </c>
      <c r="D5" s="906" t="s">
        <v>2779</v>
      </c>
      <c r="E5" s="906"/>
      <c r="F5" s="908" t="s">
        <v>3202</v>
      </c>
      <c r="G5" s="907" t="s">
        <v>37</v>
      </c>
    </row>
    <row r="6" spans="1:7" s="511" customFormat="1" ht="103.5" customHeight="1">
      <c r="A6" s="906"/>
      <c r="B6" s="908"/>
      <c r="C6" s="908"/>
      <c r="D6" s="691" t="s">
        <v>1449</v>
      </c>
      <c r="E6" s="538" t="s">
        <v>3203</v>
      </c>
      <c r="F6" s="908"/>
      <c r="G6" s="907"/>
    </row>
    <row r="7" spans="1:7" s="511" customFormat="1" ht="20.25" customHeight="1">
      <c r="A7" s="690" t="s">
        <v>494</v>
      </c>
      <c r="B7" s="690" t="s">
        <v>183</v>
      </c>
      <c r="C7" s="690" t="s">
        <v>264</v>
      </c>
      <c r="D7" s="690" t="s">
        <v>446</v>
      </c>
      <c r="E7" s="692" t="s">
        <v>645</v>
      </c>
      <c r="F7" s="690" t="s">
        <v>473</v>
      </c>
      <c r="G7" s="690" t="s">
        <v>646</v>
      </c>
    </row>
    <row r="8" spans="1:7" s="511" customFormat="1" ht="21.4" customHeight="1">
      <c r="A8" s="539" t="s">
        <v>393</v>
      </c>
      <c r="B8" s="504">
        <v>19037979.030036502</v>
      </c>
      <c r="C8" s="504">
        <v>19624012.054804299</v>
      </c>
      <c r="D8" s="504">
        <v>21090148.277543399</v>
      </c>
      <c r="E8" s="540">
        <v>4980046.4452976799</v>
      </c>
      <c r="F8" s="504">
        <v>5206986.9391299402</v>
      </c>
      <c r="G8" s="503" t="s">
        <v>394</v>
      </c>
    </row>
    <row r="9" spans="1:7" s="511" customFormat="1" ht="33.6" customHeight="1">
      <c r="A9" s="541" t="s">
        <v>820</v>
      </c>
      <c r="B9" s="506">
        <v>12912428.2566707</v>
      </c>
      <c r="C9" s="506">
        <v>12307809.76802</v>
      </c>
      <c r="D9" s="506">
        <v>14463081.1377124</v>
      </c>
      <c r="E9" s="543">
        <v>3101409.7934112102</v>
      </c>
      <c r="F9" s="506">
        <v>4077555.6788978502</v>
      </c>
      <c r="G9" s="505" t="s">
        <v>821</v>
      </c>
    </row>
    <row r="10" spans="1:7" s="511" customFormat="1" ht="21.4" customHeight="1">
      <c r="A10" s="544" t="s">
        <v>2724</v>
      </c>
      <c r="B10" s="508">
        <v>3889594.5079671098</v>
      </c>
      <c r="C10" s="508">
        <v>3653190.79919306</v>
      </c>
      <c r="D10" s="508">
        <v>4532987.4577256404</v>
      </c>
      <c r="E10" s="545">
        <v>1018977.94870641</v>
      </c>
      <c r="F10" s="508">
        <v>1191464.0990312099</v>
      </c>
      <c r="G10" s="507" t="s">
        <v>586</v>
      </c>
    </row>
    <row r="11" spans="1:7" s="511" customFormat="1" ht="21.4" customHeight="1">
      <c r="A11" s="544" t="s">
        <v>1046</v>
      </c>
      <c r="B11" s="508">
        <v>5674110.63979825</v>
      </c>
      <c r="C11" s="508">
        <v>5179378.1024921797</v>
      </c>
      <c r="D11" s="508">
        <v>6111842.3383661704</v>
      </c>
      <c r="E11" s="545">
        <v>1320629.2217432701</v>
      </c>
      <c r="F11" s="508">
        <v>1962484.5931754699</v>
      </c>
      <c r="G11" s="507" t="s">
        <v>3119</v>
      </c>
    </row>
    <row r="12" spans="1:7" s="511" customFormat="1" ht="21.4" customHeight="1">
      <c r="A12" s="544" t="s">
        <v>824</v>
      </c>
      <c r="B12" s="508">
        <v>161890.42923258001</v>
      </c>
      <c r="C12" s="508">
        <v>125189.66151049</v>
      </c>
      <c r="D12" s="508">
        <v>117407.40095227001</v>
      </c>
      <c r="E12" s="545">
        <v>28395.646702440001</v>
      </c>
      <c r="F12" s="508">
        <v>22064.597378999999</v>
      </c>
      <c r="G12" s="507" t="s">
        <v>546</v>
      </c>
    </row>
    <row r="13" spans="1:7" s="511" customFormat="1" ht="21.4" customHeight="1">
      <c r="A13" s="546" t="s">
        <v>825</v>
      </c>
      <c r="B13" s="506">
        <v>1617610.0833169899</v>
      </c>
      <c r="C13" s="506">
        <v>1201438.2371183501</v>
      </c>
      <c r="D13" s="506">
        <v>823130.61701315001</v>
      </c>
      <c r="E13" s="543">
        <v>194580.69947344999</v>
      </c>
      <c r="F13" s="506">
        <v>79068.800229500004</v>
      </c>
      <c r="G13" s="509" t="s">
        <v>11</v>
      </c>
    </row>
    <row r="14" spans="1:7" s="511" customFormat="1" ht="33.6" customHeight="1">
      <c r="A14" s="546" t="s">
        <v>826</v>
      </c>
      <c r="B14" s="506">
        <v>735.69630816999995</v>
      </c>
      <c r="C14" s="506">
        <v>6170.4308915000001</v>
      </c>
      <c r="D14" s="506">
        <v>12039.5855273</v>
      </c>
      <c r="E14" s="543">
        <v>1646.6726590000001</v>
      </c>
      <c r="F14" s="506">
        <v>257.174712</v>
      </c>
      <c r="G14" s="509" t="s">
        <v>467</v>
      </c>
    </row>
    <row r="15" spans="1:7" s="511" customFormat="1" ht="21.4" customHeight="1">
      <c r="A15" s="546" t="s">
        <v>2895</v>
      </c>
      <c r="B15" s="506">
        <v>0</v>
      </c>
      <c r="C15" s="506">
        <v>0</v>
      </c>
      <c r="D15" s="542">
        <v>0</v>
      </c>
      <c r="E15" s="543">
        <v>0</v>
      </c>
      <c r="F15" s="506">
        <v>2550.3602676400001</v>
      </c>
      <c r="G15" s="509" t="s">
        <v>2896</v>
      </c>
    </row>
    <row r="16" spans="1:7" s="511" customFormat="1" ht="21.4" customHeight="1">
      <c r="A16" s="546" t="s">
        <v>644</v>
      </c>
      <c r="B16" s="506">
        <v>4507204.9937406396</v>
      </c>
      <c r="C16" s="506">
        <v>6108593.6187744597</v>
      </c>
      <c r="D16" s="506">
        <v>5791896.9372905502</v>
      </c>
      <c r="E16" s="543">
        <v>1682409.27975402</v>
      </c>
      <c r="F16" s="506">
        <v>1047554.92502295</v>
      </c>
      <c r="G16" s="509" t="s">
        <v>281</v>
      </c>
    </row>
    <row r="17" spans="1:7" s="511" customFormat="1" ht="21.95" customHeight="1">
      <c r="A17" s="539" t="s">
        <v>104</v>
      </c>
      <c r="B17" s="504">
        <v>21547818.8924491</v>
      </c>
      <c r="C17" s="504">
        <v>23106551.975464199</v>
      </c>
      <c r="D17" s="504">
        <v>24958708.767746601</v>
      </c>
      <c r="E17" s="540">
        <v>5526845.6837682799</v>
      </c>
      <c r="F17" s="504">
        <v>5944897.9263625704</v>
      </c>
      <c r="G17" s="503" t="s">
        <v>454</v>
      </c>
    </row>
    <row r="18" spans="1:7" s="511" customFormat="1" ht="33.6" customHeight="1">
      <c r="A18" s="547" t="s">
        <v>828</v>
      </c>
      <c r="B18" s="508">
        <v>1137687.1851464801</v>
      </c>
      <c r="C18" s="508">
        <v>1293447.3212766999</v>
      </c>
      <c r="D18" s="508">
        <v>1334753.3931508299</v>
      </c>
      <c r="E18" s="545">
        <v>267600.91378563998</v>
      </c>
      <c r="F18" s="508">
        <v>257675.37131993999</v>
      </c>
      <c r="G18" s="507" t="s">
        <v>130</v>
      </c>
    </row>
    <row r="19" spans="1:7" s="511" customFormat="1" ht="21.4" customHeight="1">
      <c r="A19" s="547" t="s">
        <v>86</v>
      </c>
      <c r="B19" s="508">
        <v>1100070.8920851599</v>
      </c>
      <c r="C19" s="508">
        <v>1038491.1734278901</v>
      </c>
      <c r="D19" s="508">
        <v>1149535.0911801199</v>
      </c>
      <c r="E19" s="545">
        <v>135744.32964909001</v>
      </c>
      <c r="F19" s="508">
        <v>273330.38176200999</v>
      </c>
      <c r="G19" s="507" t="s">
        <v>41</v>
      </c>
    </row>
    <row r="20" spans="1:7" s="511" customFormat="1" ht="58.15" customHeight="1">
      <c r="A20" s="547" t="s">
        <v>829</v>
      </c>
      <c r="B20" s="508">
        <v>1275903.77775409</v>
      </c>
      <c r="C20" s="508">
        <v>1287986.8995449001</v>
      </c>
      <c r="D20" s="508">
        <v>1366266.16875538</v>
      </c>
      <c r="E20" s="545">
        <v>253131.65532898001</v>
      </c>
      <c r="F20" s="508">
        <v>305692.89613488002</v>
      </c>
      <c r="G20" s="507" t="s">
        <v>263</v>
      </c>
    </row>
    <row r="21" spans="1:7" s="511" customFormat="1" ht="21.4" customHeight="1">
      <c r="A21" s="547" t="s">
        <v>38</v>
      </c>
      <c r="B21" s="508">
        <v>1284728.3417732101</v>
      </c>
      <c r="C21" s="508">
        <v>1687045.69283749</v>
      </c>
      <c r="D21" s="508">
        <v>1459703.2270849899</v>
      </c>
      <c r="E21" s="545">
        <v>257873.97629039001</v>
      </c>
      <c r="F21" s="508">
        <v>145944.51457356001</v>
      </c>
      <c r="G21" s="507" t="s">
        <v>39</v>
      </c>
    </row>
    <row r="22" spans="1:7" s="511" customFormat="1" ht="21.4" customHeight="1">
      <c r="A22" s="547" t="s">
        <v>283</v>
      </c>
      <c r="B22" s="508">
        <v>2214672.1668486302</v>
      </c>
      <c r="C22" s="508">
        <v>2234191.0831365502</v>
      </c>
      <c r="D22" s="508">
        <v>2427736.7226626598</v>
      </c>
      <c r="E22" s="545">
        <v>432782.42671988998</v>
      </c>
      <c r="F22" s="508">
        <v>382998.57967188</v>
      </c>
      <c r="G22" s="507" t="s">
        <v>284</v>
      </c>
    </row>
    <row r="23" spans="1:7" s="511" customFormat="1" ht="33.6" customHeight="1">
      <c r="A23" s="547" t="s">
        <v>830</v>
      </c>
      <c r="B23" s="508">
        <v>4660172.80091873</v>
      </c>
      <c r="C23" s="508">
        <v>5330622.5872959802</v>
      </c>
      <c r="D23" s="508">
        <v>5935107.0294283899</v>
      </c>
      <c r="E23" s="545">
        <v>1502995.3283196599</v>
      </c>
      <c r="F23" s="508">
        <v>1700333.6487521201</v>
      </c>
      <c r="G23" s="507" t="s">
        <v>25</v>
      </c>
    </row>
    <row r="24" spans="1:7" s="511" customFormat="1" ht="33.6" customHeight="1">
      <c r="A24" s="547" t="s">
        <v>55</v>
      </c>
      <c r="B24" s="508">
        <v>593617.30913396005</v>
      </c>
      <c r="C24" s="508">
        <v>443664.38422327</v>
      </c>
      <c r="D24" s="508">
        <v>259922.85699999999</v>
      </c>
      <c r="E24" s="545">
        <v>23285.891500000002</v>
      </c>
      <c r="F24" s="508">
        <v>14367.407999999999</v>
      </c>
      <c r="G24" s="507" t="s">
        <v>427</v>
      </c>
    </row>
    <row r="25" spans="1:7" s="511" customFormat="1" ht="33.6" customHeight="1">
      <c r="A25" s="547" t="s">
        <v>376</v>
      </c>
      <c r="B25" s="508">
        <v>259425.87000664999</v>
      </c>
      <c r="C25" s="508">
        <v>278898.25656504999</v>
      </c>
      <c r="D25" s="508">
        <v>290983.38538168999</v>
      </c>
      <c r="E25" s="545">
        <v>56978.180483900003</v>
      </c>
      <c r="F25" s="508">
        <v>51056.229756039997</v>
      </c>
      <c r="G25" s="507" t="s">
        <v>433</v>
      </c>
    </row>
    <row r="26" spans="1:7" s="511" customFormat="1" ht="33.6" customHeight="1">
      <c r="A26" s="547" t="s">
        <v>831</v>
      </c>
      <c r="B26" s="508">
        <v>189027.57692194</v>
      </c>
      <c r="C26" s="508">
        <v>158442.54642882</v>
      </c>
      <c r="D26" s="508">
        <v>112560.10147161</v>
      </c>
      <c r="E26" s="545">
        <v>8436.5714957500004</v>
      </c>
      <c r="F26" s="508">
        <v>15089.131177699999</v>
      </c>
      <c r="G26" s="507" t="s">
        <v>325</v>
      </c>
    </row>
    <row r="27" spans="1:7" s="511" customFormat="1" ht="70.349999999999994" customHeight="1">
      <c r="A27" s="547" t="s">
        <v>595</v>
      </c>
      <c r="B27" s="508">
        <v>383214.72908731998</v>
      </c>
      <c r="C27" s="508">
        <v>384242.73835705</v>
      </c>
      <c r="D27" s="508">
        <v>612199.21665163001</v>
      </c>
      <c r="E27" s="545">
        <v>59108.00381522</v>
      </c>
      <c r="F27" s="508">
        <v>68362.49668846</v>
      </c>
      <c r="G27" s="507" t="s">
        <v>832</v>
      </c>
    </row>
    <row r="28" spans="1:7" s="511" customFormat="1" ht="45.95" customHeight="1">
      <c r="A28" s="547" t="s">
        <v>833</v>
      </c>
      <c r="B28" s="508">
        <v>58013.971706110002</v>
      </c>
      <c r="C28" s="508">
        <v>20458.387023740001</v>
      </c>
      <c r="D28" s="508">
        <v>17293.93501831</v>
      </c>
      <c r="E28" s="545">
        <v>258.79334</v>
      </c>
      <c r="F28" s="508">
        <v>1561.0768754999999</v>
      </c>
      <c r="G28" s="507" t="s">
        <v>834</v>
      </c>
    </row>
    <row r="29" spans="1:7" s="511" customFormat="1" ht="21.4" customHeight="1">
      <c r="A29" s="547" t="s">
        <v>211</v>
      </c>
      <c r="B29" s="508">
        <v>823766.33000219997</v>
      </c>
      <c r="C29" s="508">
        <v>891930.41746684001</v>
      </c>
      <c r="D29" s="508">
        <v>1208280.8844969701</v>
      </c>
      <c r="E29" s="545">
        <v>210398.70273054001</v>
      </c>
      <c r="F29" s="508">
        <v>167037.76083660999</v>
      </c>
      <c r="G29" s="507" t="s">
        <v>835</v>
      </c>
    </row>
    <row r="30" spans="1:7" s="511" customFormat="1" ht="21.4" customHeight="1">
      <c r="A30" s="547" t="s">
        <v>529</v>
      </c>
      <c r="B30" s="508">
        <v>764323.63239606004</v>
      </c>
      <c r="C30" s="508">
        <v>610112.19926962</v>
      </c>
      <c r="D30" s="508">
        <v>479665.55404804001</v>
      </c>
      <c r="E30" s="545">
        <v>59069.659907089997</v>
      </c>
      <c r="F30" s="508">
        <v>55739.764096860003</v>
      </c>
      <c r="G30" s="507" t="s">
        <v>836</v>
      </c>
    </row>
    <row r="31" spans="1:7" s="511" customFormat="1" ht="21.4" customHeight="1">
      <c r="A31" s="547" t="s">
        <v>837</v>
      </c>
      <c r="B31" s="508">
        <v>1808139.55666852</v>
      </c>
      <c r="C31" s="508">
        <v>2181991.4826103002</v>
      </c>
      <c r="D31" s="508">
        <v>2607867.0714159398</v>
      </c>
      <c r="E31" s="545">
        <v>978506.85880212998</v>
      </c>
      <c r="F31" s="508">
        <v>1189710.38221701</v>
      </c>
      <c r="G31" s="507" t="s">
        <v>838</v>
      </c>
    </row>
    <row r="32" spans="1:7" s="511" customFormat="1" ht="21.4" customHeight="1">
      <c r="A32" s="547" t="s">
        <v>489</v>
      </c>
      <c r="B32" s="508">
        <v>4995054.7520000003</v>
      </c>
      <c r="C32" s="508">
        <v>5265026.8059999999</v>
      </c>
      <c r="D32" s="508">
        <v>5696834.1299999999</v>
      </c>
      <c r="E32" s="545">
        <v>1280674.3916</v>
      </c>
      <c r="F32" s="508">
        <v>1315998.2845000001</v>
      </c>
      <c r="G32" s="507" t="s">
        <v>839</v>
      </c>
    </row>
    <row r="33" spans="1:8" s="511" customFormat="1" ht="34.15" customHeight="1">
      <c r="A33" s="539" t="s">
        <v>590</v>
      </c>
      <c r="B33" s="504">
        <v>402804.9704923</v>
      </c>
      <c r="C33" s="504">
        <v>116738.44611619999</v>
      </c>
      <c r="D33" s="504">
        <v>149771.08565277001</v>
      </c>
      <c r="E33" s="540">
        <v>12831.14426273</v>
      </c>
      <c r="F33" s="504">
        <v>-43530.656383100002</v>
      </c>
      <c r="G33" s="503" t="s">
        <v>525</v>
      </c>
    </row>
    <row r="34" spans="1:8" s="511" customFormat="1" ht="21.4" customHeight="1">
      <c r="A34" s="546" t="s">
        <v>840</v>
      </c>
      <c r="B34" s="506">
        <v>661400.027</v>
      </c>
      <c r="C34" s="506">
        <v>437824.49699999997</v>
      </c>
      <c r="D34" s="542">
        <v>442090.00199999998</v>
      </c>
      <c r="E34" s="543">
        <v>40000</v>
      </c>
      <c r="F34" s="506">
        <v>11000</v>
      </c>
      <c r="G34" s="509" t="s">
        <v>841</v>
      </c>
    </row>
    <row r="35" spans="1:8" s="511" customFormat="1" ht="21.4" customHeight="1">
      <c r="A35" s="546" t="s">
        <v>842</v>
      </c>
      <c r="B35" s="506">
        <v>258595.05650770001</v>
      </c>
      <c r="C35" s="506">
        <v>321086.05088380002</v>
      </c>
      <c r="D35" s="506">
        <v>292318.91634723003</v>
      </c>
      <c r="E35" s="543">
        <v>27168.855737270002</v>
      </c>
      <c r="F35" s="506">
        <v>54530.656383100002</v>
      </c>
      <c r="G35" s="509" t="s">
        <v>843</v>
      </c>
    </row>
    <row r="36" spans="1:8" s="511" customFormat="1" ht="46.9" customHeight="1">
      <c r="A36" s="539" t="s">
        <v>1732</v>
      </c>
      <c r="B36" s="504">
        <v>208205.45255812001</v>
      </c>
      <c r="C36" s="504">
        <v>49612.136412829997</v>
      </c>
      <c r="D36" s="504">
        <v>46891.299621990001</v>
      </c>
      <c r="E36" s="540">
        <v>76.745479860000003</v>
      </c>
      <c r="F36" s="504">
        <v>5124.5272151400004</v>
      </c>
      <c r="G36" s="503" t="s">
        <v>589</v>
      </c>
    </row>
    <row r="37" spans="1:8" s="511" customFormat="1" ht="33.6" customHeight="1">
      <c r="A37" s="546" t="s">
        <v>846</v>
      </c>
      <c r="B37" s="506">
        <v>208205.45255812001</v>
      </c>
      <c r="C37" s="506">
        <v>49612.136412829997</v>
      </c>
      <c r="D37" s="542">
        <v>46891.299621990001</v>
      </c>
      <c r="E37" s="543">
        <v>76.745479860000003</v>
      </c>
      <c r="F37" s="506">
        <v>5124.5272151400004</v>
      </c>
      <c r="G37" s="509" t="s">
        <v>847</v>
      </c>
    </row>
    <row r="38" spans="1:8" s="511" customFormat="1" ht="34.15" customHeight="1">
      <c r="A38" s="539" t="s">
        <v>1733</v>
      </c>
      <c r="B38" s="504">
        <v>-3120850.28546301</v>
      </c>
      <c r="C38" s="504">
        <v>-3648890.5031889402</v>
      </c>
      <c r="D38" s="504">
        <v>-4065222.8754778998</v>
      </c>
      <c r="E38" s="540">
        <v>-559707.12821319001</v>
      </c>
      <c r="F38" s="504">
        <v>-699504.85806467</v>
      </c>
      <c r="G38" s="503" t="s">
        <v>591</v>
      </c>
    </row>
    <row r="39" spans="1:8" s="511" customFormat="1" ht="46.9" customHeight="1">
      <c r="A39" s="539" t="s">
        <v>1734</v>
      </c>
      <c r="B39" s="504">
        <v>-8763995.1453618295</v>
      </c>
      <c r="C39" s="504">
        <v>-10847264.247870199</v>
      </c>
      <c r="D39" s="504">
        <v>-11074831.201280899</v>
      </c>
      <c r="E39" s="540">
        <v>-2265298.3361922102</v>
      </c>
      <c r="F39" s="504">
        <v>-1732584.1108176999</v>
      </c>
      <c r="G39" s="503" t="s">
        <v>1735</v>
      </c>
    </row>
    <row r="40" spans="1:8" s="511" customFormat="1" ht="59.1" customHeight="1">
      <c r="A40" s="539" t="s">
        <v>1812</v>
      </c>
      <c r="B40" s="504">
        <v>3120850.28546301</v>
      </c>
      <c r="C40" s="504">
        <v>3648890.5031889402</v>
      </c>
      <c r="D40" s="504">
        <v>4065222.8754778998</v>
      </c>
      <c r="E40" s="540">
        <v>559707.12821319001</v>
      </c>
      <c r="F40" s="504">
        <v>699504.85806467</v>
      </c>
      <c r="G40" s="503" t="s">
        <v>1813</v>
      </c>
    </row>
    <row r="41" spans="1:8" s="511" customFormat="1" ht="21.4" customHeight="1">
      <c r="A41" s="548" t="s">
        <v>452</v>
      </c>
      <c r="B41" s="549">
        <v>3529699.51584996</v>
      </c>
      <c r="C41" s="549">
        <v>3355950.94804439</v>
      </c>
      <c r="D41" s="549">
        <v>3542318.78437813</v>
      </c>
      <c r="E41" s="550">
        <v>636999.76046165999</v>
      </c>
      <c r="F41" s="550">
        <f>F42-F43</f>
        <v>797920.22295144002</v>
      </c>
      <c r="G41" s="551" t="s">
        <v>848</v>
      </c>
    </row>
    <row r="42" spans="1:8" s="511" customFormat="1" ht="21.4" customHeight="1">
      <c r="A42" s="547" t="s">
        <v>849</v>
      </c>
      <c r="B42" s="508">
        <v>5318608.0776499603</v>
      </c>
      <c r="C42" s="508">
        <v>5643320.3247443903</v>
      </c>
      <c r="D42" s="508">
        <v>6027050.6727781296</v>
      </c>
      <c r="E42" s="545">
        <v>1393029.9922616601</v>
      </c>
      <c r="F42" s="508">
        <v>1437866.7280514401</v>
      </c>
      <c r="G42" s="552" t="s">
        <v>850</v>
      </c>
    </row>
    <row r="43" spans="1:8" s="511" customFormat="1" ht="21.4" customHeight="1">
      <c r="A43" s="547" t="s">
        <v>851</v>
      </c>
      <c r="B43" s="508">
        <v>1788908.5618</v>
      </c>
      <c r="C43" s="508">
        <v>2287369.3766999999</v>
      </c>
      <c r="D43" s="508">
        <v>2484731.8884000001</v>
      </c>
      <c r="E43" s="545">
        <v>756030.23179999995</v>
      </c>
      <c r="F43" s="545">
        <v>639946.50510000007</v>
      </c>
      <c r="G43" s="552" t="s">
        <v>852</v>
      </c>
    </row>
    <row r="44" spans="1:8" s="511" customFormat="1" ht="21.4" customHeight="1">
      <c r="A44" s="548" t="s">
        <v>218</v>
      </c>
      <c r="B44" s="549">
        <v>-408849.23038695002</v>
      </c>
      <c r="C44" s="549">
        <v>292939.55514454999</v>
      </c>
      <c r="D44" s="549">
        <v>522904.09109976998</v>
      </c>
      <c r="E44" s="550">
        <v>-77292.632248470007</v>
      </c>
      <c r="F44" s="550">
        <f>F45-F46</f>
        <v>-90125.68172990001</v>
      </c>
      <c r="G44" s="551" t="s">
        <v>853</v>
      </c>
    </row>
    <row r="45" spans="1:8" s="511" customFormat="1" ht="21.4" customHeight="1">
      <c r="A45" s="547" t="s">
        <v>849</v>
      </c>
      <c r="B45" s="508">
        <v>251872.158284</v>
      </c>
      <c r="C45" s="508">
        <v>1447223.4650981601</v>
      </c>
      <c r="D45" s="508">
        <v>2231117.1228499999</v>
      </c>
      <c r="E45" s="545">
        <v>68267.653550000003</v>
      </c>
      <c r="F45" s="545">
        <v>31.4</v>
      </c>
      <c r="G45" s="552" t="s">
        <v>850</v>
      </c>
    </row>
    <row r="46" spans="1:8" s="511" customFormat="1" ht="21.4" customHeight="1">
      <c r="A46" s="553" t="s">
        <v>851</v>
      </c>
      <c r="B46" s="554">
        <v>660721.38867094996</v>
      </c>
      <c r="C46" s="554">
        <v>1154283.90995361</v>
      </c>
      <c r="D46" s="554">
        <v>1708213.0317502299</v>
      </c>
      <c r="E46" s="555">
        <v>145560.28579846999</v>
      </c>
      <c r="F46" s="555">
        <v>90157.081729900005</v>
      </c>
      <c r="G46" s="556" t="s">
        <v>852</v>
      </c>
    </row>
    <row r="47" spans="1:8" s="511" customFormat="1" ht="299.64999999999998" customHeight="1"/>
    <row r="48" spans="1:8" s="511" customFormat="1" ht="35.1" customHeight="1">
      <c r="A48" s="902"/>
      <c r="B48" s="902"/>
      <c r="C48" s="902"/>
      <c r="D48" s="902"/>
      <c r="E48" s="902"/>
      <c r="F48" s="902"/>
      <c r="G48" s="902"/>
      <c r="H48" s="902"/>
    </row>
    <row r="49" s="511" customFormat="1" ht="59.65" customHeight="1"/>
  </sheetData>
  <sheetProtection formatCells="0" formatColumns="0" formatRows="0" insertColumns="0" insertRows="0" insertHyperlinks="0" deleteColumns="0" deleteRows="0" autoFilter="0"/>
  <mergeCells count="13">
    <mergeCell ref="A1:D1"/>
    <mergeCell ref="E1:G1"/>
    <mergeCell ref="A2:D2"/>
    <mergeCell ref="A48:H48"/>
    <mergeCell ref="E2:G2"/>
    <mergeCell ref="A3:D4"/>
    <mergeCell ref="E3:G4"/>
    <mergeCell ref="D5:E5"/>
    <mergeCell ref="G5:G6"/>
    <mergeCell ref="F5:F6"/>
    <mergeCell ref="A5:A6"/>
    <mergeCell ref="B5:B6"/>
    <mergeCell ref="C5:C6"/>
  </mergeCells>
  <printOptions horizontalCentered="1"/>
  <pageMargins left="0.19685039370078741" right="0.11811023622047245" top="0.55118110236220474" bottom="0.39370078740157483" header="0.51181102362204722" footer="0.51181102362204722"/>
  <pageSetup paperSize="9" scale="96"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92D050"/>
  </sheetPr>
  <dimension ref="B1:H154"/>
  <sheetViews>
    <sheetView showGridLines="0" view="pageBreakPreview" zoomScaleNormal="100" zoomScaleSheetLayoutView="100" workbookViewId="0">
      <selection activeCell="P14" sqref="P14"/>
    </sheetView>
  </sheetViews>
  <sheetFormatPr defaultRowHeight="12.75"/>
  <cols>
    <col min="1" max="1" width="0.5703125" style="420" customWidth="1"/>
    <col min="2" max="5" width="4.7109375" style="420" customWidth="1"/>
    <col min="6" max="6" width="69.28515625" style="420" customWidth="1"/>
    <col min="7" max="7" width="14.7109375" style="420" customWidth="1"/>
    <col min="8" max="8" width="69.28515625" style="420" customWidth="1"/>
    <col min="9" max="9" width="5.85546875" style="420" customWidth="1"/>
    <col min="10" max="16384" width="9.140625" style="420"/>
  </cols>
  <sheetData>
    <row r="1" spans="2:8" s="511" customFormat="1" ht="4.3499999999999996" customHeight="1"/>
    <row r="2" spans="2:8" s="511" customFormat="1" ht="15.4" customHeight="1">
      <c r="B2" s="512" t="s">
        <v>1021</v>
      </c>
      <c r="H2" s="693" t="s">
        <v>382</v>
      </c>
    </row>
    <row r="3" spans="2:8" s="511" customFormat="1" ht="33" customHeight="1">
      <c r="F3" s="564" t="s">
        <v>1452</v>
      </c>
    </row>
    <row r="4" spans="2:8" s="511" customFormat="1" ht="19.149999999999999" customHeight="1">
      <c r="B4" s="922" t="s">
        <v>122</v>
      </c>
      <c r="C4" s="922"/>
      <c r="D4" s="922"/>
      <c r="H4" s="565" t="s">
        <v>354</v>
      </c>
    </row>
    <row r="5" spans="2:8" s="511" customFormat="1" ht="120.6" customHeight="1">
      <c r="B5" s="566" t="s">
        <v>1009</v>
      </c>
      <c r="C5" s="566" t="s">
        <v>1010</v>
      </c>
      <c r="D5" s="566" t="s">
        <v>1011</v>
      </c>
      <c r="E5" s="566" t="s">
        <v>1012</v>
      </c>
      <c r="F5" s="567" t="s">
        <v>371</v>
      </c>
      <c r="G5" s="568" t="s">
        <v>3220</v>
      </c>
      <c r="H5" s="569" t="s">
        <v>37</v>
      </c>
    </row>
    <row r="6" spans="2:8" s="511" customFormat="1" ht="24" customHeight="1">
      <c r="B6" s="570" t="s">
        <v>494</v>
      </c>
      <c r="C6" s="570" t="s">
        <v>183</v>
      </c>
      <c r="D6" s="570" t="s">
        <v>264</v>
      </c>
      <c r="E6" s="570" t="s">
        <v>446</v>
      </c>
      <c r="F6" s="571" t="s">
        <v>645</v>
      </c>
      <c r="G6" s="570" t="s">
        <v>473</v>
      </c>
      <c r="H6" s="570" t="s">
        <v>646</v>
      </c>
    </row>
    <row r="7" spans="2:8" s="511" customFormat="1" ht="13.35" customHeight="1">
      <c r="B7" s="572"/>
      <c r="C7" s="572"/>
      <c r="D7" s="572"/>
      <c r="E7" s="572"/>
      <c r="F7" s="573" t="s">
        <v>1422</v>
      </c>
      <c r="G7" s="574">
        <v>5261517.5955130402</v>
      </c>
      <c r="H7" s="575" t="s">
        <v>1421</v>
      </c>
    </row>
    <row r="8" spans="2:8" s="511" customFormat="1" ht="13.35" customHeight="1">
      <c r="B8" s="572"/>
      <c r="C8" s="572"/>
      <c r="D8" s="572"/>
      <c r="E8" s="572"/>
      <c r="F8" s="576" t="s">
        <v>74</v>
      </c>
      <c r="G8" s="572"/>
      <c r="H8" s="577" t="s">
        <v>292</v>
      </c>
    </row>
    <row r="9" spans="2:8" s="511" customFormat="1" ht="13.35" customHeight="1">
      <c r="B9" s="578"/>
      <c r="C9" s="578"/>
      <c r="D9" s="578"/>
      <c r="E9" s="578"/>
      <c r="F9" s="573" t="s">
        <v>531</v>
      </c>
      <c r="G9" s="579">
        <v>5206986.9391299402</v>
      </c>
      <c r="H9" s="575" t="s">
        <v>518</v>
      </c>
    </row>
    <row r="10" spans="2:8" s="511" customFormat="1" ht="13.35" customHeight="1">
      <c r="B10" s="580" t="s">
        <v>494</v>
      </c>
      <c r="C10" s="581"/>
      <c r="D10" s="581"/>
      <c r="E10" s="581"/>
      <c r="F10" s="573" t="s">
        <v>189</v>
      </c>
      <c r="G10" s="579">
        <v>4077555.6788978502</v>
      </c>
      <c r="H10" s="575" t="s">
        <v>441</v>
      </c>
    </row>
    <row r="11" spans="2:8" s="511" customFormat="1" ht="13.35" customHeight="1">
      <c r="B11" s="572"/>
      <c r="C11" s="580" t="s">
        <v>1013</v>
      </c>
      <c r="D11" s="581"/>
      <c r="E11" s="581"/>
      <c r="F11" s="582" t="s">
        <v>647</v>
      </c>
      <c r="G11" s="579">
        <v>1191464.0990312099</v>
      </c>
      <c r="H11" s="583" t="s">
        <v>249</v>
      </c>
    </row>
    <row r="12" spans="2:8" s="511" customFormat="1" ht="13.9" customHeight="1">
      <c r="B12" s="572"/>
      <c r="C12" s="572"/>
      <c r="D12" s="584" t="s">
        <v>494</v>
      </c>
      <c r="E12" s="581"/>
      <c r="F12" s="585" t="s">
        <v>2727</v>
      </c>
      <c r="G12" s="586">
        <v>1191464.0990312099</v>
      </c>
      <c r="H12" s="587" t="s">
        <v>250</v>
      </c>
    </row>
    <row r="13" spans="2:8" s="511" customFormat="1" ht="34.700000000000003" customHeight="1">
      <c r="B13" s="588" t="s">
        <v>494</v>
      </c>
      <c r="C13" s="588" t="s">
        <v>1013</v>
      </c>
      <c r="D13" s="588" t="s">
        <v>494</v>
      </c>
      <c r="E13" s="589" t="s">
        <v>1014</v>
      </c>
      <c r="F13" s="590" t="s">
        <v>1381</v>
      </c>
      <c r="G13" s="591">
        <v>1191464.0990312099</v>
      </c>
      <c r="H13" s="592" t="s">
        <v>1382</v>
      </c>
    </row>
    <row r="14" spans="2:8" s="511" customFormat="1" ht="24" customHeight="1">
      <c r="B14" s="572"/>
      <c r="C14" s="580" t="s">
        <v>652</v>
      </c>
      <c r="D14" s="581"/>
      <c r="E14" s="581"/>
      <c r="F14" s="582" t="s">
        <v>2728</v>
      </c>
      <c r="G14" s="579">
        <v>2375567.58811642</v>
      </c>
      <c r="H14" s="583" t="s">
        <v>329</v>
      </c>
    </row>
    <row r="15" spans="2:8" s="511" customFormat="1" ht="13.9" customHeight="1">
      <c r="B15" s="572"/>
      <c r="C15" s="572"/>
      <c r="D15" s="584" t="s">
        <v>494</v>
      </c>
      <c r="E15" s="581"/>
      <c r="F15" s="585" t="s">
        <v>662</v>
      </c>
      <c r="G15" s="586">
        <v>1962484.5931754699</v>
      </c>
      <c r="H15" s="587" t="s">
        <v>3108</v>
      </c>
    </row>
    <row r="16" spans="2:8" s="511" customFormat="1" ht="24" customHeight="1">
      <c r="B16" s="593"/>
      <c r="C16" s="588" t="s">
        <v>652</v>
      </c>
      <c r="D16" s="588" t="s">
        <v>494</v>
      </c>
      <c r="E16" s="589" t="s">
        <v>1013</v>
      </c>
      <c r="F16" s="590" t="s">
        <v>2854</v>
      </c>
      <c r="G16" s="591">
        <v>1001413.88017564</v>
      </c>
      <c r="H16" s="592" t="s">
        <v>13</v>
      </c>
    </row>
    <row r="17" spans="2:8" s="511" customFormat="1" ht="34.700000000000003" customHeight="1">
      <c r="B17" s="593"/>
      <c r="C17" s="593"/>
      <c r="D17" s="593"/>
      <c r="E17" s="589" t="s">
        <v>1154</v>
      </c>
      <c r="F17" s="590" t="s">
        <v>2855</v>
      </c>
      <c r="G17" s="591">
        <v>510847.06879339</v>
      </c>
      <c r="H17" s="592" t="s">
        <v>1156</v>
      </c>
    </row>
    <row r="18" spans="2:8" s="511" customFormat="1" ht="13.35" customHeight="1">
      <c r="B18" s="593"/>
      <c r="C18" s="593"/>
      <c r="D18" s="593"/>
      <c r="E18" s="589" t="s">
        <v>648</v>
      </c>
      <c r="F18" s="590" t="s">
        <v>663</v>
      </c>
      <c r="G18" s="591">
        <v>79955.742128490005</v>
      </c>
      <c r="H18" s="592" t="s">
        <v>204</v>
      </c>
    </row>
    <row r="19" spans="2:8" s="511" customFormat="1" ht="45.95" customHeight="1">
      <c r="B19" s="593"/>
      <c r="C19" s="593"/>
      <c r="D19" s="593"/>
      <c r="E19" s="589" t="s">
        <v>1016</v>
      </c>
      <c r="F19" s="594" t="s">
        <v>2856</v>
      </c>
      <c r="G19" s="591">
        <v>2270.2664663800001</v>
      </c>
      <c r="H19" s="595" t="s">
        <v>2857</v>
      </c>
    </row>
    <row r="20" spans="2:8" s="511" customFormat="1" ht="24" customHeight="1">
      <c r="B20" s="593"/>
      <c r="C20" s="593"/>
      <c r="D20" s="593"/>
      <c r="E20" s="589" t="s">
        <v>1157</v>
      </c>
      <c r="F20" s="590" t="s">
        <v>2651</v>
      </c>
      <c r="G20" s="591">
        <v>348904.06021174998</v>
      </c>
      <c r="H20" s="592" t="s">
        <v>2652</v>
      </c>
    </row>
    <row r="21" spans="2:8" s="511" customFormat="1" ht="34.700000000000003" customHeight="1">
      <c r="B21" s="593"/>
      <c r="C21" s="593"/>
      <c r="D21" s="593"/>
      <c r="E21" s="589" t="s">
        <v>1171</v>
      </c>
      <c r="F21" s="590" t="s">
        <v>1737</v>
      </c>
      <c r="G21" s="591">
        <v>19093.575399820002</v>
      </c>
      <c r="H21" s="592" t="s">
        <v>1738</v>
      </c>
    </row>
    <row r="22" spans="2:8" s="511" customFormat="1" ht="13.9" customHeight="1">
      <c r="B22" s="572"/>
      <c r="C22" s="572"/>
      <c r="D22" s="584" t="s">
        <v>183</v>
      </c>
      <c r="E22" s="581"/>
      <c r="F22" s="585" t="s">
        <v>483</v>
      </c>
      <c r="G22" s="586">
        <v>22064.597378999999</v>
      </c>
      <c r="H22" s="587" t="s">
        <v>65</v>
      </c>
    </row>
    <row r="23" spans="2:8" s="511" customFormat="1" ht="24" customHeight="1">
      <c r="B23" s="593"/>
      <c r="C23" s="593"/>
      <c r="D23" s="588" t="s">
        <v>183</v>
      </c>
      <c r="E23" s="589" t="s">
        <v>1160</v>
      </c>
      <c r="F23" s="590" t="s">
        <v>2858</v>
      </c>
      <c r="G23" s="591">
        <v>1395.6727430000001</v>
      </c>
      <c r="H23" s="592" t="s">
        <v>2653</v>
      </c>
    </row>
    <row r="24" spans="2:8" s="511" customFormat="1" ht="34.700000000000003" customHeight="1">
      <c r="B24" s="593"/>
      <c r="C24" s="593"/>
      <c r="D24" s="593"/>
      <c r="E24" s="589" t="s">
        <v>1161</v>
      </c>
      <c r="F24" s="590" t="s">
        <v>2859</v>
      </c>
      <c r="G24" s="591">
        <v>2899.1658963</v>
      </c>
      <c r="H24" s="592" t="s">
        <v>2654</v>
      </c>
    </row>
    <row r="25" spans="2:8" s="511" customFormat="1" ht="24" customHeight="1">
      <c r="B25" s="593"/>
      <c r="C25" s="593"/>
      <c r="D25" s="593"/>
      <c r="E25" s="589" t="s">
        <v>1162</v>
      </c>
      <c r="F25" s="590" t="s">
        <v>2860</v>
      </c>
      <c r="G25" s="591">
        <v>75.678029570000007</v>
      </c>
      <c r="H25" s="595" t="s">
        <v>2861</v>
      </c>
    </row>
    <row r="26" spans="2:8" s="511" customFormat="1" ht="34.700000000000003" customHeight="1">
      <c r="B26" s="593"/>
      <c r="C26" s="593"/>
      <c r="D26" s="593"/>
      <c r="E26" s="589" t="s">
        <v>1163</v>
      </c>
      <c r="F26" s="594" t="s">
        <v>2862</v>
      </c>
      <c r="G26" s="591">
        <v>4754.7207734399999</v>
      </c>
      <c r="H26" s="595" t="s">
        <v>2863</v>
      </c>
    </row>
    <row r="27" spans="2:8" s="511" customFormat="1" ht="34.700000000000003" customHeight="1">
      <c r="B27" s="593"/>
      <c r="C27" s="593"/>
      <c r="D27" s="593"/>
      <c r="E27" s="589" t="s">
        <v>1164</v>
      </c>
      <c r="F27" s="590" t="s">
        <v>2864</v>
      </c>
      <c r="G27" s="591">
        <v>3612.5414464700002</v>
      </c>
      <c r="H27" s="592" t="s">
        <v>2655</v>
      </c>
    </row>
    <row r="28" spans="2:8" s="511" customFormat="1" ht="34.700000000000003" customHeight="1">
      <c r="B28" s="593"/>
      <c r="C28" s="593"/>
      <c r="D28" s="593"/>
      <c r="E28" s="589" t="s">
        <v>1165</v>
      </c>
      <c r="F28" s="590" t="s">
        <v>2865</v>
      </c>
      <c r="G28" s="591">
        <v>8085.243332</v>
      </c>
      <c r="H28" s="592" t="s">
        <v>2656</v>
      </c>
    </row>
    <row r="29" spans="2:8" s="511" customFormat="1" ht="34.700000000000003" customHeight="1">
      <c r="B29" s="593"/>
      <c r="C29" s="593"/>
      <c r="D29" s="593"/>
      <c r="E29" s="589" t="s">
        <v>1166</v>
      </c>
      <c r="F29" s="594" t="s">
        <v>2866</v>
      </c>
      <c r="G29" s="591">
        <v>1215.2614780199999</v>
      </c>
      <c r="H29" s="592" t="s">
        <v>2657</v>
      </c>
    </row>
    <row r="30" spans="2:8" s="511" customFormat="1" ht="34.700000000000003" customHeight="1">
      <c r="B30" s="593"/>
      <c r="C30" s="593"/>
      <c r="D30" s="593"/>
      <c r="E30" s="589" t="s">
        <v>1833</v>
      </c>
      <c r="F30" s="594" t="s">
        <v>2867</v>
      </c>
      <c r="G30" s="591">
        <v>26.3136802</v>
      </c>
      <c r="H30" s="595" t="s">
        <v>2868</v>
      </c>
    </row>
    <row r="31" spans="2:8" s="511" customFormat="1" ht="13.9" customHeight="1">
      <c r="B31" s="572"/>
      <c r="C31" s="572"/>
      <c r="D31" s="584" t="s">
        <v>264</v>
      </c>
      <c r="E31" s="581"/>
      <c r="F31" s="585" t="s">
        <v>664</v>
      </c>
      <c r="G31" s="586">
        <v>390988.36078736</v>
      </c>
      <c r="H31" s="587" t="s">
        <v>57</v>
      </c>
    </row>
    <row r="32" spans="2:8" s="511" customFormat="1" ht="24" customHeight="1">
      <c r="B32" s="593"/>
      <c r="C32" s="593"/>
      <c r="D32" s="588" t="s">
        <v>264</v>
      </c>
      <c r="E32" s="589" t="s">
        <v>1013</v>
      </c>
      <c r="F32" s="594" t="s">
        <v>2869</v>
      </c>
      <c r="G32" s="591">
        <v>3205.7625788300002</v>
      </c>
      <c r="H32" s="595" t="s">
        <v>2870</v>
      </c>
    </row>
    <row r="33" spans="2:8" s="511" customFormat="1" ht="24" customHeight="1">
      <c r="B33" s="593"/>
      <c r="C33" s="593"/>
      <c r="D33" s="593"/>
      <c r="E33" s="589" t="s">
        <v>1154</v>
      </c>
      <c r="F33" s="590" t="s">
        <v>2871</v>
      </c>
      <c r="G33" s="591">
        <v>165.03200276000001</v>
      </c>
      <c r="H33" s="592" t="s">
        <v>2628</v>
      </c>
    </row>
    <row r="34" spans="2:8" s="511" customFormat="1" ht="13.35" customHeight="1">
      <c r="B34" s="593"/>
      <c r="C34" s="593"/>
      <c r="D34" s="593"/>
      <c r="E34" s="589" t="s">
        <v>652</v>
      </c>
      <c r="F34" s="590" t="s">
        <v>2872</v>
      </c>
      <c r="G34" s="591">
        <v>504.29230437000001</v>
      </c>
      <c r="H34" s="592" t="s">
        <v>1168</v>
      </c>
    </row>
    <row r="35" spans="2:8" s="511" customFormat="1" ht="34.700000000000003" customHeight="1">
      <c r="B35" s="593"/>
      <c r="C35" s="593"/>
      <c r="D35" s="593"/>
      <c r="E35" s="589" t="s">
        <v>659</v>
      </c>
      <c r="F35" s="590" t="s">
        <v>2873</v>
      </c>
      <c r="G35" s="591">
        <v>386218.62330835999</v>
      </c>
      <c r="H35" s="592" t="s">
        <v>2874</v>
      </c>
    </row>
    <row r="36" spans="2:8" s="511" customFormat="1" ht="24" customHeight="1">
      <c r="B36" s="593"/>
      <c r="C36" s="593"/>
      <c r="D36" s="593"/>
      <c r="E36" s="589" t="s">
        <v>1169</v>
      </c>
      <c r="F36" s="590" t="s">
        <v>2875</v>
      </c>
      <c r="G36" s="591">
        <v>325.41665549999999</v>
      </c>
      <c r="H36" s="592" t="s">
        <v>2876</v>
      </c>
    </row>
    <row r="37" spans="2:8" s="511" customFormat="1" ht="24" customHeight="1">
      <c r="B37" s="593"/>
      <c r="C37" s="593"/>
      <c r="D37" s="593"/>
      <c r="E37" s="589" t="s">
        <v>1182</v>
      </c>
      <c r="F37" s="594" t="s">
        <v>3120</v>
      </c>
      <c r="G37" s="591">
        <v>1E-3</v>
      </c>
      <c r="H37" s="592" t="s">
        <v>3121</v>
      </c>
    </row>
    <row r="38" spans="2:8" s="511" customFormat="1" ht="13.35" customHeight="1">
      <c r="B38" s="593"/>
      <c r="C38" s="593"/>
      <c r="D38" s="593"/>
      <c r="E38" s="589" t="s">
        <v>1170</v>
      </c>
      <c r="F38" s="590" t="s">
        <v>223</v>
      </c>
      <c r="G38" s="591">
        <v>569.28463253999996</v>
      </c>
      <c r="H38" s="592" t="s">
        <v>369</v>
      </c>
    </row>
    <row r="39" spans="2:8" s="511" customFormat="1" ht="34.700000000000003" customHeight="1">
      <c r="B39" s="593"/>
      <c r="C39" s="593"/>
      <c r="D39" s="593"/>
      <c r="E39" s="589" t="s">
        <v>1018</v>
      </c>
      <c r="F39" s="590" t="s">
        <v>2877</v>
      </c>
      <c r="G39" s="591">
        <v>-5.1694999999999998E-2</v>
      </c>
      <c r="H39" s="592" t="s">
        <v>2878</v>
      </c>
    </row>
    <row r="40" spans="2:8" s="511" customFormat="1" ht="13.9" customHeight="1">
      <c r="B40" s="572"/>
      <c r="C40" s="572"/>
      <c r="D40" s="584" t="s">
        <v>446</v>
      </c>
      <c r="E40" s="581"/>
      <c r="F40" s="585" t="s">
        <v>665</v>
      </c>
      <c r="G40" s="586">
        <v>30.03677459</v>
      </c>
      <c r="H40" s="587" t="s">
        <v>226</v>
      </c>
    </row>
    <row r="41" spans="2:8" s="511" customFormat="1" ht="13.35" customHeight="1">
      <c r="B41" s="593"/>
      <c r="C41" s="593"/>
      <c r="D41" s="588" t="s">
        <v>446</v>
      </c>
      <c r="E41" s="589" t="s">
        <v>1176</v>
      </c>
      <c r="F41" s="594" t="s">
        <v>2879</v>
      </c>
      <c r="G41" s="591">
        <v>24.660189590000002</v>
      </c>
      <c r="H41" s="595" t="s">
        <v>2880</v>
      </c>
    </row>
    <row r="42" spans="2:8" s="511" customFormat="1" ht="24" customHeight="1">
      <c r="B42" s="593"/>
      <c r="C42" s="593"/>
      <c r="D42" s="593"/>
      <c r="E42" s="589" t="s">
        <v>2596</v>
      </c>
      <c r="F42" s="590" t="s">
        <v>2597</v>
      </c>
      <c r="G42" s="591">
        <v>1.966E-2</v>
      </c>
      <c r="H42" s="592" t="s">
        <v>2598</v>
      </c>
    </row>
    <row r="43" spans="2:8" s="511" customFormat="1" ht="24" customHeight="1">
      <c r="B43" s="593"/>
      <c r="C43" s="593"/>
      <c r="D43" s="593"/>
      <c r="E43" s="589" t="s">
        <v>1178</v>
      </c>
      <c r="F43" s="590" t="s">
        <v>1718</v>
      </c>
      <c r="G43" s="591">
        <v>5.3569250000000004</v>
      </c>
      <c r="H43" s="592" t="s">
        <v>1719</v>
      </c>
    </row>
    <row r="44" spans="2:8" s="511" customFormat="1" ht="34.700000000000003" customHeight="1">
      <c r="B44" s="593"/>
      <c r="C44" s="593"/>
      <c r="D44" s="593"/>
      <c r="E44" s="589" t="s">
        <v>2667</v>
      </c>
      <c r="F44" s="590" t="s">
        <v>2881</v>
      </c>
      <c r="G44" s="591">
        <v>0</v>
      </c>
      <c r="H44" s="592" t="s">
        <v>2882</v>
      </c>
    </row>
    <row r="45" spans="2:8" s="511" customFormat="1" ht="13.35" customHeight="1">
      <c r="B45" s="572"/>
      <c r="C45" s="580" t="s">
        <v>659</v>
      </c>
      <c r="D45" s="581"/>
      <c r="E45" s="581"/>
      <c r="F45" s="582" t="s">
        <v>667</v>
      </c>
      <c r="G45" s="579">
        <v>378715.05924575002</v>
      </c>
      <c r="H45" s="583" t="s">
        <v>315</v>
      </c>
    </row>
    <row r="46" spans="2:8" s="511" customFormat="1" ht="13.9" customHeight="1">
      <c r="B46" s="572"/>
      <c r="C46" s="572"/>
      <c r="D46" s="584" t="s">
        <v>494</v>
      </c>
      <c r="E46" s="581"/>
      <c r="F46" s="585" t="s">
        <v>2729</v>
      </c>
      <c r="G46" s="586">
        <v>360761.31747095002</v>
      </c>
      <c r="H46" s="587" t="s">
        <v>551</v>
      </c>
    </row>
    <row r="47" spans="2:8" s="511" customFormat="1" ht="34.700000000000003" customHeight="1">
      <c r="B47" s="593"/>
      <c r="C47" s="588" t="s">
        <v>659</v>
      </c>
      <c r="D47" s="588" t="s">
        <v>494</v>
      </c>
      <c r="E47" s="589" t="s">
        <v>1013</v>
      </c>
      <c r="F47" s="590" t="s">
        <v>884</v>
      </c>
      <c r="G47" s="591">
        <v>10096.54439744</v>
      </c>
      <c r="H47" s="592" t="s">
        <v>885</v>
      </c>
    </row>
    <row r="48" spans="2:8" s="511" customFormat="1" ht="13.35" customHeight="1">
      <c r="B48" s="593"/>
      <c r="C48" s="593"/>
      <c r="D48" s="593"/>
      <c r="E48" s="589" t="s">
        <v>1154</v>
      </c>
      <c r="F48" s="590" t="s">
        <v>668</v>
      </c>
      <c r="G48" s="591">
        <v>3094.3161863599998</v>
      </c>
      <c r="H48" s="592" t="s">
        <v>491</v>
      </c>
    </row>
    <row r="49" spans="2:8" s="511" customFormat="1" ht="24" customHeight="1">
      <c r="B49" s="593"/>
      <c r="C49" s="593"/>
      <c r="D49" s="593"/>
      <c r="E49" s="589" t="s">
        <v>648</v>
      </c>
      <c r="F49" s="590" t="s">
        <v>669</v>
      </c>
      <c r="G49" s="591">
        <v>960.96553292999999</v>
      </c>
      <c r="H49" s="592" t="s">
        <v>596</v>
      </c>
    </row>
    <row r="50" spans="2:8" s="511" customFormat="1" ht="13.35" customHeight="1">
      <c r="B50" s="593"/>
      <c r="C50" s="593"/>
      <c r="D50" s="593"/>
      <c r="E50" s="589" t="s">
        <v>652</v>
      </c>
      <c r="F50" s="590" t="s">
        <v>670</v>
      </c>
      <c r="G50" s="591">
        <v>372.95291264000002</v>
      </c>
      <c r="H50" s="592" t="s">
        <v>230</v>
      </c>
    </row>
    <row r="51" spans="2:8" s="511" customFormat="1" ht="13.35" customHeight="1">
      <c r="B51" s="593"/>
      <c r="C51" s="593"/>
      <c r="D51" s="593"/>
      <c r="E51" s="589" t="s">
        <v>659</v>
      </c>
      <c r="F51" s="590" t="s">
        <v>671</v>
      </c>
      <c r="G51" s="591">
        <v>93162.516796829994</v>
      </c>
      <c r="H51" s="592" t="s">
        <v>126</v>
      </c>
    </row>
    <row r="52" spans="2:8" s="511" customFormat="1" ht="13.35" customHeight="1">
      <c r="B52" s="593"/>
      <c r="C52" s="593"/>
      <c r="D52" s="593"/>
      <c r="E52" s="589" t="s">
        <v>1169</v>
      </c>
      <c r="F52" s="590" t="s">
        <v>672</v>
      </c>
      <c r="G52" s="591">
        <v>6245.7697895499996</v>
      </c>
      <c r="H52" s="592" t="s">
        <v>127</v>
      </c>
    </row>
    <row r="53" spans="2:8" s="511" customFormat="1" ht="13.35" customHeight="1">
      <c r="B53" s="593"/>
      <c r="C53" s="593"/>
      <c r="D53" s="593"/>
      <c r="E53" s="589" t="s">
        <v>1014</v>
      </c>
      <c r="F53" s="590" t="s">
        <v>673</v>
      </c>
      <c r="G53" s="591">
        <v>233079.25275303001</v>
      </c>
      <c r="H53" s="592" t="s">
        <v>115</v>
      </c>
    </row>
    <row r="54" spans="2:8" s="511" customFormat="1" ht="13.35" customHeight="1">
      <c r="B54" s="593"/>
      <c r="C54" s="593"/>
      <c r="D54" s="593"/>
      <c r="E54" s="589" t="s">
        <v>1017</v>
      </c>
      <c r="F54" s="590" t="s">
        <v>674</v>
      </c>
      <c r="G54" s="591">
        <v>3280.9340846499999</v>
      </c>
      <c r="H54" s="592" t="s">
        <v>170</v>
      </c>
    </row>
    <row r="55" spans="2:8" s="511" customFormat="1" ht="45.95" customHeight="1">
      <c r="B55" s="593"/>
      <c r="C55" s="593"/>
      <c r="D55" s="593"/>
      <c r="E55" s="589" t="s">
        <v>1018</v>
      </c>
      <c r="F55" s="590" t="s">
        <v>1851</v>
      </c>
      <c r="G55" s="591">
        <v>391.13478362000001</v>
      </c>
      <c r="H55" s="592" t="s">
        <v>1837</v>
      </c>
    </row>
    <row r="56" spans="2:8" s="511" customFormat="1" ht="13.35" customHeight="1">
      <c r="B56" s="593"/>
      <c r="C56" s="593"/>
      <c r="D56" s="593"/>
      <c r="E56" s="589" t="s">
        <v>1015</v>
      </c>
      <c r="F56" s="590" t="s">
        <v>886</v>
      </c>
      <c r="G56" s="591">
        <v>2260.48214641</v>
      </c>
      <c r="H56" s="592" t="s">
        <v>887</v>
      </c>
    </row>
    <row r="57" spans="2:8" s="511" customFormat="1" ht="13.35" customHeight="1">
      <c r="B57" s="593"/>
      <c r="C57" s="593"/>
      <c r="D57" s="593"/>
      <c r="E57" s="589" t="s">
        <v>1181</v>
      </c>
      <c r="F57" s="590" t="s">
        <v>929</v>
      </c>
      <c r="G57" s="591">
        <v>3351.0685849800002</v>
      </c>
      <c r="H57" s="592" t="s">
        <v>930</v>
      </c>
    </row>
    <row r="58" spans="2:8" s="511" customFormat="1" ht="45.95" customHeight="1">
      <c r="B58" s="593"/>
      <c r="C58" s="593"/>
      <c r="D58" s="593"/>
      <c r="E58" s="589" t="s">
        <v>1172</v>
      </c>
      <c r="F58" s="590" t="s">
        <v>2599</v>
      </c>
      <c r="G58" s="591">
        <v>4465.3795025099998</v>
      </c>
      <c r="H58" s="592" t="s">
        <v>2600</v>
      </c>
    </row>
    <row r="59" spans="2:8" s="511" customFormat="1" ht="13.9" customHeight="1">
      <c r="B59" s="572"/>
      <c r="C59" s="572"/>
      <c r="D59" s="584" t="s">
        <v>183</v>
      </c>
      <c r="E59" s="581"/>
      <c r="F59" s="585" t="s">
        <v>675</v>
      </c>
      <c r="G59" s="586">
        <v>17953.741774800001</v>
      </c>
      <c r="H59" s="587" t="s">
        <v>22</v>
      </c>
    </row>
    <row r="60" spans="2:8" s="511" customFormat="1" ht="24" customHeight="1">
      <c r="B60" s="593"/>
      <c r="C60" s="593"/>
      <c r="D60" s="588" t="s">
        <v>183</v>
      </c>
      <c r="E60" s="589" t="s">
        <v>1013</v>
      </c>
      <c r="F60" s="590" t="s">
        <v>1079</v>
      </c>
      <c r="G60" s="591">
        <v>14678.88954824</v>
      </c>
      <c r="H60" s="592" t="s">
        <v>1080</v>
      </c>
    </row>
    <row r="61" spans="2:8" s="511" customFormat="1" ht="24" customHeight="1">
      <c r="B61" s="593"/>
      <c r="C61" s="593"/>
      <c r="D61" s="593"/>
      <c r="E61" s="589" t="s">
        <v>1154</v>
      </c>
      <c r="F61" s="590" t="s">
        <v>1047</v>
      </c>
      <c r="G61" s="591">
        <v>289.54693930000002</v>
      </c>
      <c r="H61" s="592" t="s">
        <v>1048</v>
      </c>
    </row>
    <row r="62" spans="2:8" s="511" customFormat="1" ht="24" customHeight="1">
      <c r="B62" s="593"/>
      <c r="C62" s="593"/>
      <c r="D62" s="593"/>
      <c r="E62" s="589" t="s">
        <v>652</v>
      </c>
      <c r="F62" s="590" t="s">
        <v>1049</v>
      </c>
      <c r="G62" s="591">
        <v>113.86232459999999</v>
      </c>
      <c r="H62" s="592" t="s">
        <v>1050</v>
      </c>
    </row>
    <row r="63" spans="2:8" s="511" customFormat="1" ht="24" customHeight="1">
      <c r="B63" s="593"/>
      <c r="C63" s="593"/>
      <c r="D63" s="593"/>
      <c r="E63" s="589" t="s">
        <v>659</v>
      </c>
      <c r="F63" s="590" t="s">
        <v>1051</v>
      </c>
      <c r="G63" s="591">
        <v>2800.41902041</v>
      </c>
      <c r="H63" s="592" t="s">
        <v>1052</v>
      </c>
    </row>
    <row r="64" spans="2:8" s="511" customFormat="1" ht="24" customHeight="1">
      <c r="B64" s="593"/>
      <c r="C64" s="593"/>
      <c r="D64" s="593"/>
      <c r="E64" s="589" t="s">
        <v>1182</v>
      </c>
      <c r="F64" s="590" t="s">
        <v>3122</v>
      </c>
      <c r="G64" s="591">
        <v>-5.0409000000000002E-2</v>
      </c>
      <c r="H64" s="592" t="s">
        <v>3123</v>
      </c>
    </row>
    <row r="65" spans="2:8" s="511" customFormat="1" ht="24" customHeight="1">
      <c r="B65" s="593"/>
      <c r="C65" s="593"/>
      <c r="D65" s="593"/>
      <c r="E65" s="589" t="s">
        <v>1170</v>
      </c>
      <c r="F65" s="590" t="s">
        <v>877</v>
      </c>
      <c r="G65" s="591">
        <v>34.145591879999998</v>
      </c>
      <c r="H65" s="592" t="s">
        <v>878</v>
      </c>
    </row>
    <row r="66" spans="2:8" s="511" customFormat="1" ht="24" customHeight="1">
      <c r="B66" s="593"/>
      <c r="C66" s="593"/>
      <c r="D66" s="593"/>
      <c r="E66" s="589" t="s">
        <v>1017</v>
      </c>
      <c r="F66" s="590" t="s">
        <v>931</v>
      </c>
      <c r="G66" s="591">
        <v>36.928759370000002</v>
      </c>
      <c r="H66" s="592" t="s">
        <v>932</v>
      </c>
    </row>
    <row r="67" spans="2:8" s="511" customFormat="1" ht="13.35" customHeight="1">
      <c r="B67" s="572"/>
      <c r="C67" s="580" t="s">
        <v>1169</v>
      </c>
      <c r="D67" s="581"/>
      <c r="E67" s="581"/>
      <c r="F67" s="582" t="s">
        <v>676</v>
      </c>
      <c r="G67" s="579">
        <v>130716.2684138</v>
      </c>
      <c r="H67" s="583" t="s">
        <v>208</v>
      </c>
    </row>
    <row r="68" spans="2:8" s="511" customFormat="1" ht="13.9" customHeight="1">
      <c r="B68" s="572"/>
      <c r="C68" s="572"/>
      <c r="D68" s="584" t="s">
        <v>494</v>
      </c>
      <c r="E68" s="581"/>
      <c r="F68" s="585" t="s">
        <v>676</v>
      </c>
      <c r="G68" s="586">
        <v>130716.2684138</v>
      </c>
      <c r="H68" s="587" t="s">
        <v>208</v>
      </c>
    </row>
    <row r="69" spans="2:8" s="511" customFormat="1" ht="13.35" customHeight="1">
      <c r="B69" s="593"/>
      <c r="C69" s="588" t="s">
        <v>1169</v>
      </c>
      <c r="D69" s="588" t="s">
        <v>494</v>
      </c>
      <c r="E69" s="589" t="s">
        <v>1170</v>
      </c>
      <c r="F69" s="590" t="s">
        <v>867</v>
      </c>
      <c r="G69" s="591">
        <v>130716.2684138</v>
      </c>
      <c r="H69" s="592" t="s">
        <v>868</v>
      </c>
    </row>
    <row r="70" spans="2:8" s="511" customFormat="1" ht="34.700000000000003" customHeight="1">
      <c r="B70" s="572"/>
      <c r="C70" s="580" t="s">
        <v>1182</v>
      </c>
      <c r="D70" s="581"/>
      <c r="E70" s="581"/>
      <c r="F70" s="582" t="s">
        <v>2883</v>
      </c>
      <c r="G70" s="579">
        <v>1092.66409067</v>
      </c>
      <c r="H70" s="583" t="s">
        <v>2730</v>
      </c>
    </row>
    <row r="71" spans="2:8" s="511" customFormat="1" ht="13.9" customHeight="1">
      <c r="B71" s="572"/>
      <c r="C71" s="572"/>
      <c r="D71" s="584" t="s">
        <v>494</v>
      </c>
      <c r="E71" s="581"/>
      <c r="F71" s="585" t="s">
        <v>331</v>
      </c>
      <c r="G71" s="586">
        <v>1092.66409067</v>
      </c>
      <c r="H71" s="587" t="s">
        <v>353</v>
      </c>
    </row>
    <row r="72" spans="2:8" s="511" customFormat="1" ht="13.35" customHeight="1">
      <c r="B72" s="593"/>
      <c r="C72" s="588" t="s">
        <v>1182</v>
      </c>
      <c r="D72" s="588" t="s">
        <v>494</v>
      </c>
      <c r="E72" s="589" t="s">
        <v>1013</v>
      </c>
      <c r="F72" s="590" t="s">
        <v>678</v>
      </c>
      <c r="G72" s="591">
        <v>1092.66409067</v>
      </c>
      <c r="H72" s="592" t="s">
        <v>46</v>
      </c>
    </row>
    <row r="73" spans="2:8" s="511" customFormat="1" ht="13.35" customHeight="1">
      <c r="B73" s="580" t="s">
        <v>183</v>
      </c>
      <c r="C73" s="581"/>
      <c r="D73" s="581"/>
      <c r="E73" s="581"/>
      <c r="F73" s="573" t="s">
        <v>642</v>
      </c>
      <c r="G73" s="579">
        <v>79068.800229500004</v>
      </c>
      <c r="H73" s="575" t="s">
        <v>172</v>
      </c>
    </row>
    <row r="74" spans="2:8" s="511" customFormat="1" ht="13.35" customHeight="1">
      <c r="B74" s="572"/>
      <c r="C74" s="580" t="s">
        <v>1013</v>
      </c>
      <c r="D74" s="581"/>
      <c r="E74" s="581"/>
      <c r="F74" s="582" t="s">
        <v>2731</v>
      </c>
      <c r="G74" s="579">
        <v>58776.84238039</v>
      </c>
      <c r="H74" s="583" t="s">
        <v>309</v>
      </c>
    </row>
    <row r="75" spans="2:8" s="511" customFormat="1" ht="13.9" customHeight="1">
      <c r="B75" s="572"/>
      <c r="C75" s="572"/>
      <c r="D75" s="584" t="s">
        <v>494</v>
      </c>
      <c r="E75" s="581"/>
      <c r="F75" s="585" t="s">
        <v>679</v>
      </c>
      <c r="G75" s="586">
        <v>224.23185086999999</v>
      </c>
      <c r="H75" s="587" t="s">
        <v>469</v>
      </c>
    </row>
    <row r="76" spans="2:8" s="511" customFormat="1" ht="13.35" customHeight="1">
      <c r="B76" s="588" t="s">
        <v>183</v>
      </c>
      <c r="C76" s="588" t="s">
        <v>1013</v>
      </c>
      <c r="D76" s="588" t="s">
        <v>494</v>
      </c>
      <c r="E76" s="589" t="s">
        <v>1013</v>
      </c>
      <c r="F76" s="594" t="s">
        <v>2884</v>
      </c>
      <c r="G76" s="591">
        <v>224.23185086999999</v>
      </c>
      <c r="H76" s="595" t="s">
        <v>2885</v>
      </c>
    </row>
    <row r="77" spans="2:8" s="511" customFormat="1" ht="24" customHeight="1">
      <c r="B77" s="572"/>
      <c r="C77" s="572"/>
      <c r="D77" s="584" t="s">
        <v>264</v>
      </c>
      <c r="E77" s="581"/>
      <c r="F77" s="585" t="s">
        <v>680</v>
      </c>
      <c r="G77" s="586">
        <v>27674.679037589998</v>
      </c>
      <c r="H77" s="587" t="s">
        <v>27</v>
      </c>
    </row>
    <row r="78" spans="2:8" s="511" customFormat="1" ht="24" customHeight="1">
      <c r="B78" s="593"/>
      <c r="C78" s="593"/>
      <c r="D78" s="588" t="s">
        <v>264</v>
      </c>
      <c r="E78" s="589" t="s">
        <v>1013</v>
      </c>
      <c r="F78" s="590" t="s">
        <v>2886</v>
      </c>
      <c r="G78" s="591">
        <v>27674.679037589998</v>
      </c>
      <c r="H78" s="592" t="s">
        <v>332</v>
      </c>
    </row>
    <row r="79" spans="2:8" s="511" customFormat="1" ht="24" customHeight="1">
      <c r="B79" s="572"/>
      <c r="C79" s="572"/>
      <c r="D79" s="584" t="s">
        <v>446</v>
      </c>
      <c r="E79" s="581"/>
      <c r="F79" s="585" t="s">
        <v>2732</v>
      </c>
      <c r="G79" s="586">
        <v>54.393073999999999</v>
      </c>
      <c r="H79" s="587" t="s">
        <v>610</v>
      </c>
    </row>
    <row r="80" spans="2:8" s="511" customFormat="1" ht="24" customHeight="1">
      <c r="B80" s="593"/>
      <c r="C80" s="593"/>
      <c r="D80" s="588" t="s">
        <v>446</v>
      </c>
      <c r="E80" s="589" t="s">
        <v>1013</v>
      </c>
      <c r="F80" s="590" t="s">
        <v>2887</v>
      </c>
      <c r="G80" s="591">
        <v>54.393073999999999</v>
      </c>
      <c r="H80" s="592" t="s">
        <v>943</v>
      </c>
    </row>
    <row r="81" spans="2:8" s="511" customFormat="1" ht="13.9" customHeight="1">
      <c r="B81" s="572"/>
      <c r="C81" s="572"/>
      <c r="D81" s="584" t="s">
        <v>645</v>
      </c>
      <c r="E81" s="581"/>
      <c r="F81" s="585" t="s">
        <v>967</v>
      </c>
      <c r="G81" s="586">
        <v>15052.26470442</v>
      </c>
      <c r="H81" s="587" t="s">
        <v>2733</v>
      </c>
    </row>
    <row r="82" spans="2:8" s="511" customFormat="1" ht="13.35" customHeight="1">
      <c r="B82" s="593"/>
      <c r="C82" s="593"/>
      <c r="D82" s="588" t="s">
        <v>645</v>
      </c>
      <c r="E82" s="589" t="s">
        <v>1013</v>
      </c>
      <c r="F82" s="590" t="s">
        <v>2888</v>
      </c>
      <c r="G82" s="591">
        <v>1278.3053615700001</v>
      </c>
      <c r="H82" s="592" t="s">
        <v>2889</v>
      </c>
    </row>
    <row r="83" spans="2:8" s="511" customFormat="1" ht="13.35" customHeight="1">
      <c r="B83" s="593"/>
      <c r="C83" s="593"/>
      <c r="D83" s="593"/>
      <c r="E83" s="589" t="s">
        <v>1154</v>
      </c>
      <c r="F83" s="590" t="s">
        <v>1100</v>
      </c>
      <c r="G83" s="591">
        <v>0</v>
      </c>
      <c r="H83" s="592" t="s">
        <v>1101</v>
      </c>
    </row>
    <row r="84" spans="2:8" s="511" customFormat="1" ht="13.35" customHeight="1">
      <c r="B84" s="593"/>
      <c r="C84" s="593"/>
      <c r="D84" s="593"/>
      <c r="E84" s="589" t="s">
        <v>1155</v>
      </c>
      <c r="F84" s="590" t="s">
        <v>870</v>
      </c>
      <c r="G84" s="591">
        <v>13773.959342849999</v>
      </c>
      <c r="H84" s="592" t="s">
        <v>871</v>
      </c>
    </row>
    <row r="85" spans="2:8" s="511" customFormat="1" ht="13.9" customHeight="1">
      <c r="B85" s="572"/>
      <c r="C85" s="572"/>
      <c r="D85" s="584" t="s">
        <v>473</v>
      </c>
      <c r="E85" s="581"/>
      <c r="F85" s="585" t="s">
        <v>683</v>
      </c>
      <c r="G85" s="586">
        <v>3039.28177701</v>
      </c>
      <c r="H85" s="587" t="s">
        <v>337</v>
      </c>
    </row>
    <row r="86" spans="2:8" s="511" customFormat="1" ht="34.700000000000003" customHeight="1">
      <c r="B86" s="593"/>
      <c r="C86" s="593"/>
      <c r="D86" s="588" t="s">
        <v>473</v>
      </c>
      <c r="E86" s="589" t="s">
        <v>1013</v>
      </c>
      <c r="F86" s="590" t="s">
        <v>1722</v>
      </c>
      <c r="G86" s="591">
        <v>1145.1754323600001</v>
      </c>
      <c r="H86" s="592" t="s">
        <v>1723</v>
      </c>
    </row>
    <row r="87" spans="2:8" s="511" customFormat="1" ht="24" customHeight="1">
      <c r="B87" s="593"/>
      <c r="C87" s="593"/>
      <c r="D87" s="593"/>
      <c r="E87" s="589" t="s">
        <v>648</v>
      </c>
      <c r="F87" s="590" t="s">
        <v>2697</v>
      </c>
      <c r="G87" s="591">
        <v>1894.10634465</v>
      </c>
      <c r="H87" s="592" t="s">
        <v>2698</v>
      </c>
    </row>
    <row r="88" spans="2:8" s="511" customFormat="1" ht="13.9" customHeight="1">
      <c r="B88" s="572"/>
      <c r="C88" s="572"/>
      <c r="D88" s="584" t="s">
        <v>646</v>
      </c>
      <c r="E88" s="581"/>
      <c r="F88" s="585" t="s">
        <v>684</v>
      </c>
      <c r="G88" s="586">
        <v>271.92103132</v>
      </c>
      <c r="H88" s="587" t="s">
        <v>70</v>
      </c>
    </row>
    <row r="89" spans="2:8" s="511" customFormat="1" ht="34.700000000000003" customHeight="1">
      <c r="B89" s="593"/>
      <c r="C89" s="593"/>
      <c r="D89" s="588" t="s">
        <v>646</v>
      </c>
      <c r="E89" s="589" t="s">
        <v>1013</v>
      </c>
      <c r="F89" s="590" t="s">
        <v>1111</v>
      </c>
      <c r="G89" s="591">
        <v>61.026435550000002</v>
      </c>
      <c r="H89" s="592" t="s">
        <v>1311</v>
      </c>
    </row>
    <row r="90" spans="2:8" s="511" customFormat="1" ht="34.700000000000003" customHeight="1">
      <c r="B90" s="593"/>
      <c r="C90" s="593"/>
      <c r="D90" s="593"/>
      <c r="E90" s="589" t="s">
        <v>1154</v>
      </c>
      <c r="F90" s="590" t="s">
        <v>1312</v>
      </c>
      <c r="G90" s="591">
        <v>32.557179390000002</v>
      </c>
      <c r="H90" s="592" t="s">
        <v>1066</v>
      </c>
    </row>
    <row r="91" spans="2:8" s="511" customFormat="1" ht="34.700000000000003" customHeight="1">
      <c r="B91" s="593"/>
      <c r="C91" s="593"/>
      <c r="D91" s="593"/>
      <c r="E91" s="589" t="s">
        <v>648</v>
      </c>
      <c r="F91" s="594" t="s">
        <v>2890</v>
      </c>
      <c r="G91" s="591">
        <v>178.05871637999999</v>
      </c>
      <c r="H91" s="595" t="s">
        <v>2891</v>
      </c>
    </row>
    <row r="92" spans="2:8" s="511" customFormat="1" ht="24" customHeight="1">
      <c r="B92" s="593"/>
      <c r="C92" s="593"/>
      <c r="D92" s="593"/>
      <c r="E92" s="589" t="s">
        <v>1014</v>
      </c>
      <c r="F92" s="590" t="s">
        <v>1102</v>
      </c>
      <c r="G92" s="591">
        <v>0.2787</v>
      </c>
      <c r="H92" s="592" t="s">
        <v>1103</v>
      </c>
    </row>
    <row r="93" spans="2:8" s="511" customFormat="1" ht="13.9" customHeight="1">
      <c r="B93" s="572"/>
      <c r="C93" s="572"/>
      <c r="D93" s="584" t="s">
        <v>400</v>
      </c>
      <c r="E93" s="581"/>
      <c r="F93" s="585" t="s">
        <v>968</v>
      </c>
      <c r="G93" s="586">
        <v>12460.07090518</v>
      </c>
      <c r="H93" s="587" t="s">
        <v>254</v>
      </c>
    </row>
    <row r="94" spans="2:8" s="511" customFormat="1" ht="45.95" customHeight="1">
      <c r="B94" s="593"/>
      <c r="C94" s="593"/>
      <c r="D94" s="588" t="s">
        <v>400</v>
      </c>
      <c r="E94" s="589" t="s">
        <v>1013</v>
      </c>
      <c r="F94" s="590" t="s">
        <v>1025</v>
      </c>
      <c r="G94" s="591">
        <v>866.02636374999997</v>
      </c>
      <c r="H94" s="592" t="s">
        <v>1026</v>
      </c>
    </row>
    <row r="95" spans="2:8" s="511" customFormat="1" ht="13.35" customHeight="1">
      <c r="B95" s="593"/>
      <c r="C95" s="593"/>
      <c r="D95" s="593"/>
      <c r="E95" s="589" t="s">
        <v>1155</v>
      </c>
      <c r="F95" s="590" t="s">
        <v>3124</v>
      </c>
      <c r="G95" s="591">
        <v>4.0000000000000002E-4</v>
      </c>
      <c r="H95" s="592" t="s">
        <v>3125</v>
      </c>
    </row>
    <row r="96" spans="2:8" s="511" customFormat="1" ht="13.35" customHeight="1">
      <c r="B96" s="593"/>
      <c r="C96" s="593"/>
      <c r="D96" s="593"/>
      <c r="E96" s="589" t="s">
        <v>652</v>
      </c>
      <c r="F96" s="590" t="s">
        <v>685</v>
      </c>
      <c r="G96" s="591">
        <v>1243.3734540600001</v>
      </c>
      <c r="H96" s="592" t="s">
        <v>255</v>
      </c>
    </row>
    <row r="97" spans="2:8" s="511" customFormat="1" ht="45.95" customHeight="1">
      <c r="B97" s="593"/>
      <c r="C97" s="593"/>
      <c r="D97" s="593"/>
      <c r="E97" s="589" t="s">
        <v>659</v>
      </c>
      <c r="F97" s="590" t="s">
        <v>2665</v>
      </c>
      <c r="G97" s="591">
        <v>5712.8384423699999</v>
      </c>
      <c r="H97" s="592" t="s">
        <v>1834</v>
      </c>
    </row>
    <row r="98" spans="2:8" s="511" customFormat="1" ht="24" customHeight="1">
      <c r="B98" s="593"/>
      <c r="C98" s="593"/>
      <c r="D98" s="593"/>
      <c r="E98" s="589" t="s">
        <v>1170</v>
      </c>
      <c r="F98" s="590" t="s">
        <v>686</v>
      </c>
      <c r="G98" s="591">
        <v>14.949594250000001</v>
      </c>
      <c r="H98" s="592" t="s">
        <v>609</v>
      </c>
    </row>
    <row r="99" spans="2:8" s="511" customFormat="1" ht="34.700000000000003" customHeight="1">
      <c r="B99" s="593"/>
      <c r="C99" s="593"/>
      <c r="D99" s="593"/>
      <c r="E99" s="589" t="s">
        <v>1017</v>
      </c>
      <c r="F99" s="590" t="s">
        <v>2374</v>
      </c>
      <c r="G99" s="591">
        <v>4622.8826507499998</v>
      </c>
      <c r="H99" s="592" t="s">
        <v>2375</v>
      </c>
    </row>
    <row r="100" spans="2:8" s="511" customFormat="1" ht="24" customHeight="1">
      <c r="B100" s="572"/>
      <c r="C100" s="580" t="s">
        <v>1154</v>
      </c>
      <c r="D100" s="581"/>
      <c r="E100" s="581"/>
      <c r="F100" s="582" t="s">
        <v>2734</v>
      </c>
      <c r="G100" s="579">
        <v>2416.1051010000001</v>
      </c>
      <c r="H100" s="583" t="s">
        <v>449</v>
      </c>
    </row>
    <row r="101" spans="2:8" s="511" customFormat="1" ht="34.700000000000003" customHeight="1">
      <c r="B101" s="572"/>
      <c r="C101" s="572"/>
      <c r="D101" s="584" t="s">
        <v>494</v>
      </c>
      <c r="E101" s="581"/>
      <c r="F101" s="585" t="s">
        <v>2734</v>
      </c>
      <c r="G101" s="586">
        <v>2416.1051010000001</v>
      </c>
      <c r="H101" s="587" t="s">
        <v>449</v>
      </c>
    </row>
    <row r="102" spans="2:8" s="511" customFormat="1" ht="24" customHeight="1">
      <c r="B102" s="593"/>
      <c r="C102" s="588" t="s">
        <v>1154</v>
      </c>
      <c r="D102" s="588" t="s">
        <v>494</v>
      </c>
      <c r="E102" s="589" t="s">
        <v>1013</v>
      </c>
      <c r="F102" s="590" t="s">
        <v>2685</v>
      </c>
      <c r="G102" s="591">
        <v>2416.1051010000001</v>
      </c>
      <c r="H102" s="592" t="s">
        <v>120</v>
      </c>
    </row>
    <row r="103" spans="2:8" s="511" customFormat="1" ht="34.700000000000003" customHeight="1">
      <c r="B103" s="572"/>
      <c r="C103" s="580" t="s">
        <v>1155</v>
      </c>
      <c r="D103" s="581"/>
      <c r="E103" s="581"/>
      <c r="F103" s="582" t="s">
        <v>2892</v>
      </c>
      <c r="G103" s="579">
        <v>26.633950970000001</v>
      </c>
      <c r="H103" s="583" t="s">
        <v>197</v>
      </c>
    </row>
    <row r="104" spans="2:8" s="511" customFormat="1" ht="24" customHeight="1">
      <c r="B104" s="572"/>
      <c r="C104" s="572"/>
      <c r="D104" s="584" t="s">
        <v>494</v>
      </c>
      <c r="E104" s="581"/>
      <c r="F104" s="585" t="s">
        <v>2892</v>
      </c>
      <c r="G104" s="586">
        <v>26.633950970000001</v>
      </c>
      <c r="H104" s="587" t="s">
        <v>197</v>
      </c>
    </row>
    <row r="105" spans="2:8" s="511" customFormat="1" ht="24" customHeight="1">
      <c r="B105" s="593"/>
      <c r="C105" s="588" t="s">
        <v>1155</v>
      </c>
      <c r="D105" s="588" t="s">
        <v>494</v>
      </c>
      <c r="E105" s="589" t="s">
        <v>1013</v>
      </c>
      <c r="F105" s="590" t="s">
        <v>2687</v>
      </c>
      <c r="G105" s="591">
        <v>26.633950970000001</v>
      </c>
      <c r="H105" s="592" t="s">
        <v>68</v>
      </c>
    </row>
    <row r="106" spans="2:8" s="511" customFormat="1" ht="13.35" customHeight="1">
      <c r="B106" s="572"/>
      <c r="C106" s="580" t="s">
        <v>652</v>
      </c>
      <c r="D106" s="581"/>
      <c r="E106" s="581"/>
      <c r="F106" s="582" t="s">
        <v>1104</v>
      </c>
      <c r="G106" s="579">
        <v>0</v>
      </c>
      <c r="H106" s="583" t="s">
        <v>1105</v>
      </c>
    </row>
    <row r="107" spans="2:8" s="511" customFormat="1" ht="13.9" customHeight="1">
      <c r="B107" s="572"/>
      <c r="C107" s="572"/>
      <c r="D107" s="584" t="s">
        <v>183</v>
      </c>
      <c r="E107" s="581"/>
      <c r="F107" s="585" t="s">
        <v>1106</v>
      </c>
      <c r="G107" s="586">
        <v>0</v>
      </c>
      <c r="H107" s="587" t="s">
        <v>1107</v>
      </c>
    </row>
    <row r="108" spans="2:8" s="511" customFormat="1" ht="13.35" customHeight="1">
      <c r="B108" s="593"/>
      <c r="C108" s="588" t="s">
        <v>652</v>
      </c>
      <c r="D108" s="588" t="s">
        <v>183</v>
      </c>
      <c r="E108" s="589" t="s">
        <v>1013</v>
      </c>
      <c r="F108" s="590" t="s">
        <v>1108</v>
      </c>
      <c r="G108" s="591">
        <v>0</v>
      </c>
      <c r="H108" s="592" t="s">
        <v>1109</v>
      </c>
    </row>
    <row r="109" spans="2:8" s="511" customFormat="1" ht="13.35" customHeight="1">
      <c r="B109" s="572"/>
      <c r="C109" s="580" t="s">
        <v>659</v>
      </c>
      <c r="D109" s="581"/>
      <c r="E109" s="581"/>
      <c r="F109" s="582" t="s">
        <v>1212</v>
      </c>
      <c r="G109" s="579">
        <v>17849.218797140002</v>
      </c>
      <c r="H109" s="583" t="s">
        <v>178</v>
      </c>
    </row>
    <row r="110" spans="2:8" s="511" customFormat="1" ht="13.9" customHeight="1">
      <c r="B110" s="572"/>
      <c r="C110" s="572"/>
      <c r="D110" s="584" t="s">
        <v>494</v>
      </c>
      <c r="E110" s="581"/>
      <c r="F110" s="585" t="s">
        <v>1212</v>
      </c>
      <c r="G110" s="586">
        <v>17849.218797140002</v>
      </c>
      <c r="H110" s="587" t="s">
        <v>178</v>
      </c>
    </row>
    <row r="111" spans="2:8" s="511" customFormat="1" ht="24" customHeight="1">
      <c r="B111" s="593"/>
      <c r="C111" s="588" t="s">
        <v>659</v>
      </c>
      <c r="D111" s="588" t="s">
        <v>494</v>
      </c>
      <c r="E111" s="589" t="s">
        <v>648</v>
      </c>
      <c r="F111" s="590" t="s">
        <v>692</v>
      </c>
      <c r="G111" s="591">
        <v>766.43976189</v>
      </c>
      <c r="H111" s="592" t="s">
        <v>418</v>
      </c>
    </row>
    <row r="112" spans="2:8" s="511" customFormat="1" ht="13.35" customHeight="1">
      <c r="B112" s="593"/>
      <c r="C112" s="593"/>
      <c r="D112" s="593"/>
      <c r="E112" s="589" t="s">
        <v>659</v>
      </c>
      <c r="F112" s="590" t="s">
        <v>694</v>
      </c>
      <c r="G112" s="591">
        <v>4419.9160523500004</v>
      </c>
      <c r="H112" s="592" t="s">
        <v>174</v>
      </c>
    </row>
    <row r="113" spans="2:8" s="511" customFormat="1" ht="24" customHeight="1">
      <c r="B113" s="593"/>
      <c r="C113" s="593"/>
      <c r="D113" s="593"/>
      <c r="E113" s="589" t="s">
        <v>1182</v>
      </c>
      <c r="F113" s="590" t="s">
        <v>2664</v>
      </c>
      <c r="G113" s="591">
        <v>12505.638499029999</v>
      </c>
      <c r="H113" s="592" t="s">
        <v>2893</v>
      </c>
    </row>
    <row r="114" spans="2:8" s="511" customFormat="1" ht="13.35" customHeight="1">
      <c r="B114" s="593"/>
      <c r="C114" s="593"/>
      <c r="D114" s="593"/>
      <c r="E114" s="589" t="s">
        <v>1014</v>
      </c>
      <c r="F114" s="590" t="s">
        <v>2894</v>
      </c>
      <c r="G114" s="591">
        <v>3.4264999999999997E-2</v>
      </c>
      <c r="H114" s="592" t="s">
        <v>1076</v>
      </c>
    </row>
    <row r="115" spans="2:8" s="511" customFormat="1" ht="34.700000000000003" customHeight="1">
      <c r="B115" s="593"/>
      <c r="C115" s="593"/>
      <c r="D115" s="593"/>
      <c r="E115" s="589" t="s">
        <v>1171</v>
      </c>
      <c r="F115" s="590" t="s">
        <v>2629</v>
      </c>
      <c r="G115" s="591">
        <v>157.19021887</v>
      </c>
      <c r="H115" s="592" t="s">
        <v>2630</v>
      </c>
    </row>
    <row r="116" spans="2:8" s="511" customFormat="1" ht="13.35" customHeight="1">
      <c r="B116" s="580" t="s">
        <v>264</v>
      </c>
      <c r="C116" s="581"/>
      <c r="D116" s="581"/>
      <c r="E116" s="581"/>
      <c r="F116" s="573" t="s">
        <v>643</v>
      </c>
      <c r="G116" s="579">
        <v>257.174712</v>
      </c>
      <c r="H116" s="575" t="s">
        <v>383</v>
      </c>
    </row>
    <row r="117" spans="2:8" s="511" customFormat="1" ht="13.35" customHeight="1">
      <c r="B117" s="572"/>
      <c r="C117" s="580" t="s">
        <v>1154</v>
      </c>
      <c r="D117" s="581"/>
      <c r="E117" s="581"/>
      <c r="F117" s="582" t="s">
        <v>948</v>
      </c>
      <c r="G117" s="579">
        <v>257.174712</v>
      </c>
      <c r="H117" s="583" t="s">
        <v>949</v>
      </c>
    </row>
    <row r="118" spans="2:8" s="511" customFormat="1" ht="13.9" customHeight="1">
      <c r="B118" s="572"/>
      <c r="C118" s="572"/>
      <c r="D118" s="584" t="s">
        <v>494</v>
      </c>
      <c r="E118" s="581"/>
      <c r="F118" s="585" t="s">
        <v>948</v>
      </c>
      <c r="G118" s="586">
        <v>257.174712</v>
      </c>
      <c r="H118" s="587" t="s">
        <v>949</v>
      </c>
    </row>
    <row r="119" spans="2:8" s="511" customFormat="1" ht="24" customHeight="1">
      <c r="B119" s="588" t="s">
        <v>264</v>
      </c>
      <c r="C119" s="588" t="s">
        <v>1154</v>
      </c>
      <c r="D119" s="588" t="s">
        <v>494</v>
      </c>
      <c r="E119" s="589" t="s">
        <v>1013</v>
      </c>
      <c r="F119" s="590" t="s">
        <v>3126</v>
      </c>
      <c r="G119" s="591">
        <v>4.4999999999999997E-3</v>
      </c>
      <c r="H119" s="592" t="s">
        <v>3127</v>
      </c>
    </row>
    <row r="120" spans="2:8" s="511" customFormat="1" ht="13.35" customHeight="1">
      <c r="B120" s="593"/>
      <c r="C120" s="593"/>
      <c r="D120" s="593"/>
      <c r="E120" s="589" t="s">
        <v>648</v>
      </c>
      <c r="F120" s="590" t="s">
        <v>950</v>
      </c>
      <c r="G120" s="591">
        <v>0</v>
      </c>
      <c r="H120" s="592" t="s">
        <v>951</v>
      </c>
    </row>
    <row r="121" spans="2:8" s="511" customFormat="1" ht="24" customHeight="1">
      <c r="B121" s="593"/>
      <c r="C121" s="593"/>
      <c r="D121" s="593"/>
      <c r="E121" s="589" t="s">
        <v>652</v>
      </c>
      <c r="F121" s="590" t="s">
        <v>952</v>
      </c>
      <c r="G121" s="591">
        <v>257.17021199999999</v>
      </c>
      <c r="H121" s="592" t="s">
        <v>953</v>
      </c>
    </row>
    <row r="122" spans="2:8" s="511" customFormat="1" ht="13.35" customHeight="1">
      <c r="B122" s="580" t="s">
        <v>446</v>
      </c>
      <c r="C122" s="581"/>
      <c r="D122" s="581"/>
      <c r="E122" s="581"/>
      <c r="F122" s="573" t="s">
        <v>2895</v>
      </c>
      <c r="G122" s="579">
        <v>2550.3602676400001</v>
      </c>
      <c r="H122" s="575" t="s">
        <v>2896</v>
      </c>
    </row>
    <row r="123" spans="2:8" s="511" customFormat="1" ht="13.35" customHeight="1">
      <c r="B123" s="572"/>
      <c r="C123" s="580" t="s">
        <v>1013</v>
      </c>
      <c r="D123" s="581"/>
      <c r="E123" s="581"/>
      <c r="F123" s="582" t="s">
        <v>2895</v>
      </c>
      <c r="G123" s="579">
        <v>2550.3602676400001</v>
      </c>
      <c r="H123" s="583" t="s">
        <v>2896</v>
      </c>
    </row>
    <row r="124" spans="2:8" s="511" customFormat="1" ht="13.9" customHeight="1">
      <c r="B124" s="572"/>
      <c r="C124" s="572"/>
      <c r="D124" s="584" t="s">
        <v>494</v>
      </c>
      <c r="E124" s="581"/>
      <c r="F124" s="585" t="s">
        <v>2895</v>
      </c>
      <c r="G124" s="586">
        <v>2550.3602676400001</v>
      </c>
      <c r="H124" s="587" t="s">
        <v>2896</v>
      </c>
    </row>
    <row r="125" spans="2:8" s="511" customFormat="1" ht="34.700000000000003" customHeight="1">
      <c r="B125" s="588" t="s">
        <v>446</v>
      </c>
      <c r="C125" s="588" t="s">
        <v>1013</v>
      </c>
      <c r="D125" s="588" t="s">
        <v>494</v>
      </c>
      <c r="E125" s="589" t="s">
        <v>1155</v>
      </c>
      <c r="F125" s="590" t="s">
        <v>2897</v>
      </c>
      <c r="G125" s="591">
        <v>2550.3602676400001</v>
      </c>
      <c r="H125" s="592" t="s">
        <v>2898</v>
      </c>
    </row>
    <row r="126" spans="2:8" s="511" customFormat="1" ht="13.35" customHeight="1">
      <c r="B126" s="580" t="s">
        <v>645</v>
      </c>
      <c r="C126" s="581"/>
      <c r="D126" s="581"/>
      <c r="E126" s="581"/>
      <c r="F126" s="573" t="s">
        <v>644</v>
      </c>
      <c r="G126" s="579">
        <v>1047554.92502295</v>
      </c>
      <c r="H126" s="575" t="s">
        <v>281</v>
      </c>
    </row>
    <row r="127" spans="2:8" s="511" customFormat="1" ht="13.35" customHeight="1">
      <c r="B127" s="572"/>
      <c r="C127" s="580" t="s">
        <v>1013</v>
      </c>
      <c r="D127" s="581"/>
      <c r="E127" s="581"/>
      <c r="F127" s="582" t="s">
        <v>2899</v>
      </c>
      <c r="G127" s="579">
        <v>247554.92502294999</v>
      </c>
      <c r="H127" s="583" t="s">
        <v>3</v>
      </c>
    </row>
    <row r="128" spans="2:8" s="511" customFormat="1" ht="24" customHeight="1">
      <c r="B128" s="572"/>
      <c r="C128" s="572"/>
      <c r="D128" s="584" t="s">
        <v>494</v>
      </c>
      <c r="E128" s="581"/>
      <c r="F128" s="585" t="s">
        <v>2739</v>
      </c>
      <c r="G128" s="586">
        <v>247554.92502294999</v>
      </c>
      <c r="H128" s="587" t="s">
        <v>2740</v>
      </c>
    </row>
    <row r="129" spans="2:8" s="511" customFormat="1" ht="13.35" customHeight="1">
      <c r="B129" s="588" t="s">
        <v>645</v>
      </c>
      <c r="C129" s="588" t="s">
        <v>1013</v>
      </c>
      <c r="D129" s="588" t="s">
        <v>494</v>
      </c>
      <c r="E129" s="589" t="s">
        <v>1013</v>
      </c>
      <c r="F129" s="590" t="s">
        <v>2634</v>
      </c>
      <c r="G129" s="591">
        <v>360.42259999999999</v>
      </c>
      <c r="H129" s="592" t="s">
        <v>2635</v>
      </c>
    </row>
    <row r="130" spans="2:8" s="511" customFormat="1" ht="13.35" customHeight="1">
      <c r="B130" s="593"/>
      <c r="C130" s="593"/>
      <c r="D130" s="593"/>
      <c r="E130" s="589" t="s">
        <v>1154</v>
      </c>
      <c r="F130" s="590" t="s">
        <v>2593</v>
      </c>
      <c r="G130" s="591">
        <v>4078.8363090600001</v>
      </c>
      <c r="H130" s="592" t="s">
        <v>2594</v>
      </c>
    </row>
    <row r="131" spans="2:8" s="511" customFormat="1" ht="13.35" customHeight="1">
      <c r="B131" s="593"/>
      <c r="C131" s="593"/>
      <c r="D131" s="593"/>
      <c r="E131" s="589" t="s">
        <v>648</v>
      </c>
      <c r="F131" s="590" t="s">
        <v>2900</v>
      </c>
      <c r="G131" s="591">
        <v>34318.701999999997</v>
      </c>
      <c r="H131" s="592" t="s">
        <v>34</v>
      </c>
    </row>
    <row r="132" spans="2:8" s="511" customFormat="1" ht="13.35" customHeight="1">
      <c r="B132" s="593"/>
      <c r="C132" s="593"/>
      <c r="D132" s="593"/>
      <c r="E132" s="589" t="s">
        <v>659</v>
      </c>
      <c r="F132" s="590" t="s">
        <v>2901</v>
      </c>
      <c r="G132" s="591">
        <v>150000</v>
      </c>
      <c r="H132" s="592" t="s">
        <v>171</v>
      </c>
    </row>
    <row r="133" spans="2:8" s="511" customFormat="1" ht="13.35" customHeight="1">
      <c r="B133" s="593"/>
      <c r="C133" s="593"/>
      <c r="D133" s="593"/>
      <c r="E133" s="589" t="s">
        <v>1169</v>
      </c>
      <c r="F133" s="590" t="s">
        <v>1838</v>
      </c>
      <c r="G133" s="591">
        <v>38231.966999999997</v>
      </c>
      <c r="H133" s="592" t="s">
        <v>1839</v>
      </c>
    </row>
    <row r="134" spans="2:8" s="511" customFormat="1" ht="24" customHeight="1">
      <c r="B134" s="593"/>
      <c r="C134" s="593"/>
      <c r="D134" s="593"/>
      <c r="E134" s="589" t="s">
        <v>1017</v>
      </c>
      <c r="F134" s="590" t="s">
        <v>3128</v>
      </c>
      <c r="G134" s="591">
        <v>214.43899999999999</v>
      </c>
      <c r="H134" s="592" t="s">
        <v>3129</v>
      </c>
    </row>
    <row r="135" spans="2:8" s="511" customFormat="1" ht="34.700000000000003" customHeight="1">
      <c r="B135" s="593"/>
      <c r="C135" s="593"/>
      <c r="D135" s="593"/>
      <c r="E135" s="589" t="s">
        <v>1016</v>
      </c>
      <c r="F135" s="590" t="s">
        <v>3130</v>
      </c>
      <c r="G135" s="591">
        <v>50.160800000000002</v>
      </c>
      <c r="H135" s="592" t="s">
        <v>3131</v>
      </c>
    </row>
    <row r="136" spans="2:8" s="511" customFormat="1" ht="34.700000000000003" customHeight="1">
      <c r="B136" s="593"/>
      <c r="C136" s="593"/>
      <c r="D136" s="593"/>
      <c r="E136" s="589" t="s">
        <v>1157</v>
      </c>
      <c r="F136" s="590" t="s">
        <v>2694</v>
      </c>
      <c r="G136" s="591">
        <v>20298.850454179999</v>
      </c>
      <c r="H136" s="592" t="s">
        <v>2595</v>
      </c>
    </row>
    <row r="137" spans="2:8" s="511" customFormat="1" ht="34.700000000000003" customHeight="1">
      <c r="B137" s="593"/>
      <c r="C137" s="593"/>
      <c r="D137" s="593"/>
      <c r="E137" s="589" t="s">
        <v>1171</v>
      </c>
      <c r="F137" s="590" t="s">
        <v>3221</v>
      </c>
      <c r="G137" s="591">
        <v>1.5468597100000001</v>
      </c>
      <c r="H137" s="592" t="s">
        <v>3222</v>
      </c>
    </row>
    <row r="138" spans="2:8" s="511" customFormat="1" ht="13.35" customHeight="1">
      <c r="B138" s="572"/>
      <c r="C138" s="580" t="s">
        <v>648</v>
      </c>
      <c r="D138" s="581"/>
      <c r="E138" s="581"/>
      <c r="F138" s="582" t="s">
        <v>954</v>
      </c>
      <c r="G138" s="579">
        <v>800000</v>
      </c>
      <c r="H138" s="583" t="s">
        <v>955</v>
      </c>
    </row>
    <row r="139" spans="2:8" s="511" customFormat="1" ht="24" customHeight="1">
      <c r="B139" s="572"/>
      <c r="C139" s="572"/>
      <c r="D139" s="584" t="s">
        <v>494</v>
      </c>
      <c r="E139" s="581"/>
      <c r="F139" s="596" t="s">
        <v>2902</v>
      </c>
      <c r="G139" s="586">
        <v>800000</v>
      </c>
      <c r="H139" s="587" t="s">
        <v>964</v>
      </c>
    </row>
    <row r="140" spans="2:8" s="511" customFormat="1" ht="13.35" customHeight="1">
      <c r="B140" s="593"/>
      <c r="C140" s="588" t="s">
        <v>648</v>
      </c>
      <c r="D140" s="588" t="s">
        <v>494</v>
      </c>
      <c r="E140" s="589" t="s">
        <v>1013</v>
      </c>
      <c r="F140" s="590" t="s">
        <v>956</v>
      </c>
      <c r="G140" s="591">
        <v>800000</v>
      </c>
      <c r="H140" s="592" t="s">
        <v>957</v>
      </c>
    </row>
    <row r="141" spans="2:8" s="511" customFormat="1" ht="13.35" customHeight="1">
      <c r="B141" s="580" t="s">
        <v>473</v>
      </c>
      <c r="C141" s="581"/>
      <c r="D141" s="581"/>
      <c r="E141" s="581"/>
      <c r="F141" s="573" t="s">
        <v>641</v>
      </c>
      <c r="G141" s="579">
        <v>54530.656383100002</v>
      </c>
      <c r="H141" s="575" t="s">
        <v>490</v>
      </c>
    </row>
    <row r="142" spans="2:8" s="511" customFormat="1" ht="13.35" customHeight="1">
      <c r="B142" s="572"/>
      <c r="C142" s="580" t="s">
        <v>1013</v>
      </c>
      <c r="D142" s="581"/>
      <c r="E142" s="581"/>
      <c r="F142" s="582" t="s">
        <v>641</v>
      </c>
      <c r="G142" s="579">
        <v>54530.656383100002</v>
      </c>
      <c r="H142" s="583" t="s">
        <v>490</v>
      </c>
    </row>
    <row r="143" spans="2:8" s="511" customFormat="1" ht="13.9" customHeight="1">
      <c r="B143" s="572"/>
      <c r="C143" s="572"/>
      <c r="D143" s="584" t="s">
        <v>494</v>
      </c>
      <c r="E143" s="581"/>
      <c r="F143" s="585" t="s">
        <v>701</v>
      </c>
      <c r="G143" s="586">
        <v>54499.317840099997</v>
      </c>
      <c r="H143" s="587" t="s">
        <v>375</v>
      </c>
    </row>
    <row r="144" spans="2:8" s="511" customFormat="1" ht="34.700000000000003" customHeight="1">
      <c r="B144" s="588" t="s">
        <v>473</v>
      </c>
      <c r="C144" s="588" t="s">
        <v>1013</v>
      </c>
      <c r="D144" s="588" t="s">
        <v>494</v>
      </c>
      <c r="E144" s="589" t="s">
        <v>1013</v>
      </c>
      <c r="F144" s="590" t="s">
        <v>1313</v>
      </c>
      <c r="G144" s="591">
        <v>51603.87940089</v>
      </c>
      <c r="H144" s="592" t="s">
        <v>1314</v>
      </c>
    </row>
    <row r="145" spans="2:8" s="511" customFormat="1" ht="34.700000000000003" customHeight="1">
      <c r="B145" s="593"/>
      <c r="C145" s="593"/>
      <c r="D145" s="593"/>
      <c r="E145" s="589" t="s">
        <v>1154</v>
      </c>
      <c r="F145" s="590" t="s">
        <v>1315</v>
      </c>
      <c r="G145" s="591">
        <v>191.58813221</v>
      </c>
      <c r="H145" s="592" t="s">
        <v>1067</v>
      </c>
    </row>
    <row r="146" spans="2:8" s="511" customFormat="1" ht="24" customHeight="1">
      <c r="B146" s="593"/>
      <c r="C146" s="593"/>
      <c r="D146" s="593"/>
      <c r="E146" s="589" t="s">
        <v>648</v>
      </c>
      <c r="F146" s="594" t="s">
        <v>2903</v>
      </c>
      <c r="G146" s="591">
        <v>2687.7526109999999</v>
      </c>
      <c r="H146" s="595" t="s">
        <v>2904</v>
      </c>
    </row>
    <row r="147" spans="2:8" s="511" customFormat="1" ht="24" customHeight="1">
      <c r="B147" s="593"/>
      <c r="C147" s="593"/>
      <c r="D147" s="593"/>
      <c r="E147" s="589" t="s">
        <v>652</v>
      </c>
      <c r="F147" s="594" t="s">
        <v>2905</v>
      </c>
      <c r="G147" s="591">
        <v>16.097695999999999</v>
      </c>
      <c r="H147" s="595" t="s">
        <v>2906</v>
      </c>
    </row>
    <row r="148" spans="2:8" s="511" customFormat="1" ht="24" customHeight="1">
      <c r="B148" s="593"/>
      <c r="C148" s="593"/>
      <c r="D148" s="593"/>
      <c r="E148" s="589" t="s">
        <v>1014</v>
      </c>
      <c r="F148" s="590" t="s">
        <v>2379</v>
      </c>
      <c r="G148" s="591">
        <v>0</v>
      </c>
      <c r="H148" s="592" t="s">
        <v>2380</v>
      </c>
    </row>
    <row r="149" spans="2:8" s="511" customFormat="1" ht="13.9" customHeight="1">
      <c r="B149" s="572"/>
      <c r="C149" s="572"/>
      <c r="D149" s="584" t="s">
        <v>183</v>
      </c>
      <c r="E149" s="581"/>
      <c r="F149" s="585" t="s">
        <v>2741</v>
      </c>
      <c r="G149" s="586">
        <v>31.338543000000001</v>
      </c>
      <c r="H149" s="587" t="s">
        <v>2742</v>
      </c>
    </row>
    <row r="150" spans="2:8" s="511" customFormat="1" ht="34.700000000000003" customHeight="1">
      <c r="B150" s="593"/>
      <c r="C150" s="593"/>
      <c r="D150" s="588" t="s">
        <v>183</v>
      </c>
      <c r="E150" s="589" t="s">
        <v>1155</v>
      </c>
      <c r="F150" s="590" t="s">
        <v>3132</v>
      </c>
      <c r="G150" s="591">
        <v>31.338543000000001</v>
      </c>
      <c r="H150" s="592" t="s">
        <v>3133</v>
      </c>
    </row>
    <row r="151" spans="2:8" s="511" customFormat="1" ht="24" customHeight="1">
      <c r="B151" s="572"/>
      <c r="C151" s="572"/>
      <c r="D151" s="584" t="s">
        <v>264</v>
      </c>
      <c r="E151" s="581"/>
      <c r="F151" s="585" t="s">
        <v>2907</v>
      </c>
      <c r="G151" s="586">
        <v>0</v>
      </c>
      <c r="H151" s="587" t="s">
        <v>2908</v>
      </c>
    </row>
    <row r="152" spans="2:8" s="511" customFormat="1" ht="34.700000000000003" customHeight="1">
      <c r="B152" s="593"/>
      <c r="C152" s="593"/>
      <c r="D152" s="588" t="s">
        <v>264</v>
      </c>
      <c r="E152" s="589" t="s">
        <v>1013</v>
      </c>
      <c r="F152" s="590" t="s">
        <v>2909</v>
      </c>
      <c r="G152" s="591">
        <v>0</v>
      </c>
      <c r="H152" s="592" t="s">
        <v>2910</v>
      </c>
    </row>
    <row r="153" spans="2:8" s="511" customFormat="1" ht="34.700000000000003" customHeight="1">
      <c r="B153" s="597"/>
      <c r="C153" s="597"/>
      <c r="D153" s="597"/>
      <c r="E153" s="598" t="s">
        <v>1154</v>
      </c>
      <c r="F153" s="599" t="s">
        <v>2911</v>
      </c>
      <c r="G153" s="600">
        <v>0</v>
      </c>
      <c r="H153" s="601" t="s">
        <v>2912</v>
      </c>
    </row>
    <row r="154" spans="2:8" s="511" customFormat="1" ht="29.85" customHeight="1"/>
  </sheetData>
  <sheetProtection formatCells="0" formatColumns="0" formatRows="0" insertColumns="0" insertRows="0" insertHyperlinks="0" deleteColumns="0" deleteRows="0" sort="0" autoFilter="0"/>
  <customSheetViews>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92D050"/>
    <pageSetUpPr fitToPage="1"/>
  </sheetPr>
  <dimension ref="A1:G711"/>
  <sheetViews>
    <sheetView showGridLines="0" view="pageBreakPreview" zoomScaleNormal="100" zoomScaleSheetLayoutView="100" workbookViewId="0">
      <selection activeCell="Q8" sqref="Q8"/>
    </sheetView>
  </sheetViews>
  <sheetFormatPr defaultRowHeight="12.75"/>
  <cols>
    <col min="1" max="1" width="5.42578125" style="420" customWidth="1"/>
    <col min="2" max="2" width="5.5703125" style="420" customWidth="1"/>
    <col min="3" max="3" width="5.140625" style="420" customWidth="1"/>
    <col min="4" max="4" width="4.7109375" style="420" customWidth="1"/>
    <col min="5" max="5" width="69.28515625" style="420" customWidth="1"/>
    <col min="6" max="6" width="16.42578125" style="420" customWidth="1"/>
    <col min="7" max="7" width="69.42578125" style="420" customWidth="1"/>
    <col min="8" max="8" width="4.7109375" style="420" customWidth="1"/>
    <col min="9" max="16384" width="9.140625" style="420"/>
  </cols>
  <sheetData>
    <row r="1" spans="1:7" s="511" customFormat="1" ht="22.9" customHeight="1"/>
    <row r="2" spans="1:7" s="511" customFormat="1" ht="2.1" customHeight="1">
      <c r="G2" s="923" t="s">
        <v>500</v>
      </c>
    </row>
    <row r="3" spans="1:7" s="511" customFormat="1" ht="17.649999999999999" customHeight="1">
      <c r="A3" s="512" t="s">
        <v>122</v>
      </c>
      <c r="G3" s="923"/>
    </row>
    <row r="4" spans="1:7" s="511" customFormat="1" ht="7.9" customHeight="1"/>
    <row r="5" spans="1:7" s="511" customFormat="1" ht="109.9" customHeight="1">
      <c r="A5" s="566" t="s">
        <v>1009</v>
      </c>
      <c r="B5" s="566" t="s">
        <v>1010</v>
      </c>
      <c r="C5" s="566" t="s">
        <v>1011</v>
      </c>
      <c r="D5" s="566" t="s">
        <v>1012</v>
      </c>
      <c r="E5" s="566" t="s">
        <v>371</v>
      </c>
      <c r="F5" s="568" t="s">
        <v>3223</v>
      </c>
      <c r="G5" s="566" t="s">
        <v>37</v>
      </c>
    </row>
    <row r="6" spans="1:7" s="511" customFormat="1" ht="24" customHeight="1">
      <c r="A6" s="569" t="s">
        <v>494</v>
      </c>
      <c r="B6" s="569" t="s">
        <v>183</v>
      </c>
      <c r="C6" s="569" t="s">
        <v>264</v>
      </c>
      <c r="D6" s="569" t="s">
        <v>446</v>
      </c>
      <c r="E6" s="566" t="s">
        <v>645</v>
      </c>
      <c r="F6" s="569" t="s">
        <v>473</v>
      </c>
      <c r="G6" s="566" t="s">
        <v>646</v>
      </c>
    </row>
    <row r="7" spans="1:7" s="511" customFormat="1" ht="24" customHeight="1">
      <c r="A7" s="602"/>
      <c r="B7" s="602"/>
      <c r="C7" s="602"/>
      <c r="D7" s="602"/>
      <c r="E7" s="603" t="s">
        <v>1871</v>
      </c>
      <c r="F7" s="604">
        <v>5961022.4535777103</v>
      </c>
      <c r="G7" s="603" t="s">
        <v>1872</v>
      </c>
    </row>
    <row r="8" spans="1:7" s="511" customFormat="1" ht="24" customHeight="1">
      <c r="A8" s="602"/>
      <c r="B8" s="602"/>
      <c r="C8" s="602"/>
      <c r="D8" s="602"/>
      <c r="E8" s="605" t="s">
        <v>74</v>
      </c>
      <c r="F8" s="606"/>
      <c r="G8" s="605" t="s">
        <v>292</v>
      </c>
    </row>
    <row r="9" spans="1:7" s="511" customFormat="1" ht="24" customHeight="1">
      <c r="A9" s="581"/>
      <c r="B9" s="581"/>
      <c r="C9" s="581"/>
      <c r="D9" s="581"/>
      <c r="E9" s="603" t="s">
        <v>104</v>
      </c>
      <c r="F9" s="604">
        <v>5944897.9263625704</v>
      </c>
      <c r="G9" s="603" t="s">
        <v>454</v>
      </c>
    </row>
    <row r="10" spans="1:7" s="511" customFormat="1" ht="24" customHeight="1">
      <c r="A10" s="607" t="s">
        <v>1013</v>
      </c>
      <c r="B10" s="581"/>
      <c r="C10" s="581"/>
      <c r="D10" s="581"/>
      <c r="E10" s="603" t="s">
        <v>1873</v>
      </c>
      <c r="F10" s="604">
        <v>257675.37131993999</v>
      </c>
      <c r="G10" s="603" t="s">
        <v>154</v>
      </c>
    </row>
    <row r="11" spans="1:7" s="511" customFormat="1" ht="34.700000000000003" customHeight="1">
      <c r="A11" s="581"/>
      <c r="B11" s="607" t="s">
        <v>494</v>
      </c>
      <c r="C11" s="581"/>
      <c r="D11" s="581"/>
      <c r="E11" s="603" t="s">
        <v>1874</v>
      </c>
      <c r="F11" s="604">
        <v>69920.031243859994</v>
      </c>
      <c r="G11" s="603" t="s">
        <v>1875</v>
      </c>
    </row>
    <row r="12" spans="1:7" s="511" customFormat="1" ht="24" customHeight="1">
      <c r="A12" s="581"/>
      <c r="B12" s="581"/>
      <c r="C12" s="607" t="s">
        <v>905</v>
      </c>
      <c r="D12" s="581"/>
      <c r="E12" s="603" t="s">
        <v>704</v>
      </c>
      <c r="F12" s="604">
        <v>4643.5488733700004</v>
      </c>
      <c r="G12" s="603" t="s">
        <v>54</v>
      </c>
    </row>
    <row r="13" spans="1:7" s="511" customFormat="1" ht="19.7" customHeight="1">
      <c r="A13" s="588" t="s">
        <v>1013</v>
      </c>
      <c r="B13" s="588" t="s">
        <v>494</v>
      </c>
      <c r="C13" s="588" t="s">
        <v>905</v>
      </c>
      <c r="D13" s="589" t="s">
        <v>1367</v>
      </c>
      <c r="E13" s="592" t="s">
        <v>2394</v>
      </c>
      <c r="F13" s="608">
        <v>4643.5488733700004</v>
      </c>
      <c r="G13" s="609" t="s">
        <v>2395</v>
      </c>
    </row>
    <row r="14" spans="1:7" s="511" customFormat="1" ht="24" customHeight="1">
      <c r="A14" s="581"/>
      <c r="B14" s="581"/>
      <c r="C14" s="607" t="s">
        <v>906</v>
      </c>
      <c r="D14" s="581"/>
      <c r="E14" s="603" t="s">
        <v>705</v>
      </c>
      <c r="F14" s="604">
        <v>409.75887275000002</v>
      </c>
      <c r="G14" s="603" t="s">
        <v>328</v>
      </c>
    </row>
    <row r="15" spans="1:7" s="511" customFormat="1" ht="30.4" customHeight="1">
      <c r="A15" s="593"/>
      <c r="B15" s="593"/>
      <c r="C15" s="588" t="s">
        <v>906</v>
      </c>
      <c r="D15" s="589" t="s">
        <v>1367</v>
      </c>
      <c r="E15" s="592" t="s">
        <v>2913</v>
      </c>
      <c r="F15" s="608">
        <v>409.75887275000002</v>
      </c>
      <c r="G15" s="609" t="s">
        <v>1880</v>
      </c>
    </row>
    <row r="16" spans="1:7" s="511" customFormat="1" ht="24" customHeight="1">
      <c r="A16" s="581"/>
      <c r="B16" s="581"/>
      <c r="C16" s="607" t="s">
        <v>958</v>
      </c>
      <c r="D16" s="581"/>
      <c r="E16" s="603" t="s">
        <v>959</v>
      </c>
      <c r="F16" s="604">
        <v>333.45297577999997</v>
      </c>
      <c r="G16" s="603" t="s">
        <v>960</v>
      </c>
    </row>
    <row r="17" spans="1:7" s="511" customFormat="1" ht="30.4" customHeight="1">
      <c r="A17" s="593"/>
      <c r="B17" s="593"/>
      <c r="C17" s="588" t="s">
        <v>958</v>
      </c>
      <c r="D17" s="589" t="s">
        <v>1367</v>
      </c>
      <c r="E17" s="592" t="s">
        <v>2914</v>
      </c>
      <c r="F17" s="608">
        <v>333.45297577999997</v>
      </c>
      <c r="G17" s="609" t="s">
        <v>1881</v>
      </c>
    </row>
    <row r="18" spans="1:7" s="511" customFormat="1" ht="24" customHeight="1">
      <c r="A18" s="581"/>
      <c r="B18" s="581"/>
      <c r="C18" s="607" t="s">
        <v>1022</v>
      </c>
      <c r="D18" s="581"/>
      <c r="E18" s="603" t="s">
        <v>2813</v>
      </c>
      <c r="F18" s="604">
        <v>1359.3538797799999</v>
      </c>
      <c r="G18" s="603" t="s">
        <v>1819</v>
      </c>
    </row>
    <row r="19" spans="1:7" s="511" customFormat="1" ht="30.4" customHeight="1">
      <c r="A19" s="593"/>
      <c r="B19" s="593"/>
      <c r="C19" s="588" t="s">
        <v>1022</v>
      </c>
      <c r="D19" s="589" t="s">
        <v>1367</v>
      </c>
      <c r="E19" s="592" t="s">
        <v>1883</v>
      </c>
      <c r="F19" s="608">
        <v>1359.3538797799999</v>
      </c>
      <c r="G19" s="609" t="s">
        <v>1879</v>
      </c>
    </row>
    <row r="20" spans="1:7" s="511" customFormat="1" ht="34.700000000000003" customHeight="1">
      <c r="A20" s="581"/>
      <c r="B20" s="581"/>
      <c r="C20" s="607" t="s">
        <v>1437</v>
      </c>
      <c r="D20" s="581"/>
      <c r="E20" s="603" t="s">
        <v>2524</v>
      </c>
      <c r="F20" s="604">
        <v>6115.76322669</v>
      </c>
      <c r="G20" s="603" t="s">
        <v>1440</v>
      </c>
    </row>
    <row r="21" spans="1:7" s="511" customFormat="1" ht="52.35" customHeight="1">
      <c r="A21" s="593"/>
      <c r="B21" s="593"/>
      <c r="C21" s="588" t="s">
        <v>1437</v>
      </c>
      <c r="D21" s="589" t="s">
        <v>1367</v>
      </c>
      <c r="E21" s="592" t="s">
        <v>1885</v>
      </c>
      <c r="F21" s="608">
        <v>6115.76322669</v>
      </c>
      <c r="G21" s="609" t="s">
        <v>1886</v>
      </c>
    </row>
    <row r="22" spans="1:7" s="511" customFormat="1" ht="19.7" customHeight="1">
      <c r="A22" s="593"/>
      <c r="B22" s="593"/>
      <c r="C22" s="593"/>
      <c r="D22" s="589" t="s">
        <v>905</v>
      </c>
      <c r="E22" s="592" t="s">
        <v>1887</v>
      </c>
      <c r="F22" s="608">
        <v>0</v>
      </c>
      <c r="G22" s="609" t="s">
        <v>1888</v>
      </c>
    </row>
    <row r="23" spans="1:7" s="511" customFormat="1" ht="24" customHeight="1">
      <c r="A23" s="581"/>
      <c r="B23" s="581"/>
      <c r="C23" s="607" t="s">
        <v>1125</v>
      </c>
      <c r="D23" s="581"/>
      <c r="E23" s="603" t="s">
        <v>2389</v>
      </c>
      <c r="F23" s="604">
        <v>487.15758928000002</v>
      </c>
      <c r="G23" s="603" t="s">
        <v>2390</v>
      </c>
    </row>
    <row r="24" spans="1:7" s="511" customFormat="1" ht="30.4" customHeight="1">
      <c r="A24" s="593"/>
      <c r="B24" s="593"/>
      <c r="C24" s="588" t="s">
        <v>1125</v>
      </c>
      <c r="D24" s="589" t="s">
        <v>1367</v>
      </c>
      <c r="E24" s="592" t="s">
        <v>1889</v>
      </c>
      <c r="F24" s="608">
        <v>487.15758928000002</v>
      </c>
      <c r="G24" s="609" t="s">
        <v>1890</v>
      </c>
    </row>
    <row r="25" spans="1:7" s="511" customFormat="1" ht="24" customHeight="1">
      <c r="A25" s="581"/>
      <c r="B25" s="581"/>
      <c r="C25" s="607" t="s">
        <v>1127</v>
      </c>
      <c r="D25" s="581"/>
      <c r="E25" s="603" t="s">
        <v>2525</v>
      </c>
      <c r="F25" s="604">
        <v>18349.905821240001</v>
      </c>
      <c r="G25" s="603" t="s">
        <v>14</v>
      </c>
    </row>
    <row r="26" spans="1:7" s="511" customFormat="1" ht="19.7" customHeight="1">
      <c r="A26" s="593"/>
      <c r="B26" s="593"/>
      <c r="C26" s="588" t="s">
        <v>1127</v>
      </c>
      <c r="D26" s="589" t="s">
        <v>1367</v>
      </c>
      <c r="E26" s="592" t="s">
        <v>1891</v>
      </c>
      <c r="F26" s="608">
        <v>303.98589721000002</v>
      </c>
      <c r="G26" s="609" t="s">
        <v>1892</v>
      </c>
    </row>
    <row r="27" spans="1:7" s="511" customFormat="1" ht="19.7" customHeight="1">
      <c r="A27" s="593"/>
      <c r="B27" s="593"/>
      <c r="C27" s="593"/>
      <c r="D27" s="589" t="s">
        <v>1876</v>
      </c>
      <c r="E27" s="592" t="s">
        <v>1893</v>
      </c>
      <c r="F27" s="608">
        <v>1017.06059896</v>
      </c>
      <c r="G27" s="609" t="s">
        <v>1894</v>
      </c>
    </row>
    <row r="28" spans="1:7" s="511" customFormat="1" ht="19.7" customHeight="1">
      <c r="A28" s="593"/>
      <c r="B28" s="593"/>
      <c r="C28" s="593"/>
      <c r="D28" s="589" t="s">
        <v>905</v>
      </c>
      <c r="E28" s="592" t="s">
        <v>1887</v>
      </c>
      <c r="F28" s="608">
        <v>0</v>
      </c>
      <c r="G28" s="609" t="s">
        <v>1888</v>
      </c>
    </row>
    <row r="29" spans="1:7" s="511" customFormat="1" ht="30.4" customHeight="1">
      <c r="A29" s="593"/>
      <c r="B29" s="593"/>
      <c r="C29" s="593"/>
      <c r="D29" s="589" t="s">
        <v>1022</v>
      </c>
      <c r="E29" s="592" t="s">
        <v>2601</v>
      </c>
      <c r="F29" s="608">
        <v>17028.85932507</v>
      </c>
      <c r="G29" s="609" t="s">
        <v>2602</v>
      </c>
    </row>
    <row r="30" spans="1:7" s="511" customFormat="1" ht="24" customHeight="1">
      <c r="A30" s="581"/>
      <c r="B30" s="581"/>
      <c r="C30" s="607" t="s">
        <v>1128</v>
      </c>
      <c r="D30" s="581"/>
      <c r="E30" s="603" t="s">
        <v>1033</v>
      </c>
      <c r="F30" s="604">
        <v>7300.5388876500001</v>
      </c>
      <c r="G30" s="603" t="s">
        <v>1034</v>
      </c>
    </row>
    <row r="31" spans="1:7" s="511" customFormat="1" ht="30.4" customHeight="1">
      <c r="A31" s="593"/>
      <c r="B31" s="593"/>
      <c r="C31" s="588" t="s">
        <v>1128</v>
      </c>
      <c r="D31" s="589" t="s">
        <v>1367</v>
      </c>
      <c r="E31" s="592" t="s">
        <v>1895</v>
      </c>
      <c r="F31" s="608">
        <v>7300.5388876500001</v>
      </c>
      <c r="G31" s="609" t="s">
        <v>1896</v>
      </c>
    </row>
    <row r="32" spans="1:7" s="511" customFormat="1" ht="24" customHeight="1">
      <c r="A32" s="581"/>
      <c r="B32" s="581"/>
      <c r="C32" s="607" t="s">
        <v>1129</v>
      </c>
      <c r="D32" s="581"/>
      <c r="E32" s="603" t="s">
        <v>2845</v>
      </c>
      <c r="F32" s="604">
        <v>30920.551117319999</v>
      </c>
      <c r="G32" s="603" t="s">
        <v>1130</v>
      </c>
    </row>
    <row r="33" spans="1:7" s="511" customFormat="1" ht="30.4" customHeight="1">
      <c r="A33" s="593"/>
      <c r="B33" s="593"/>
      <c r="C33" s="588" t="s">
        <v>1129</v>
      </c>
      <c r="D33" s="589" t="s">
        <v>1367</v>
      </c>
      <c r="E33" s="592" t="s">
        <v>2915</v>
      </c>
      <c r="F33" s="608">
        <v>25804.7271697</v>
      </c>
      <c r="G33" s="609" t="s">
        <v>2916</v>
      </c>
    </row>
    <row r="34" spans="1:7" s="511" customFormat="1" ht="30.4" customHeight="1">
      <c r="A34" s="593"/>
      <c r="B34" s="593"/>
      <c r="C34" s="593"/>
      <c r="D34" s="589" t="s">
        <v>2006</v>
      </c>
      <c r="E34" s="592" t="s">
        <v>2342</v>
      </c>
      <c r="F34" s="608">
        <v>342.28470532</v>
      </c>
      <c r="G34" s="609" t="s">
        <v>2343</v>
      </c>
    </row>
    <row r="35" spans="1:7" s="511" customFormat="1" ht="30.4" customHeight="1">
      <c r="A35" s="593"/>
      <c r="B35" s="593"/>
      <c r="C35" s="593"/>
      <c r="D35" s="589" t="s">
        <v>756</v>
      </c>
      <c r="E35" s="592" t="s">
        <v>3134</v>
      </c>
      <c r="F35" s="608">
        <v>4773.5392423000003</v>
      </c>
      <c r="G35" s="609" t="s">
        <v>3135</v>
      </c>
    </row>
    <row r="36" spans="1:7" s="511" customFormat="1" ht="24" customHeight="1">
      <c r="A36" s="581"/>
      <c r="B36" s="607" t="s">
        <v>183</v>
      </c>
      <c r="C36" s="581"/>
      <c r="D36" s="581"/>
      <c r="E36" s="603" t="s">
        <v>1897</v>
      </c>
      <c r="F36" s="604">
        <v>1322.5498891100001</v>
      </c>
      <c r="G36" s="603" t="s">
        <v>1898</v>
      </c>
    </row>
    <row r="37" spans="1:7" s="511" customFormat="1" ht="24" customHeight="1">
      <c r="A37" s="581"/>
      <c r="B37" s="581"/>
      <c r="C37" s="607" t="s">
        <v>1116</v>
      </c>
      <c r="D37" s="581"/>
      <c r="E37" s="603" t="s">
        <v>2818</v>
      </c>
      <c r="F37" s="604">
        <v>23.968759720000001</v>
      </c>
      <c r="G37" s="603" t="s">
        <v>45</v>
      </c>
    </row>
    <row r="38" spans="1:7" s="511" customFormat="1" ht="30.4" customHeight="1">
      <c r="A38" s="593"/>
      <c r="B38" s="588" t="s">
        <v>183</v>
      </c>
      <c r="C38" s="588" t="s">
        <v>1116</v>
      </c>
      <c r="D38" s="589" t="s">
        <v>1876</v>
      </c>
      <c r="E38" s="592" t="s">
        <v>1899</v>
      </c>
      <c r="F38" s="608">
        <v>0</v>
      </c>
      <c r="G38" s="609" t="s">
        <v>1900</v>
      </c>
    </row>
    <row r="39" spans="1:7" s="511" customFormat="1" ht="19.7" customHeight="1">
      <c r="A39" s="593"/>
      <c r="B39" s="593"/>
      <c r="C39" s="593"/>
      <c r="D39" s="589" t="s">
        <v>1901</v>
      </c>
      <c r="E39" s="592" t="s">
        <v>1902</v>
      </c>
      <c r="F39" s="608">
        <v>23.968759720000001</v>
      </c>
      <c r="G39" s="609" t="s">
        <v>1903</v>
      </c>
    </row>
    <row r="40" spans="1:7" s="511" customFormat="1" ht="24" customHeight="1">
      <c r="A40" s="581"/>
      <c r="B40" s="581"/>
      <c r="C40" s="607" t="s">
        <v>1122</v>
      </c>
      <c r="D40" s="581"/>
      <c r="E40" s="603" t="s">
        <v>2526</v>
      </c>
      <c r="F40" s="604">
        <v>1298.5811293899999</v>
      </c>
      <c r="G40" s="603" t="s">
        <v>2381</v>
      </c>
    </row>
    <row r="41" spans="1:7" s="511" customFormat="1" ht="30.4" customHeight="1">
      <c r="A41" s="593"/>
      <c r="B41" s="593"/>
      <c r="C41" s="588" t="s">
        <v>1122</v>
      </c>
      <c r="D41" s="589" t="s">
        <v>1367</v>
      </c>
      <c r="E41" s="592" t="s">
        <v>1907</v>
      </c>
      <c r="F41" s="608">
        <v>1298.5811293899999</v>
      </c>
      <c r="G41" s="609" t="s">
        <v>1908</v>
      </c>
    </row>
    <row r="42" spans="1:7" s="511" customFormat="1" ht="24" customHeight="1">
      <c r="A42" s="581"/>
      <c r="B42" s="607" t="s">
        <v>264</v>
      </c>
      <c r="C42" s="581"/>
      <c r="D42" s="581"/>
      <c r="E42" s="603" t="s">
        <v>1909</v>
      </c>
      <c r="F42" s="604">
        <v>32796.712793719998</v>
      </c>
      <c r="G42" s="603" t="s">
        <v>1910</v>
      </c>
    </row>
    <row r="43" spans="1:7" s="511" customFormat="1" ht="24" customHeight="1">
      <c r="A43" s="581"/>
      <c r="B43" s="581"/>
      <c r="C43" s="607" t="s">
        <v>1114</v>
      </c>
      <c r="D43" s="581"/>
      <c r="E43" s="603" t="s">
        <v>2527</v>
      </c>
      <c r="F43" s="604">
        <v>32796.712793719998</v>
      </c>
      <c r="G43" s="603" t="s">
        <v>463</v>
      </c>
    </row>
    <row r="44" spans="1:7" s="511" customFormat="1" ht="19.7" customHeight="1">
      <c r="A44" s="593"/>
      <c r="B44" s="588" t="s">
        <v>264</v>
      </c>
      <c r="C44" s="588" t="s">
        <v>1114</v>
      </c>
      <c r="D44" s="589" t="s">
        <v>1367</v>
      </c>
      <c r="E44" s="592" t="s">
        <v>1911</v>
      </c>
      <c r="F44" s="608">
        <v>27189.096644090001</v>
      </c>
      <c r="G44" s="609" t="s">
        <v>1912</v>
      </c>
    </row>
    <row r="45" spans="1:7" s="511" customFormat="1" ht="19.7" customHeight="1">
      <c r="A45" s="593"/>
      <c r="B45" s="593"/>
      <c r="C45" s="593"/>
      <c r="D45" s="589" t="s">
        <v>1368</v>
      </c>
      <c r="E45" s="592" t="s">
        <v>1913</v>
      </c>
      <c r="F45" s="608">
        <v>1074.3286136300001</v>
      </c>
      <c r="G45" s="609" t="s">
        <v>1914</v>
      </c>
    </row>
    <row r="46" spans="1:7" s="511" customFormat="1" ht="30.4" customHeight="1">
      <c r="A46" s="593"/>
      <c r="B46" s="593"/>
      <c r="C46" s="593"/>
      <c r="D46" s="589" t="s">
        <v>1882</v>
      </c>
      <c r="E46" s="592" t="s">
        <v>1915</v>
      </c>
      <c r="F46" s="608">
        <v>54.259979459999997</v>
      </c>
      <c r="G46" s="609" t="s">
        <v>1916</v>
      </c>
    </row>
    <row r="47" spans="1:7" s="511" customFormat="1" ht="30.4" customHeight="1">
      <c r="A47" s="593"/>
      <c r="B47" s="593"/>
      <c r="C47" s="593"/>
      <c r="D47" s="589" t="s">
        <v>1917</v>
      </c>
      <c r="E47" s="592" t="s">
        <v>2917</v>
      </c>
      <c r="F47" s="608">
        <v>80.100570559999994</v>
      </c>
      <c r="G47" s="609" t="s">
        <v>2918</v>
      </c>
    </row>
    <row r="48" spans="1:7" s="511" customFormat="1" ht="30.4" customHeight="1">
      <c r="A48" s="593"/>
      <c r="B48" s="593"/>
      <c r="C48" s="593"/>
      <c r="D48" s="589" t="s">
        <v>1884</v>
      </c>
      <c r="E48" s="592" t="s">
        <v>1918</v>
      </c>
      <c r="F48" s="608">
        <v>4138.6279937600002</v>
      </c>
      <c r="G48" s="609" t="s">
        <v>1919</v>
      </c>
    </row>
    <row r="49" spans="1:7" s="511" customFormat="1" ht="30.4" customHeight="1">
      <c r="A49" s="593"/>
      <c r="B49" s="593"/>
      <c r="C49" s="593"/>
      <c r="D49" s="589" t="s">
        <v>1920</v>
      </c>
      <c r="E49" s="595" t="s">
        <v>2919</v>
      </c>
      <c r="F49" s="608">
        <v>93.768741019999993</v>
      </c>
      <c r="G49" s="609" t="s">
        <v>1921</v>
      </c>
    </row>
    <row r="50" spans="1:7" s="511" customFormat="1" ht="30.4" customHeight="1">
      <c r="A50" s="593"/>
      <c r="B50" s="593"/>
      <c r="C50" s="593"/>
      <c r="D50" s="589" t="s">
        <v>1007</v>
      </c>
      <c r="E50" s="592" t="s">
        <v>3136</v>
      </c>
      <c r="F50" s="608">
        <v>49.732999999999997</v>
      </c>
      <c r="G50" s="609" t="s">
        <v>3137</v>
      </c>
    </row>
    <row r="51" spans="1:7" s="511" customFormat="1" ht="19.7" customHeight="1">
      <c r="A51" s="593"/>
      <c r="B51" s="593"/>
      <c r="C51" s="593"/>
      <c r="D51" s="589" t="s">
        <v>905</v>
      </c>
      <c r="E51" s="592" t="s">
        <v>1887</v>
      </c>
      <c r="F51" s="608">
        <v>21.582978199999999</v>
      </c>
      <c r="G51" s="609" t="s">
        <v>1888</v>
      </c>
    </row>
    <row r="52" spans="1:7" s="511" customFormat="1" ht="30.4" customHeight="1">
      <c r="A52" s="593"/>
      <c r="B52" s="593"/>
      <c r="C52" s="593"/>
      <c r="D52" s="589" t="s">
        <v>1022</v>
      </c>
      <c r="E52" s="592" t="s">
        <v>2601</v>
      </c>
      <c r="F52" s="608">
        <v>95.214273000000006</v>
      </c>
      <c r="G52" s="609" t="s">
        <v>2602</v>
      </c>
    </row>
    <row r="53" spans="1:7" s="511" customFormat="1" ht="41.1" customHeight="1">
      <c r="A53" s="593"/>
      <c r="B53" s="593"/>
      <c r="C53" s="593"/>
      <c r="D53" s="589" t="s">
        <v>754</v>
      </c>
      <c r="E53" s="592" t="s">
        <v>3138</v>
      </c>
      <c r="F53" s="608">
        <v>0</v>
      </c>
      <c r="G53" s="609" t="s">
        <v>3139</v>
      </c>
    </row>
    <row r="54" spans="1:7" s="511" customFormat="1" ht="24" customHeight="1">
      <c r="A54" s="581"/>
      <c r="B54" s="581"/>
      <c r="C54" s="607" t="s">
        <v>1347</v>
      </c>
      <c r="D54" s="581"/>
      <c r="E54" s="603" t="s">
        <v>2530</v>
      </c>
      <c r="F54" s="604">
        <v>0</v>
      </c>
      <c r="G54" s="603" t="s">
        <v>1836</v>
      </c>
    </row>
    <row r="55" spans="1:7" s="511" customFormat="1" ht="41.1" customHeight="1">
      <c r="A55" s="593"/>
      <c r="B55" s="593"/>
      <c r="C55" s="588" t="s">
        <v>1347</v>
      </c>
      <c r="D55" s="589" t="s">
        <v>754</v>
      </c>
      <c r="E55" s="592" t="s">
        <v>3138</v>
      </c>
      <c r="F55" s="608">
        <v>0</v>
      </c>
      <c r="G55" s="609" t="s">
        <v>3139</v>
      </c>
    </row>
    <row r="56" spans="1:7" s="511" customFormat="1" ht="24" customHeight="1">
      <c r="A56" s="581"/>
      <c r="B56" s="581"/>
      <c r="C56" s="607" t="s">
        <v>1116</v>
      </c>
      <c r="D56" s="581"/>
      <c r="E56" s="603" t="s">
        <v>2818</v>
      </c>
      <c r="F56" s="604">
        <v>0</v>
      </c>
      <c r="G56" s="603" t="s">
        <v>45</v>
      </c>
    </row>
    <row r="57" spans="1:7" s="511" customFormat="1" ht="41.1" customHeight="1">
      <c r="A57" s="593"/>
      <c r="B57" s="593"/>
      <c r="C57" s="588" t="s">
        <v>1116</v>
      </c>
      <c r="D57" s="589" t="s">
        <v>754</v>
      </c>
      <c r="E57" s="592" t="s">
        <v>3138</v>
      </c>
      <c r="F57" s="608">
        <v>0</v>
      </c>
      <c r="G57" s="609" t="s">
        <v>3139</v>
      </c>
    </row>
    <row r="58" spans="1:7" s="511" customFormat="1" ht="24" customHeight="1">
      <c r="A58" s="581"/>
      <c r="B58" s="581"/>
      <c r="C58" s="607" t="s">
        <v>1372</v>
      </c>
      <c r="D58" s="581"/>
      <c r="E58" s="610" t="s">
        <v>2820</v>
      </c>
      <c r="F58" s="604">
        <v>0</v>
      </c>
      <c r="G58" s="603" t="s">
        <v>1778</v>
      </c>
    </row>
    <row r="59" spans="1:7" s="511" customFormat="1" ht="41.1" customHeight="1">
      <c r="A59" s="593"/>
      <c r="B59" s="593"/>
      <c r="C59" s="588" t="s">
        <v>1372</v>
      </c>
      <c r="D59" s="589" t="s">
        <v>754</v>
      </c>
      <c r="E59" s="592" t="s">
        <v>3138</v>
      </c>
      <c r="F59" s="608">
        <v>0</v>
      </c>
      <c r="G59" s="609" t="s">
        <v>3139</v>
      </c>
    </row>
    <row r="60" spans="1:7" s="511" customFormat="1" ht="24" customHeight="1">
      <c r="A60" s="581"/>
      <c r="B60" s="581"/>
      <c r="C60" s="607" t="s">
        <v>1370</v>
      </c>
      <c r="D60" s="581"/>
      <c r="E60" s="603" t="s">
        <v>2535</v>
      </c>
      <c r="F60" s="604">
        <v>0</v>
      </c>
      <c r="G60" s="603" t="s">
        <v>1779</v>
      </c>
    </row>
    <row r="61" spans="1:7" s="511" customFormat="1" ht="41.1" customHeight="1">
      <c r="A61" s="593"/>
      <c r="B61" s="593"/>
      <c r="C61" s="588" t="s">
        <v>1370</v>
      </c>
      <c r="D61" s="589" t="s">
        <v>754</v>
      </c>
      <c r="E61" s="592" t="s">
        <v>3138</v>
      </c>
      <c r="F61" s="608">
        <v>0</v>
      </c>
      <c r="G61" s="609" t="s">
        <v>3139</v>
      </c>
    </row>
    <row r="62" spans="1:7" s="511" customFormat="1" ht="24" customHeight="1">
      <c r="A62" s="581"/>
      <c r="B62" s="581"/>
      <c r="C62" s="607" t="s">
        <v>2137</v>
      </c>
      <c r="D62" s="581"/>
      <c r="E62" s="603" t="s">
        <v>2536</v>
      </c>
      <c r="F62" s="604">
        <v>0</v>
      </c>
      <c r="G62" s="603" t="s">
        <v>2334</v>
      </c>
    </row>
    <row r="63" spans="1:7" s="511" customFormat="1" ht="41.1" customHeight="1">
      <c r="A63" s="593"/>
      <c r="B63" s="593"/>
      <c r="C63" s="588" t="s">
        <v>2137</v>
      </c>
      <c r="D63" s="589" t="s">
        <v>754</v>
      </c>
      <c r="E63" s="592" t="s">
        <v>3138</v>
      </c>
      <c r="F63" s="608">
        <v>0</v>
      </c>
      <c r="G63" s="609" t="s">
        <v>3139</v>
      </c>
    </row>
    <row r="64" spans="1:7" s="511" customFormat="1" ht="24" customHeight="1">
      <c r="A64" s="581"/>
      <c r="B64" s="581"/>
      <c r="C64" s="607" t="s">
        <v>2140</v>
      </c>
      <c r="D64" s="581"/>
      <c r="E64" s="603" t="s">
        <v>2537</v>
      </c>
      <c r="F64" s="604">
        <v>0</v>
      </c>
      <c r="G64" s="603" t="s">
        <v>2335</v>
      </c>
    </row>
    <row r="65" spans="1:7" s="511" customFormat="1" ht="41.1" customHeight="1">
      <c r="A65" s="593"/>
      <c r="B65" s="593"/>
      <c r="C65" s="588" t="s">
        <v>2140</v>
      </c>
      <c r="D65" s="589" t="s">
        <v>754</v>
      </c>
      <c r="E65" s="592" t="s">
        <v>3138</v>
      </c>
      <c r="F65" s="608">
        <v>0</v>
      </c>
      <c r="G65" s="609" t="s">
        <v>3139</v>
      </c>
    </row>
    <row r="66" spans="1:7" s="511" customFormat="1" ht="24" customHeight="1">
      <c r="A66" s="581"/>
      <c r="B66" s="581"/>
      <c r="C66" s="607" t="s">
        <v>1119</v>
      </c>
      <c r="D66" s="581"/>
      <c r="E66" s="603" t="s">
        <v>2528</v>
      </c>
      <c r="F66" s="604">
        <v>0</v>
      </c>
      <c r="G66" s="603" t="s">
        <v>714</v>
      </c>
    </row>
    <row r="67" spans="1:7" s="511" customFormat="1" ht="41.1" customHeight="1">
      <c r="A67" s="593"/>
      <c r="B67" s="593"/>
      <c r="C67" s="588" t="s">
        <v>1119</v>
      </c>
      <c r="D67" s="589" t="s">
        <v>1922</v>
      </c>
      <c r="E67" s="592" t="s">
        <v>1923</v>
      </c>
      <c r="F67" s="608">
        <v>0</v>
      </c>
      <c r="G67" s="609" t="s">
        <v>1924</v>
      </c>
    </row>
    <row r="68" spans="1:7" s="511" customFormat="1" ht="41.1" customHeight="1">
      <c r="A68" s="593"/>
      <c r="B68" s="593"/>
      <c r="C68" s="593"/>
      <c r="D68" s="589" t="s">
        <v>1925</v>
      </c>
      <c r="E68" s="592" t="s">
        <v>2920</v>
      </c>
      <c r="F68" s="608">
        <v>0</v>
      </c>
      <c r="G68" s="609" t="s">
        <v>1926</v>
      </c>
    </row>
    <row r="69" spans="1:7" s="511" customFormat="1" ht="41.1" customHeight="1">
      <c r="A69" s="593"/>
      <c r="B69" s="593"/>
      <c r="C69" s="593"/>
      <c r="D69" s="589" t="s">
        <v>750</v>
      </c>
      <c r="E69" s="592" t="s">
        <v>3140</v>
      </c>
      <c r="F69" s="608">
        <v>0</v>
      </c>
      <c r="G69" s="609" t="s">
        <v>3141</v>
      </c>
    </row>
    <row r="70" spans="1:7" s="511" customFormat="1" ht="41.1" customHeight="1">
      <c r="A70" s="593"/>
      <c r="B70" s="593"/>
      <c r="C70" s="593"/>
      <c r="D70" s="589" t="s">
        <v>754</v>
      </c>
      <c r="E70" s="592" t="s">
        <v>3138</v>
      </c>
      <c r="F70" s="608">
        <v>0</v>
      </c>
      <c r="G70" s="609" t="s">
        <v>3139</v>
      </c>
    </row>
    <row r="71" spans="1:7" s="511" customFormat="1" ht="34.700000000000003" customHeight="1">
      <c r="A71" s="581"/>
      <c r="B71" s="581"/>
      <c r="C71" s="607" t="s">
        <v>1437</v>
      </c>
      <c r="D71" s="581"/>
      <c r="E71" s="603" t="s">
        <v>2524</v>
      </c>
      <c r="F71" s="604">
        <v>0</v>
      </c>
      <c r="G71" s="603" t="s">
        <v>1440</v>
      </c>
    </row>
    <row r="72" spans="1:7" s="511" customFormat="1" ht="41.1" customHeight="1">
      <c r="A72" s="593"/>
      <c r="B72" s="593"/>
      <c r="C72" s="588" t="s">
        <v>1437</v>
      </c>
      <c r="D72" s="589" t="s">
        <v>754</v>
      </c>
      <c r="E72" s="592" t="s">
        <v>3138</v>
      </c>
      <c r="F72" s="608">
        <v>0</v>
      </c>
      <c r="G72" s="609" t="s">
        <v>3139</v>
      </c>
    </row>
    <row r="73" spans="1:7" s="511" customFormat="1" ht="24" customHeight="1">
      <c r="A73" s="581"/>
      <c r="B73" s="581"/>
      <c r="C73" s="607" t="s">
        <v>1438</v>
      </c>
      <c r="D73" s="581"/>
      <c r="E73" s="603" t="s">
        <v>2541</v>
      </c>
      <c r="F73" s="604">
        <v>0</v>
      </c>
      <c r="G73" s="603" t="s">
        <v>1441</v>
      </c>
    </row>
    <row r="74" spans="1:7" s="511" customFormat="1" ht="41.1" customHeight="1">
      <c r="A74" s="593"/>
      <c r="B74" s="593"/>
      <c r="C74" s="588" t="s">
        <v>1438</v>
      </c>
      <c r="D74" s="589" t="s">
        <v>754</v>
      </c>
      <c r="E74" s="592" t="s">
        <v>3138</v>
      </c>
      <c r="F74" s="608">
        <v>0</v>
      </c>
      <c r="G74" s="609" t="s">
        <v>3139</v>
      </c>
    </row>
    <row r="75" spans="1:7" s="511" customFormat="1" ht="24" customHeight="1">
      <c r="A75" s="581"/>
      <c r="B75" s="607" t="s">
        <v>446</v>
      </c>
      <c r="C75" s="581"/>
      <c r="D75" s="581"/>
      <c r="E75" s="603" t="s">
        <v>1927</v>
      </c>
      <c r="F75" s="604">
        <v>26001.141395729999</v>
      </c>
      <c r="G75" s="603" t="s">
        <v>1928</v>
      </c>
    </row>
    <row r="76" spans="1:7" s="511" customFormat="1" ht="24" customHeight="1">
      <c r="A76" s="581"/>
      <c r="B76" s="581"/>
      <c r="C76" s="607" t="s">
        <v>1347</v>
      </c>
      <c r="D76" s="581"/>
      <c r="E76" s="603" t="s">
        <v>2530</v>
      </c>
      <c r="F76" s="604">
        <v>539.85289999999998</v>
      </c>
      <c r="G76" s="603" t="s">
        <v>1836</v>
      </c>
    </row>
    <row r="77" spans="1:7" s="511" customFormat="1" ht="30.4" customHeight="1">
      <c r="A77" s="593"/>
      <c r="B77" s="588" t="s">
        <v>446</v>
      </c>
      <c r="C77" s="588" t="s">
        <v>1347</v>
      </c>
      <c r="D77" s="589" t="s">
        <v>536</v>
      </c>
      <c r="E77" s="592" t="s">
        <v>3142</v>
      </c>
      <c r="F77" s="608">
        <v>539.85289999999998</v>
      </c>
      <c r="G77" s="609" t="s">
        <v>3143</v>
      </c>
    </row>
    <row r="78" spans="1:7" s="511" customFormat="1" ht="24" customHeight="1">
      <c r="A78" s="581"/>
      <c r="B78" s="581"/>
      <c r="C78" s="607" t="s">
        <v>1115</v>
      </c>
      <c r="D78" s="581"/>
      <c r="E78" s="603" t="s">
        <v>2817</v>
      </c>
      <c r="F78" s="604">
        <v>11.422000000000001</v>
      </c>
      <c r="G78" s="603" t="s">
        <v>396</v>
      </c>
    </row>
    <row r="79" spans="1:7" s="511" customFormat="1" ht="30.4" customHeight="1">
      <c r="A79" s="593"/>
      <c r="B79" s="593"/>
      <c r="C79" s="588" t="s">
        <v>1115</v>
      </c>
      <c r="D79" s="589" t="s">
        <v>536</v>
      </c>
      <c r="E79" s="592" t="s">
        <v>3142</v>
      </c>
      <c r="F79" s="608">
        <v>11.422000000000001</v>
      </c>
      <c r="G79" s="609" t="s">
        <v>3143</v>
      </c>
    </row>
    <row r="80" spans="1:7" s="511" customFormat="1" ht="24" customHeight="1">
      <c r="A80" s="581"/>
      <c r="B80" s="581"/>
      <c r="C80" s="607" t="s">
        <v>711</v>
      </c>
      <c r="D80" s="581"/>
      <c r="E80" s="603" t="s">
        <v>2531</v>
      </c>
      <c r="F80" s="604">
        <v>1317.3520000000001</v>
      </c>
      <c r="G80" s="603" t="s">
        <v>61</v>
      </c>
    </row>
    <row r="81" spans="1:7" s="511" customFormat="1" ht="30.4" customHeight="1">
      <c r="A81" s="593"/>
      <c r="B81" s="593"/>
      <c r="C81" s="588" t="s">
        <v>711</v>
      </c>
      <c r="D81" s="589" t="s">
        <v>536</v>
      </c>
      <c r="E81" s="592" t="s">
        <v>3142</v>
      </c>
      <c r="F81" s="608">
        <v>1317.3520000000001</v>
      </c>
      <c r="G81" s="609" t="s">
        <v>3143</v>
      </c>
    </row>
    <row r="82" spans="1:7" s="511" customFormat="1" ht="34.700000000000003" customHeight="1">
      <c r="A82" s="581"/>
      <c r="B82" s="581"/>
      <c r="C82" s="607" t="s">
        <v>1024</v>
      </c>
      <c r="D82" s="581"/>
      <c r="E82" s="603" t="s">
        <v>2532</v>
      </c>
      <c r="F82" s="604">
        <v>0</v>
      </c>
      <c r="G82" s="603" t="s">
        <v>2533</v>
      </c>
    </row>
    <row r="83" spans="1:7" s="511" customFormat="1" ht="30.4" customHeight="1">
      <c r="A83" s="593"/>
      <c r="B83" s="593"/>
      <c r="C83" s="588" t="s">
        <v>1024</v>
      </c>
      <c r="D83" s="589" t="s">
        <v>536</v>
      </c>
      <c r="E83" s="592" t="s">
        <v>3142</v>
      </c>
      <c r="F83" s="608">
        <v>0</v>
      </c>
      <c r="G83" s="609" t="s">
        <v>3143</v>
      </c>
    </row>
    <row r="84" spans="1:7" s="511" customFormat="1" ht="34.700000000000003" customHeight="1">
      <c r="A84" s="581"/>
      <c r="B84" s="581"/>
      <c r="C84" s="607" t="s">
        <v>1316</v>
      </c>
      <c r="D84" s="581"/>
      <c r="E84" s="603" t="s">
        <v>2725</v>
      </c>
      <c r="F84" s="604">
        <v>61.164299999999997</v>
      </c>
      <c r="G84" s="603" t="s">
        <v>2726</v>
      </c>
    </row>
    <row r="85" spans="1:7" s="511" customFormat="1" ht="30.4" customHeight="1">
      <c r="A85" s="593"/>
      <c r="B85" s="593"/>
      <c r="C85" s="588" t="s">
        <v>1316</v>
      </c>
      <c r="D85" s="589" t="s">
        <v>536</v>
      </c>
      <c r="E85" s="592" t="s">
        <v>3142</v>
      </c>
      <c r="F85" s="608">
        <v>61.164299999999997</v>
      </c>
      <c r="G85" s="609" t="s">
        <v>3143</v>
      </c>
    </row>
    <row r="86" spans="1:7" s="511" customFormat="1" ht="24" customHeight="1">
      <c r="A86" s="581"/>
      <c r="B86" s="581"/>
      <c r="C86" s="607" t="s">
        <v>1372</v>
      </c>
      <c r="D86" s="581"/>
      <c r="E86" s="610" t="s">
        <v>2820</v>
      </c>
      <c r="F86" s="604">
        <v>0</v>
      </c>
      <c r="G86" s="603" t="s">
        <v>1778</v>
      </c>
    </row>
    <row r="87" spans="1:7" s="511" customFormat="1" ht="30.4" customHeight="1">
      <c r="A87" s="593"/>
      <c r="B87" s="593"/>
      <c r="C87" s="588" t="s">
        <v>1372</v>
      </c>
      <c r="D87" s="589" t="s">
        <v>536</v>
      </c>
      <c r="E87" s="592" t="s">
        <v>3142</v>
      </c>
      <c r="F87" s="608">
        <v>0</v>
      </c>
      <c r="G87" s="609" t="s">
        <v>3143</v>
      </c>
    </row>
    <row r="88" spans="1:7" s="511" customFormat="1" ht="24" customHeight="1">
      <c r="A88" s="581"/>
      <c r="B88" s="581"/>
      <c r="C88" s="607" t="s">
        <v>1036</v>
      </c>
      <c r="D88" s="581"/>
      <c r="E88" s="603" t="s">
        <v>2534</v>
      </c>
      <c r="F88" s="604">
        <v>634.05449999999996</v>
      </c>
      <c r="G88" s="603" t="s">
        <v>1037</v>
      </c>
    </row>
    <row r="89" spans="1:7" s="511" customFormat="1" ht="30.4" customHeight="1">
      <c r="A89" s="593"/>
      <c r="B89" s="593"/>
      <c r="C89" s="588" t="s">
        <v>1036</v>
      </c>
      <c r="D89" s="589" t="s">
        <v>536</v>
      </c>
      <c r="E89" s="592" t="s">
        <v>3142</v>
      </c>
      <c r="F89" s="608">
        <v>634.05449999999996</v>
      </c>
      <c r="G89" s="609" t="s">
        <v>3143</v>
      </c>
    </row>
    <row r="90" spans="1:7" s="511" customFormat="1" ht="24" customHeight="1">
      <c r="A90" s="581"/>
      <c r="B90" s="581"/>
      <c r="C90" s="607" t="s">
        <v>1370</v>
      </c>
      <c r="D90" s="581"/>
      <c r="E90" s="603" t="s">
        <v>2535</v>
      </c>
      <c r="F90" s="604">
        <v>23066.13935573</v>
      </c>
      <c r="G90" s="603" t="s">
        <v>1779</v>
      </c>
    </row>
    <row r="91" spans="1:7" s="511" customFormat="1" ht="30.4" customHeight="1">
      <c r="A91" s="593"/>
      <c r="B91" s="593"/>
      <c r="C91" s="588" t="s">
        <v>1370</v>
      </c>
      <c r="D91" s="589" t="s">
        <v>159</v>
      </c>
      <c r="E91" s="592" t="s">
        <v>1929</v>
      </c>
      <c r="F91" s="608">
        <v>0</v>
      </c>
      <c r="G91" s="609" t="s">
        <v>1930</v>
      </c>
    </row>
    <row r="92" spans="1:7" s="511" customFormat="1" ht="30.4" customHeight="1">
      <c r="A92" s="593"/>
      <c r="B92" s="593"/>
      <c r="C92" s="593"/>
      <c r="D92" s="589" t="s">
        <v>536</v>
      </c>
      <c r="E92" s="592" t="s">
        <v>3142</v>
      </c>
      <c r="F92" s="608">
        <v>1130.3002799999999</v>
      </c>
      <c r="G92" s="609" t="s">
        <v>3143</v>
      </c>
    </row>
    <row r="93" spans="1:7" s="511" customFormat="1" ht="19.7" customHeight="1">
      <c r="A93" s="593"/>
      <c r="B93" s="593"/>
      <c r="C93" s="593"/>
      <c r="D93" s="589" t="s">
        <v>1116</v>
      </c>
      <c r="E93" s="592" t="s">
        <v>1931</v>
      </c>
      <c r="F93" s="608">
        <v>21935.83907573</v>
      </c>
      <c r="G93" s="609" t="s">
        <v>1932</v>
      </c>
    </row>
    <row r="94" spans="1:7" s="511" customFormat="1" ht="24" customHeight="1">
      <c r="A94" s="581"/>
      <c r="B94" s="581"/>
      <c r="C94" s="607" t="s">
        <v>2137</v>
      </c>
      <c r="D94" s="581"/>
      <c r="E94" s="603" t="s">
        <v>2536</v>
      </c>
      <c r="F94" s="604">
        <v>12.6</v>
      </c>
      <c r="G94" s="603" t="s">
        <v>2334</v>
      </c>
    </row>
    <row r="95" spans="1:7" s="511" customFormat="1" ht="30.4" customHeight="1">
      <c r="A95" s="593"/>
      <c r="B95" s="593"/>
      <c r="C95" s="588" t="s">
        <v>2137</v>
      </c>
      <c r="D95" s="589" t="s">
        <v>536</v>
      </c>
      <c r="E95" s="592" t="s">
        <v>3142</v>
      </c>
      <c r="F95" s="608">
        <v>12.6</v>
      </c>
      <c r="G95" s="609" t="s">
        <v>3143</v>
      </c>
    </row>
    <row r="96" spans="1:7" s="511" customFormat="1" ht="24" customHeight="1">
      <c r="A96" s="581"/>
      <c r="B96" s="581"/>
      <c r="C96" s="607" t="s">
        <v>2140</v>
      </c>
      <c r="D96" s="581"/>
      <c r="E96" s="603" t="s">
        <v>2537</v>
      </c>
      <c r="F96" s="604">
        <v>280.48973999999998</v>
      </c>
      <c r="G96" s="603" t="s">
        <v>2335</v>
      </c>
    </row>
    <row r="97" spans="1:7" s="511" customFormat="1" ht="30.4" customHeight="1">
      <c r="A97" s="593"/>
      <c r="B97" s="593"/>
      <c r="C97" s="588" t="s">
        <v>2140</v>
      </c>
      <c r="D97" s="589" t="s">
        <v>536</v>
      </c>
      <c r="E97" s="592" t="s">
        <v>3142</v>
      </c>
      <c r="F97" s="608">
        <v>280.48973999999998</v>
      </c>
      <c r="G97" s="609" t="s">
        <v>3143</v>
      </c>
    </row>
    <row r="98" spans="1:7" s="511" customFormat="1" ht="24" customHeight="1">
      <c r="A98" s="581"/>
      <c r="B98" s="581"/>
      <c r="C98" s="607" t="s">
        <v>2678</v>
      </c>
      <c r="D98" s="581"/>
      <c r="E98" s="603" t="s">
        <v>2679</v>
      </c>
      <c r="F98" s="604">
        <v>21.528600000000001</v>
      </c>
      <c r="G98" s="603" t="s">
        <v>2680</v>
      </c>
    </row>
    <row r="99" spans="1:7" s="511" customFormat="1" ht="30.4" customHeight="1">
      <c r="A99" s="593"/>
      <c r="B99" s="593"/>
      <c r="C99" s="588" t="s">
        <v>2678</v>
      </c>
      <c r="D99" s="589" t="s">
        <v>536</v>
      </c>
      <c r="E99" s="592" t="s">
        <v>3142</v>
      </c>
      <c r="F99" s="608">
        <v>21.528600000000001</v>
      </c>
      <c r="G99" s="609" t="s">
        <v>3143</v>
      </c>
    </row>
    <row r="100" spans="1:7" s="511" customFormat="1" ht="24" customHeight="1">
      <c r="A100" s="581"/>
      <c r="B100" s="581"/>
      <c r="C100" s="607" t="s">
        <v>2341</v>
      </c>
      <c r="D100" s="581"/>
      <c r="E100" s="603" t="s">
        <v>2538</v>
      </c>
      <c r="F100" s="604">
        <v>56.537999999999997</v>
      </c>
      <c r="G100" s="603" t="s">
        <v>2844</v>
      </c>
    </row>
    <row r="101" spans="1:7" s="511" customFormat="1" ht="30.4" customHeight="1">
      <c r="A101" s="593"/>
      <c r="B101" s="593"/>
      <c r="C101" s="588" t="s">
        <v>2341</v>
      </c>
      <c r="D101" s="589" t="s">
        <v>536</v>
      </c>
      <c r="E101" s="592" t="s">
        <v>3142</v>
      </c>
      <c r="F101" s="608">
        <v>56.537999999999997</v>
      </c>
      <c r="G101" s="609" t="s">
        <v>3143</v>
      </c>
    </row>
    <row r="102" spans="1:7" s="511" customFormat="1" ht="24" customHeight="1">
      <c r="A102" s="581"/>
      <c r="B102" s="607" t="s">
        <v>645</v>
      </c>
      <c r="C102" s="581"/>
      <c r="D102" s="581"/>
      <c r="E102" s="603" t="s">
        <v>1933</v>
      </c>
      <c r="F102" s="604">
        <v>642.01910807000002</v>
      </c>
      <c r="G102" s="603" t="s">
        <v>1934</v>
      </c>
    </row>
    <row r="103" spans="1:7" s="511" customFormat="1" ht="24" customHeight="1">
      <c r="A103" s="581"/>
      <c r="B103" s="581"/>
      <c r="C103" s="607" t="s">
        <v>1119</v>
      </c>
      <c r="D103" s="581"/>
      <c r="E103" s="603" t="s">
        <v>2528</v>
      </c>
      <c r="F103" s="604">
        <v>0</v>
      </c>
      <c r="G103" s="603" t="s">
        <v>714</v>
      </c>
    </row>
    <row r="104" spans="1:7" s="511" customFormat="1" ht="30.4" customHeight="1">
      <c r="A104" s="593"/>
      <c r="B104" s="588" t="s">
        <v>645</v>
      </c>
      <c r="C104" s="588" t="s">
        <v>1119</v>
      </c>
      <c r="D104" s="589" t="s">
        <v>1935</v>
      </c>
      <c r="E104" s="592" t="s">
        <v>2921</v>
      </c>
      <c r="F104" s="608">
        <v>0</v>
      </c>
      <c r="G104" s="609" t="s">
        <v>1936</v>
      </c>
    </row>
    <row r="105" spans="1:7" s="511" customFormat="1" ht="34.700000000000003" customHeight="1">
      <c r="A105" s="581"/>
      <c r="B105" s="581"/>
      <c r="C105" s="607" t="s">
        <v>1437</v>
      </c>
      <c r="D105" s="581"/>
      <c r="E105" s="603" t="s">
        <v>2524</v>
      </c>
      <c r="F105" s="604">
        <v>642.01910807000002</v>
      </c>
      <c r="G105" s="603" t="s">
        <v>1440</v>
      </c>
    </row>
    <row r="106" spans="1:7" s="511" customFormat="1" ht="19.7" customHeight="1">
      <c r="A106" s="593"/>
      <c r="B106" s="593"/>
      <c r="C106" s="588" t="s">
        <v>1437</v>
      </c>
      <c r="D106" s="589" t="s">
        <v>1876</v>
      </c>
      <c r="E106" s="592" t="s">
        <v>1937</v>
      </c>
      <c r="F106" s="608">
        <v>642.01910807000002</v>
      </c>
      <c r="G106" s="609" t="s">
        <v>1938</v>
      </c>
    </row>
    <row r="107" spans="1:7" s="511" customFormat="1" ht="19.7" customHeight="1">
      <c r="A107" s="593"/>
      <c r="B107" s="593"/>
      <c r="C107" s="593"/>
      <c r="D107" s="589" t="s">
        <v>1368</v>
      </c>
      <c r="E107" s="592" t="s">
        <v>2922</v>
      </c>
      <c r="F107" s="608">
        <v>0</v>
      </c>
      <c r="G107" s="609" t="s">
        <v>2923</v>
      </c>
    </row>
    <row r="108" spans="1:7" s="511" customFormat="1" ht="24" customHeight="1">
      <c r="A108" s="581"/>
      <c r="B108" s="607" t="s">
        <v>473</v>
      </c>
      <c r="C108" s="581"/>
      <c r="D108" s="581"/>
      <c r="E108" s="603" t="s">
        <v>1939</v>
      </c>
      <c r="F108" s="604">
        <v>31.01</v>
      </c>
      <c r="G108" s="603" t="s">
        <v>1940</v>
      </c>
    </row>
    <row r="109" spans="1:7" s="511" customFormat="1" ht="24" customHeight="1">
      <c r="A109" s="581"/>
      <c r="B109" s="581"/>
      <c r="C109" s="607" t="s">
        <v>1353</v>
      </c>
      <c r="D109" s="581"/>
      <c r="E109" s="603" t="s">
        <v>2539</v>
      </c>
      <c r="F109" s="604">
        <v>31.01</v>
      </c>
      <c r="G109" s="603" t="s">
        <v>1354</v>
      </c>
    </row>
    <row r="110" spans="1:7" s="511" customFormat="1" ht="19.7" customHeight="1">
      <c r="A110" s="593"/>
      <c r="B110" s="588" t="s">
        <v>473</v>
      </c>
      <c r="C110" s="588" t="s">
        <v>1353</v>
      </c>
      <c r="D110" s="589" t="s">
        <v>1882</v>
      </c>
      <c r="E110" s="592" t="s">
        <v>1941</v>
      </c>
      <c r="F110" s="608">
        <v>0</v>
      </c>
      <c r="G110" s="609" t="s">
        <v>1942</v>
      </c>
    </row>
    <row r="111" spans="1:7" s="511" customFormat="1" ht="30.4" customHeight="1">
      <c r="A111" s="593"/>
      <c r="B111" s="593"/>
      <c r="C111" s="593"/>
      <c r="D111" s="589" t="s">
        <v>1943</v>
      </c>
      <c r="E111" s="592" t="s">
        <v>1944</v>
      </c>
      <c r="F111" s="608">
        <v>31.01</v>
      </c>
      <c r="G111" s="609" t="s">
        <v>1945</v>
      </c>
    </row>
    <row r="112" spans="1:7" s="511" customFormat="1" ht="24" customHeight="1">
      <c r="A112" s="581"/>
      <c r="B112" s="607" t="s">
        <v>400</v>
      </c>
      <c r="C112" s="581"/>
      <c r="D112" s="581"/>
      <c r="E112" s="603" t="s">
        <v>1946</v>
      </c>
      <c r="F112" s="604">
        <v>126961.90688944999</v>
      </c>
      <c r="G112" s="603" t="s">
        <v>1947</v>
      </c>
    </row>
    <row r="113" spans="1:7" s="511" customFormat="1" ht="24" customHeight="1">
      <c r="A113" s="581"/>
      <c r="B113" s="581"/>
      <c r="C113" s="607" t="s">
        <v>1113</v>
      </c>
      <c r="D113" s="581"/>
      <c r="E113" s="603" t="s">
        <v>2816</v>
      </c>
      <c r="F113" s="604">
        <v>45513.545744019997</v>
      </c>
      <c r="G113" s="603" t="s">
        <v>129</v>
      </c>
    </row>
    <row r="114" spans="1:7" s="511" customFormat="1" ht="41.1" customHeight="1">
      <c r="A114" s="593"/>
      <c r="B114" s="588" t="s">
        <v>400</v>
      </c>
      <c r="C114" s="588" t="s">
        <v>1113</v>
      </c>
      <c r="D114" s="589" t="s">
        <v>1367</v>
      </c>
      <c r="E114" s="592" t="s">
        <v>1948</v>
      </c>
      <c r="F114" s="608">
        <v>45511.095824019998</v>
      </c>
      <c r="G114" s="609" t="s">
        <v>2924</v>
      </c>
    </row>
    <row r="115" spans="1:7" s="511" customFormat="1" ht="19.7" customHeight="1">
      <c r="A115" s="593"/>
      <c r="B115" s="593"/>
      <c r="C115" s="593"/>
      <c r="D115" s="589" t="s">
        <v>905</v>
      </c>
      <c r="E115" s="592" t="s">
        <v>1887</v>
      </c>
      <c r="F115" s="608">
        <v>2.4499200000000001</v>
      </c>
      <c r="G115" s="609" t="s">
        <v>1888</v>
      </c>
    </row>
    <row r="116" spans="1:7" s="511" customFormat="1" ht="24" customHeight="1">
      <c r="A116" s="581"/>
      <c r="B116" s="581"/>
      <c r="C116" s="607" t="s">
        <v>1114</v>
      </c>
      <c r="D116" s="581"/>
      <c r="E116" s="603" t="s">
        <v>2527</v>
      </c>
      <c r="F116" s="604">
        <v>172.5</v>
      </c>
      <c r="G116" s="603" t="s">
        <v>463</v>
      </c>
    </row>
    <row r="117" spans="1:7" s="511" customFormat="1" ht="30.4" customHeight="1">
      <c r="A117" s="593"/>
      <c r="B117" s="593"/>
      <c r="C117" s="588" t="s">
        <v>1114</v>
      </c>
      <c r="D117" s="589" t="s">
        <v>1949</v>
      </c>
      <c r="E117" s="592" t="s">
        <v>1950</v>
      </c>
      <c r="F117" s="608">
        <v>0</v>
      </c>
      <c r="G117" s="609" t="s">
        <v>1951</v>
      </c>
    </row>
    <row r="118" spans="1:7" s="511" customFormat="1" ht="30.4" customHeight="1">
      <c r="A118" s="593"/>
      <c r="B118" s="593"/>
      <c r="C118" s="593"/>
      <c r="D118" s="589" t="s">
        <v>1952</v>
      </c>
      <c r="E118" s="592" t="s">
        <v>1953</v>
      </c>
      <c r="F118" s="608">
        <v>172.5</v>
      </c>
      <c r="G118" s="609" t="s">
        <v>1954</v>
      </c>
    </row>
    <row r="119" spans="1:7" s="511" customFormat="1" ht="24" customHeight="1">
      <c r="A119" s="581"/>
      <c r="B119" s="581"/>
      <c r="C119" s="607" t="s">
        <v>1347</v>
      </c>
      <c r="D119" s="581"/>
      <c r="E119" s="603" t="s">
        <v>2530</v>
      </c>
      <c r="F119" s="604">
        <v>2619.0692563399998</v>
      </c>
      <c r="G119" s="603" t="s">
        <v>1836</v>
      </c>
    </row>
    <row r="120" spans="1:7" s="511" customFormat="1" ht="30.4" customHeight="1">
      <c r="A120" s="593"/>
      <c r="B120" s="593"/>
      <c r="C120" s="588" t="s">
        <v>1347</v>
      </c>
      <c r="D120" s="589" t="s">
        <v>1367</v>
      </c>
      <c r="E120" s="592" t="s">
        <v>1956</v>
      </c>
      <c r="F120" s="608">
        <v>2527.9702563400001</v>
      </c>
      <c r="G120" s="609" t="s">
        <v>1957</v>
      </c>
    </row>
    <row r="121" spans="1:7" s="511" customFormat="1" ht="19.7" customHeight="1">
      <c r="A121" s="593"/>
      <c r="B121" s="593"/>
      <c r="C121" s="593"/>
      <c r="D121" s="589" t="s">
        <v>905</v>
      </c>
      <c r="E121" s="592" t="s">
        <v>1887</v>
      </c>
      <c r="F121" s="608">
        <v>0</v>
      </c>
      <c r="G121" s="609" t="s">
        <v>1888</v>
      </c>
    </row>
    <row r="122" spans="1:7" s="511" customFormat="1" ht="30.4" customHeight="1">
      <c r="A122" s="593"/>
      <c r="B122" s="593"/>
      <c r="C122" s="593"/>
      <c r="D122" s="589" t="s">
        <v>1022</v>
      </c>
      <c r="E122" s="592" t="s">
        <v>2601</v>
      </c>
      <c r="F122" s="608">
        <v>91.099000000000004</v>
      </c>
      <c r="G122" s="609" t="s">
        <v>2602</v>
      </c>
    </row>
    <row r="123" spans="1:7" s="511" customFormat="1" ht="24" customHeight="1">
      <c r="A123" s="581"/>
      <c r="B123" s="581"/>
      <c r="C123" s="607" t="s">
        <v>758</v>
      </c>
      <c r="D123" s="581"/>
      <c r="E123" s="603" t="s">
        <v>2540</v>
      </c>
      <c r="F123" s="604">
        <v>2236.19143863</v>
      </c>
      <c r="G123" s="603" t="s">
        <v>1348</v>
      </c>
    </row>
    <row r="124" spans="1:7" s="511" customFormat="1" ht="52.35" customHeight="1">
      <c r="A124" s="593"/>
      <c r="B124" s="593"/>
      <c r="C124" s="588" t="s">
        <v>758</v>
      </c>
      <c r="D124" s="589" t="s">
        <v>1367</v>
      </c>
      <c r="E124" s="592" t="s">
        <v>2925</v>
      </c>
      <c r="F124" s="608">
        <v>1897.8645846300001</v>
      </c>
      <c r="G124" s="609" t="s">
        <v>1961</v>
      </c>
    </row>
    <row r="125" spans="1:7" s="511" customFormat="1" ht="30.4" customHeight="1">
      <c r="A125" s="593"/>
      <c r="B125" s="593"/>
      <c r="C125" s="593"/>
      <c r="D125" s="589" t="s">
        <v>1022</v>
      </c>
      <c r="E125" s="592" t="s">
        <v>2601</v>
      </c>
      <c r="F125" s="608">
        <v>338.32685400000003</v>
      </c>
      <c r="G125" s="609" t="s">
        <v>2602</v>
      </c>
    </row>
    <row r="126" spans="1:7" s="511" customFormat="1" ht="24" customHeight="1">
      <c r="A126" s="581"/>
      <c r="B126" s="581"/>
      <c r="C126" s="607" t="s">
        <v>1116</v>
      </c>
      <c r="D126" s="581"/>
      <c r="E126" s="603" t="s">
        <v>2818</v>
      </c>
      <c r="F126" s="604">
        <v>39967.32921027</v>
      </c>
      <c r="G126" s="603" t="s">
        <v>45</v>
      </c>
    </row>
    <row r="127" spans="1:7" s="511" customFormat="1" ht="30.4" customHeight="1">
      <c r="A127" s="593"/>
      <c r="B127" s="593"/>
      <c r="C127" s="588" t="s">
        <v>1116</v>
      </c>
      <c r="D127" s="589" t="s">
        <v>1367</v>
      </c>
      <c r="E127" s="592" t="s">
        <v>1962</v>
      </c>
      <c r="F127" s="608">
        <v>35717.717638069997</v>
      </c>
      <c r="G127" s="609" t="s">
        <v>1963</v>
      </c>
    </row>
    <row r="128" spans="1:7" s="511" customFormat="1" ht="19.7" customHeight="1">
      <c r="A128" s="593"/>
      <c r="B128" s="593"/>
      <c r="C128" s="593"/>
      <c r="D128" s="589" t="s">
        <v>1131</v>
      </c>
      <c r="E128" s="592" t="s">
        <v>1964</v>
      </c>
      <c r="F128" s="608">
        <v>4197</v>
      </c>
      <c r="G128" s="609" t="s">
        <v>1965</v>
      </c>
    </row>
    <row r="129" spans="1:7" s="511" customFormat="1" ht="30.4" customHeight="1">
      <c r="A129" s="593"/>
      <c r="B129" s="593"/>
      <c r="C129" s="593"/>
      <c r="D129" s="589" t="s">
        <v>1022</v>
      </c>
      <c r="E129" s="592" t="s">
        <v>2601</v>
      </c>
      <c r="F129" s="608">
        <v>9.1327022000000007</v>
      </c>
      <c r="G129" s="609" t="s">
        <v>2602</v>
      </c>
    </row>
    <row r="130" spans="1:7" s="511" customFormat="1" ht="30.4" customHeight="1">
      <c r="A130" s="593"/>
      <c r="B130" s="593"/>
      <c r="C130" s="593"/>
      <c r="D130" s="589" t="s">
        <v>738</v>
      </c>
      <c r="E130" s="592" t="s">
        <v>3144</v>
      </c>
      <c r="F130" s="608">
        <v>43.478870000000001</v>
      </c>
      <c r="G130" s="609" t="s">
        <v>3145</v>
      </c>
    </row>
    <row r="131" spans="1:7" s="511" customFormat="1" ht="34.700000000000003" customHeight="1">
      <c r="A131" s="581"/>
      <c r="B131" s="581"/>
      <c r="C131" s="607" t="s">
        <v>1316</v>
      </c>
      <c r="D131" s="581"/>
      <c r="E131" s="603" t="s">
        <v>2725</v>
      </c>
      <c r="F131" s="604">
        <v>1334.8517886699999</v>
      </c>
      <c r="G131" s="603" t="s">
        <v>2726</v>
      </c>
    </row>
    <row r="132" spans="1:7" s="511" customFormat="1" ht="52.35" customHeight="1">
      <c r="A132" s="593"/>
      <c r="B132" s="593"/>
      <c r="C132" s="588" t="s">
        <v>1316</v>
      </c>
      <c r="D132" s="589" t="s">
        <v>1367</v>
      </c>
      <c r="E132" s="592" t="s">
        <v>2926</v>
      </c>
      <c r="F132" s="608">
        <v>1334.8517886699999</v>
      </c>
      <c r="G132" s="609" t="s">
        <v>2927</v>
      </c>
    </row>
    <row r="133" spans="1:7" s="511" customFormat="1" ht="24" customHeight="1">
      <c r="A133" s="581"/>
      <c r="B133" s="581"/>
      <c r="C133" s="607" t="s">
        <v>2137</v>
      </c>
      <c r="D133" s="581"/>
      <c r="E133" s="603" t="s">
        <v>2536</v>
      </c>
      <c r="F133" s="604">
        <v>2651.78003356</v>
      </c>
      <c r="G133" s="603" t="s">
        <v>2334</v>
      </c>
    </row>
    <row r="134" spans="1:7" s="511" customFormat="1" ht="30.4" customHeight="1">
      <c r="A134" s="593"/>
      <c r="B134" s="593"/>
      <c r="C134" s="588" t="s">
        <v>2137</v>
      </c>
      <c r="D134" s="589" t="s">
        <v>1367</v>
      </c>
      <c r="E134" s="592" t="s">
        <v>2344</v>
      </c>
      <c r="F134" s="608">
        <v>2651.78003356</v>
      </c>
      <c r="G134" s="609" t="s">
        <v>2345</v>
      </c>
    </row>
    <row r="135" spans="1:7" s="511" customFormat="1" ht="24" customHeight="1">
      <c r="A135" s="581"/>
      <c r="B135" s="581"/>
      <c r="C135" s="607" t="s">
        <v>2140</v>
      </c>
      <c r="D135" s="581"/>
      <c r="E135" s="603" t="s">
        <v>2537</v>
      </c>
      <c r="F135" s="604">
        <v>16701.049974239999</v>
      </c>
      <c r="G135" s="603" t="s">
        <v>2335</v>
      </c>
    </row>
    <row r="136" spans="1:7" s="511" customFormat="1" ht="41.1" customHeight="1">
      <c r="A136" s="593"/>
      <c r="B136" s="593"/>
      <c r="C136" s="588" t="s">
        <v>2140</v>
      </c>
      <c r="D136" s="589" t="s">
        <v>1367</v>
      </c>
      <c r="E136" s="592" t="s">
        <v>2928</v>
      </c>
      <c r="F136" s="608">
        <v>1701.04997424</v>
      </c>
      <c r="G136" s="609" t="s">
        <v>2929</v>
      </c>
    </row>
    <row r="137" spans="1:7" s="511" customFormat="1" ht="30.4" customHeight="1">
      <c r="A137" s="593"/>
      <c r="B137" s="593"/>
      <c r="C137" s="593"/>
      <c r="D137" s="589" t="s">
        <v>1022</v>
      </c>
      <c r="E137" s="592" t="s">
        <v>2601</v>
      </c>
      <c r="F137" s="608">
        <v>15000</v>
      </c>
      <c r="G137" s="609" t="s">
        <v>2602</v>
      </c>
    </row>
    <row r="138" spans="1:7" s="511" customFormat="1" ht="24" customHeight="1">
      <c r="A138" s="581"/>
      <c r="B138" s="581"/>
      <c r="C138" s="607" t="s">
        <v>1118</v>
      </c>
      <c r="D138" s="581"/>
      <c r="E138" s="610" t="s">
        <v>2821</v>
      </c>
      <c r="F138" s="604">
        <v>1574.40633043</v>
      </c>
      <c r="G138" s="603" t="s">
        <v>713</v>
      </c>
    </row>
    <row r="139" spans="1:7" s="511" customFormat="1" ht="30.4" customHeight="1">
      <c r="A139" s="593"/>
      <c r="B139" s="593"/>
      <c r="C139" s="588" t="s">
        <v>1118</v>
      </c>
      <c r="D139" s="589" t="s">
        <v>1367</v>
      </c>
      <c r="E139" s="592" t="s">
        <v>2930</v>
      </c>
      <c r="F139" s="608">
        <v>1574.40633043</v>
      </c>
      <c r="G139" s="609" t="s">
        <v>2931</v>
      </c>
    </row>
    <row r="140" spans="1:7" s="511" customFormat="1" ht="24" customHeight="1">
      <c r="A140" s="581"/>
      <c r="B140" s="581"/>
      <c r="C140" s="607" t="s">
        <v>1119</v>
      </c>
      <c r="D140" s="581"/>
      <c r="E140" s="603" t="s">
        <v>2528</v>
      </c>
      <c r="F140" s="604">
        <v>2546.91914993</v>
      </c>
      <c r="G140" s="603" t="s">
        <v>714</v>
      </c>
    </row>
    <row r="141" spans="1:7" s="511" customFormat="1" ht="52.35" customHeight="1">
      <c r="A141" s="593"/>
      <c r="B141" s="593"/>
      <c r="C141" s="588" t="s">
        <v>1119</v>
      </c>
      <c r="D141" s="589" t="s">
        <v>1367</v>
      </c>
      <c r="E141" s="592" t="s">
        <v>1966</v>
      </c>
      <c r="F141" s="608">
        <v>2546.91914993</v>
      </c>
      <c r="G141" s="609" t="s">
        <v>1967</v>
      </c>
    </row>
    <row r="142" spans="1:7" s="511" customFormat="1" ht="24" customHeight="1">
      <c r="A142" s="581"/>
      <c r="B142" s="581"/>
      <c r="C142" s="607" t="s">
        <v>1122</v>
      </c>
      <c r="D142" s="581"/>
      <c r="E142" s="603" t="s">
        <v>2526</v>
      </c>
      <c r="F142" s="604">
        <v>68.667839999999998</v>
      </c>
      <c r="G142" s="603" t="s">
        <v>2381</v>
      </c>
    </row>
    <row r="143" spans="1:7" s="511" customFormat="1" ht="19.7" customHeight="1">
      <c r="A143" s="593"/>
      <c r="B143" s="593"/>
      <c r="C143" s="588" t="s">
        <v>1122</v>
      </c>
      <c r="D143" s="589" t="s">
        <v>1878</v>
      </c>
      <c r="E143" s="592" t="s">
        <v>1968</v>
      </c>
      <c r="F143" s="608">
        <v>68.667839999999998</v>
      </c>
      <c r="G143" s="609" t="s">
        <v>1969</v>
      </c>
    </row>
    <row r="144" spans="1:7" s="511" customFormat="1" ht="24" customHeight="1">
      <c r="A144" s="581"/>
      <c r="B144" s="581"/>
      <c r="C144" s="607" t="s">
        <v>1353</v>
      </c>
      <c r="D144" s="581"/>
      <c r="E144" s="603" t="s">
        <v>2539</v>
      </c>
      <c r="F144" s="604">
        <v>1839.6142637</v>
      </c>
      <c r="G144" s="603" t="s">
        <v>1354</v>
      </c>
    </row>
    <row r="145" spans="1:7" s="511" customFormat="1" ht="30.4" customHeight="1">
      <c r="A145" s="593"/>
      <c r="B145" s="593"/>
      <c r="C145" s="588" t="s">
        <v>1353</v>
      </c>
      <c r="D145" s="589" t="s">
        <v>1367</v>
      </c>
      <c r="E145" s="592" t="s">
        <v>1970</v>
      </c>
      <c r="F145" s="608">
        <v>1839.6142637</v>
      </c>
      <c r="G145" s="609" t="s">
        <v>1971</v>
      </c>
    </row>
    <row r="146" spans="1:7" s="511" customFormat="1" ht="24" customHeight="1">
      <c r="A146" s="581"/>
      <c r="B146" s="581"/>
      <c r="C146" s="607" t="s">
        <v>1438</v>
      </c>
      <c r="D146" s="581"/>
      <c r="E146" s="603" t="s">
        <v>2541</v>
      </c>
      <c r="F146" s="604">
        <v>1132.9199602900001</v>
      </c>
      <c r="G146" s="603" t="s">
        <v>1441</v>
      </c>
    </row>
    <row r="147" spans="1:7" s="511" customFormat="1" ht="41.1" customHeight="1">
      <c r="A147" s="593"/>
      <c r="B147" s="593"/>
      <c r="C147" s="588" t="s">
        <v>1438</v>
      </c>
      <c r="D147" s="589" t="s">
        <v>1367</v>
      </c>
      <c r="E147" s="592" t="s">
        <v>1972</v>
      </c>
      <c r="F147" s="608">
        <v>1132.9199602900001</v>
      </c>
      <c r="G147" s="609" t="s">
        <v>1973</v>
      </c>
    </row>
    <row r="148" spans="1:7" s="511" customFormat="1" ht="24" customHeight="1">
      <c r="A148" s="581"/>
      <c r="B148" s="581"/>
      <c r="C148" s="607" t="s">
        <v>1640</v>
      </c>
      <c r="D148" s="581"/>
      <c r="E148" s="603" t="s">
        <v>2542</v>
      </c>
      <c r="F148" s="604">
        <v>5090.8188223200004</v>
      </c>
      <c r="G148" s="603" t="s">
        <v>1641</v>
      </c>
    </row>
    <row r="149" spans="1:7" s="511" customFormat="1" ht="41.1" customHeight="1">
      <c r="A149" s="593"/>
      <c r="B149" s="593"/>
      <c r="C149" s="588" t="s">
        <v>1640</v>
      </c>
      <c r="D149" s="589" t="s">
        <v>1367</v>
      </c>
      <c r="E149" s="592" t="s">
        <v>1974</v>
      </c>
      <c r="F149" s="608">
        <v>5090.8188223200004</v>
      </c>
      <c r="G149" s="609" t="s">
        <v>1975</v>
      </c>
    </row>
    <row r="150" spans="1:7" s="511" customFormat="1" ht="24" customHeight="1">
      <c r="A150" s="581"/>
      <c r="B150" s="581"/>
      <c r="C150" s="607" t="s">
        <v>2678</v>
      </c>
      <c r="D150" s="581"/>
      <c r="E150" s="603" t="s">
        <v>2679</v>
      </c>
      <c r="F150" s="604">
        <v>545.04930252999998</v>
      </c>
      <c r="G150" s="603" t="s">
        <v>2680</v>
      </c>
    </row>
    <row r="151" spans="1:7" s="511" customFormat="1" ht="19.7" customHeight="1">
      <c r="A151" s="593"/>
      <c r="B151" s="593"/>
      <c r="C151" s="588" t="s">
        <v>2678</v>
      </c>
      <c r="D151" s="589" t="s">
        <v>1367</v>
      </c>
      <c r="E151" s="592" t="s">
        <v>2681</v>
      </c>
      <c r="F151" s="608">
        <v>545.04930252999998</v>
      </c>
      <c r="G151" s="609" t="s">
        <v>2682</v>
      </c>
    </row>
    <row r="152" spans="1:7" s="511" customFormat="1" ht="24" customHeight="1">
      <c r="A152" s="581"/>
      <c r="B152" s="581"/>
      <c r="C152" s="607" t="s">
        <v>2339</v>
      </c>
      <c r="D152" s="581"/>
      <c r="E152" s="603" t="s">
        <v>2543</v>
      </c>
      <c r="F152" s="604">
        <v>1159.78898273</v>
      </c>
      <c r="G152" s="603" t="s">
        <v>2340</v>
      </c>
    </row>
    <row r="153" spans="1:7" s="511" customFormat="1" ht="19.7" customHeight="1">
      <c r="A153" s="593"/>
      <c r="B153" s="593"/>
      <c r="C153" s="588" t="s">
        <v>2339</v>
      </c>
      <c r="D153" s="589" t="s">
        <v>1876</v>
      </c>
      <c r="E153" s="592" t="s">
        <v>1959</v>
      </c>
      <c r="F153" s="608">
        <v>1159.78898273</v>
      </c>
      <c r="G153" s="609" t="s">
        <v>1960</v>
      </c>
    </row>
    <row r="154" spans="1:7" s="511" customFormat="1" ht="24" customHeight="1">
      <c r="A154" s="581"/>
      <c r="B154" s="581"/>
      <c r="C154" s="607" t="s">
        <v>2341</v>
      </c>
      <c r="D154" s="581"/>
      <c r="E154" s="603" t="s">
        <v>2538</v>
      </c>
      <c r="F154" s="604">
        <v>1807.40479179</v>
      </c>
      <c r="G154" s="603" t="s">
        <v>2844</v>
      </c>
    </row>
    <row r="155" spans="1:7" s="511" customFormat="1" ht="30.4" customHeight="1">
      <c r="A155" s="593"/>
      <c r="B155" s="593"/>
      <c r="C155" s="588" t="s">
        <v>2341</v>
      </c>
      <c r="D155" s="589" t="s">
        <v>1367</v>
      </c>
      <c r="E155" s="592" t="s">
        <v>2346</v>
      </c>
      <c r="F155" s="608">
        <v>1807.40479179</v>
      </c>
      <c r="G155" s="609" t="s">
        <v>2347</v>
      </c>
    </row>
    <row r="156" spans="1:7" s="511" customFormat="1" ht="19.7" customHeight="1">
      <c r="A156" s="593"/>
      <c r="B156" s="593"/>
      <c r="C156" s="593"/>
      <c r="D156" s="589" t="s">
        <v>905</v>
      </c>
      <c r="E156" s="592" t="s">
        <v>1887</v>
      </c>
      <c r="F156" s="608">
        <v>0</v>
      </c>
      <c r="G156" s="609" t="s">
        <v>1888</v>
      </c>
    </row>
    <row r="157" spans="1:7" s="511" customFormat="1" ht="24" customHeight="1">
      <c r="A157" s="607" t="s">
        <v>1154</v>
      </c>
      <c r="B157" s="581"/>
      <c r="C157" s="581"/>
      <c r="D157" s="581"/>
      <c r="E157" s="603" t="s">
        <v>1976</v>
      </c>
      <c r="F157" s="604">
        <v>273330.38176200999</v>
      </c>
      <c r="G157" s="603" t="s">
        <v>317</v>
      </c>
    </row>
    <row r="158" spans="1:7" s="511" customFormat="1" ht="24" customHeight="1">
      <c r="A158" s="581"/>
      <c r="B158" s="607" t="s">
        <v>494</v>
      </c>
      <c r="C158" s="581"/>
      <c r="D158" s="581"/>
      <c r="E158" s="603" t="s">
        <v>1977</v>
      </c>
      <c r="F158" s="604">
        <v>235748.06556956001</v>
      </c>
      <c r="G158" s="603" t="s">
        <v>1978</v>
      </c>
    </row>
    <row r="159" spans="1:7" s="511" customFormat="1" ht="24" customHeight="1">
      <c r="A159" s="581"/>
      <c r="B159" s="581"/>
      <c r="C159" s="607" t="s">
        <v>1115</v>
      </c>
      <c r="D159" s="581"/>
      <c r="E159" s="603" t="s">
        <v>2817</v>
      </c>
      <c r="F159" s="604">
        <v>235748.06556956001</v>
      </c>
      <c r="G159" s="603" t="s">
        <v>396</v>
      </c>
    </row>
    <row r="160" spans="1:7" s="511" customFormat="1" ht="30.4" customHeight="1">
      <c r="A160" s="588" t="s">
        <v>1154</v>
      </c>
      <c r="B160" s="588" t="s">
        <v>494</v>
      </c>
      <c r="C160" s="588" t="s">
        <v>1115</v>
      </c>
      <c r="D160" s="589" t="s">
        <v>1877</v>
      </c>
      <c r="E160" s="592" t="s">
        <v>1980</v>
      </c>
      <c r="F160" s="608">
        <v>235628.92567925999</v>
      </c>
      <c r="G160" s="609" t="s">
        <v>1981</v>
      </c>
    </row>
    <row r="161" spans="1:7" s="511" customFormat="1" ht="19.7" customHeight="1">
      <c r="A161" s="593"/>
      <c r="B161" s="593"/>
      <c r="C161" s="593"/>
      <c r="D161" s="589" t="s">
        <v>1369</v>
      </c>
      <c r="E161" s="592" t="s">
        <v>2932</v>
      </c>
      <c r="F161" s="608">
        <v>119.1398903</v>
      </c>
      <c r="G161" s="609" t="s">
        <v>2933</v>
      </c>
    </row>
    <row r="162" spans="1:7" s="511" customFormat="1" ht="24" customHeight="1">
      <c r="A162" s="581"/>
      <c r="B162" s="607" t="s">
        <v>183</v>
      </c>
      <c r="C162" s="581"/>
      <c r="D162" s="581"/>
      <c r="E162" s="603" t="s">
        <v>1982</v>
      </c>
      <c r="F162" s="604">
        <v>37582.316192450002</v>
      </c>
      <c r="G162" s="603" t="s">
        <v>1983</v>
      </c>
    </row>
    <row r="163" spans="1:7" s="511" customFormat="1" ht="24" customHeight="1">
      <c r="A163" s="581"/>
      <c r="B163" s="581"/>
      <c r="C163" s="607" t="s">
        <v>1373</v>
      </c>
      <c r="D163" s="581"/>
      <c r="E163" s="603" t="s">
        <v>2529</v>
      </c>
      <c r="F163" s="604">
        <v>37582.316192450002</v>
      </c>
      <c r="G163" s="603" t="s">
        <v>1439</v>
      </c>
    </row>
    <row r="164" spans="1:7" s="511" customFormat="1" ht="41.1" customHeight="1">
      <c r="A164" s="593"/>
      <c r="B164" s="588" t="s">
        <v>183</v>
      </c>
      <c r="C164" s="588" t="s">
        <v>1373</v>
      </c>
      <c r="D164" s="589" t="s">
        <v>1367</v>
      </c>
      <c r="E164" s="592" t="s">
        <v>2544</v>
      </c>
      <c r="F164" s="608">
        <v>35928.045565580003</v>
      </c>
      <c r="G164" s="609" t="s">
        <v>2545</v>
      </c>
    </row>
    <row r="165" spans="1:7" s="511" customFormat="1" ht="30.4" customHeight="1">
      <c r="A165" s="593"/>
      <c r="B165" s="593"/>
      <c r="C165" s="593"/>
      <c r="D165" s="589" t="s">
        <v>1935</v>
      </c>
      <c r="E165" s="592" t="s">
        <v>1984</v>
      </c>
      <c r="F165" s="608">
        <v>1643.9760000000001</v>
      </c>
      <c r="G165" s="609" t="s">
        <v>1985</v>
      </c>
    </row>
    <row r="166" spans="1:7" s="511" customFormat="1" ht="19.7" customHeight="1">
      <c r="A166" s="593"/>
      <c r="B166" s="593"/>
      <c r="C166" s="593"/>
      <c r="D166" s="589" t="s">
        <v>1878</v>
      </c>
      <c r="E166" s="592" t="s">
        <v>1986</v>
      </c>
      <c r="F166" s="608">
        <v>10.29462687</v>
      </c>
      <c r="G166" s="609" t="s">
        <v>1987</v>
      </c>
    </row>
    <row r="167" spans="1:7" s="511" customFormat="1" ht="34.700000000000003" customHeight="1">
      <c r="A167" s="607" t="s">
        <v>1155</v>
      </c>
      <c r="B167" s="581"/>
      <c r="C167" s="581"/>
      <c r="D167" s="581"/>
      <c r="E167" s="603" t="s">
        <v>1988</v>
      </c>
      <c r="F167" s="604">
        <v>305692.89613488002</v>
      </c>
      <c r="G167" s="603" t="s">
        <v>76</v>
      </c>
    </row>
    <row r="168" spans="1:7" s="511" customFormat="1" ht="24" customHeight="1">
      <c r="A168" s="581"/>
      <c r="B168" s="607" t="s">
        <v>494</v>
      </c>
      <c r="C168" s="581"/>
      <c r="D168" s="581"/>
      <c r="E168" s="603" t="s">
        <v>1989</v>
      </c>
      <c r="F168" s="604">
        <v>89004.371262710003</v>
      </c>
      <c r="G168" s="603" t="s">
        <v>1990</v>
      </c>
    </row>
    <row r="169" spans="1:7" s="511" customFormat="1" ht="24" customHeight="1">
      <c r="A169" s="581"/>
      <c r="B169" s="581"/>
      <c r="C169" s="607" t="s">
        <v>1113</v>
      </c>
      <c r="D169" s="581"/>
      <c r="E169" s="603" t="s">
        <v>2816</v>
      </c>
      <c r="F169" s="604">
        <v>84613.451117560006</v>
      </c>
      <c r="G169" s="603" t="s">
        <v>129</v>
      </c>
    </row>
    <row r="170" spans="1:7" s="511" customFormat="1" ht="41.1" customHeight="1">
      <c r="A170" s="588" t="s">
        <v>1155</v>
      </c>
      <c r="B170" s="588" t="s">
        <v>494</v>
      </c>
      <c r="C170" s="588" t="s">
        <v>1113</v>
      </c>
      <c r="D170" s="589" t="s">
        <v>1991</v>
      </c>
      <c r="E170" s="592" t="s">
        <v>2934</v>
      </c>
      <c r="F170" s="608">
        <v>11525.727000000001</v>
      </c>
      <c r="G170" s="609" t="s">
        <v>1992</v>
      </c>
    </row>
    <row r="171" spans="1:7" s="511" customFormat="1" ht="19.7" customHeight="1">
      <c r="A171" s="593"/>
      <c r="B171" s="593"/>
      <c r="C171" s="593"/>
      <c r="D171" s="589" t="s">
        <v>1993</v>
      </c>
      <c r="E171" s="592" t="s">
        <v>1994</v>
      </c>
      <c r="F171" s="608">
        <v>67406.52960306</v>
      </c>
      <c r="G171" s="609" t="s">
        <v>1995</v>
      </c>
    </row>
    <row r="172" spans="1:7" s="511" customFormat="1" ht="19.7" customHeight="1">
      <c r="A172" s="593"/>
      <c r="B172" s="593"/>
      <c r="C172" s="593"/>
      <c r="D172" s="589" t="s">
        <v>1996</v>
      </c>
      <c r="E172" s="592" t="s">
        <v>1997</v>
      </c>
      <c r="F172" s="608">
        <v>5681.1945145</v>
      </c>
      <c r="G172" s="609" t="s">
        <v>1998</v>
      </c>
    </row>
    <row r="173" spans="1:7" s="511" customFormat="1" ht="24" customHeight="1">
      <c r="A173" s="581"/>
      <c r="B173" s="581"/>
      <c r="C173" s="607" t="s">
        <v>1640</v>
      </c>
      <c r="D173" s="581"/>
      <c r="E173" s="603" t="s">
        <v>2542</v>
      </c>
      <c r="F173" s="604">
        <v>4390.9201451500003</v>
      </c>
      <c r="G173" s="603" t="s">
        <v>1641</v>
      </c>
    </row>
    <row r="174" spans="1:7" s="511" customFormat="1" ht="19.7" customHeight="1">
      <c r="A174" s="593"/>
      <c r="B174" s="593"/>
      <c r="C174" s="588" t="s">
        <v>1640</v>
      </c>
      <c r="D174" s="589" t="s">
        <v>1876</v>
      </c>
      <c r="E174" s="592" t="s">
        <v>2935</v>
      </c>
      <c r="F174" s="608">
        <v>4323.2616399999997</v>
      </c>
      <c r="G174" s="609" t="s">
        <v>1999</v>
      </c>
    </row>
    <row r="175" spans="1:7" s="511" customFormat="1" ht="19.7" customHeight="1">
      <c r="A175" s="593"/>
      <c r="B175" s="593"/>
      <c r="C175" s="593"/>
      <c r="D175" s="589" t="s">
        <v>1877</v>
      </c>
      <c r="E175" s="592" t="s">
        <v>2000</v>
      </c>
      <c r="F175" s="608">
        <v>67.658505149999996</v>
      </c>
      <c r="G175" s="609" t="s">
        <v>2001</v>
      </c>
    </row>
    <row r="176" spans="1:7" s="511" customFormat="1" ht="19.7" customHeight="1">
      <c r="A176" s="593"/>
      <c r="B176" s="593"/>
      <c r="C176" s="593"/>
      <c r="D176" s="589" t="s">
        <v>1368</v>
      </c>
      <c r="E176" s="592" t="s">
        <v>2546</v>
      </c>
      <c r="F176" s="608">
        <v>0</v>
      </c>
      <c r="G176" s="609" t="s">
        <v>2547</v>
      </c>
    </row>
    <row r="177" spans="1:7" s="511" customFormat="1" ht="24" customHeight="1">
      <c r="A177" s="581"/>
      <c r="B177" s="607" t="s">
        <v>183</v>
      </c>
      <c r="C177" s="581"/>
      <c r="D177" s="581"/>
      <c r="E177" s="603" t="s">
        <v>2002</v>
      </c>
      <c r="F177" s="604">
        <v>765.39632204999998</v>
      </c>
      <c r="G177" s="603" t="s">
        <v>2003</v>
      </c>
    </row>
    <row r="178" spans="1:7" s="511" customFormat="1" ht="24" customHeight="1">
      <c r="A178" s="581"/>
      <c r="B178" s="581"/>
      <c r="C178" s="607" t="s">
        <v>712</v>
      </c>
      <c r="D178" s="581"/>
      <c r="E178" s="603" t="s">
        <v>2819</v>
      </c>
      <c r="F178" s="604">
        <v>765.39632204999998</v>
      </c>
      <c r="G178" s="603" t="s">
        <v>201</v>
      </c>
    </row>
    <row r="179" spans="1:7" s="511" customFormat="1" ht="19.7" customHeight="1">
      <c r="A179" s="593"/>
      <c r="B179" s="588" t="s">
        <v>183</v>
      </c>
      <c r="C179" s="588" t="s">
        <v>712</v>
      </c>
      <c r="D179" s="589" t="s">
        <v>1368</v>
      </c>
      <c r="E179" s="592" t="s">
        <v>2004</v>
      </c>
      <c r="F179" s="608">
        <v>765.39632204999998</v>
      </c>
      <c r="G179" s="609" t="s">
        <v>2005</v>
      </c>
    </row>
    <row r="180" spans="1:7" s="511" customFormat="1" ht="19.7" customHeight="1">
      <c r="A180" s="593"/>
      <c r="B180" s="593"/>
      <c r="C180" s="593"/>
      <c r="D180" s="589" t="s">
        <v>1935</v>
      </c>
      <c r="E180" s="592" t="s">
        <v>2936</v>
      </c>
      <c r="F180" s="608">
        <v>0</v>
      </c>
      <c r="G180" s="609" t="s">
        <v>2548</v>
      </c>
    </row>
    <row r="181" spans="1:7" s="511" customFormat="1" ht="30.4" customHeight="1">
      <c r="A181" s="593"/>
      <c r="B181" s="593"/>
      <c r="C181" s="593"/>
      <c r="D181" s="589" t="s">
        <v>2006</v>
      </c>
      <c r="E181" s="592" t="s">
        <v>2007</v>
      </c>
      <c r="F181" s="608">
        <v>0</v>
      </c>
      <c r="G181" s="609" t="s">
        <v>2008</v>
      </c>
    </row>
    <row r="182" spans="1:7" s="511" customFormat="1" ht="24" customHeight="1">
      <c r="A182" s="581"/>
      <c r="B182" s="607" t="s">
        <v>264</v>
      </c>
      <c r="C182" s="581"/>
      <c r="D182" s="581"/>
      <c r="E182" s="603" t="s">
        <v>2009</v>
      </c>
      <c r="F182" s="604">
        <v>25247.901362190001</v>
      </c>
      <c r="G182" s="603" t="s">
        <v>2010</v>
      </c>
    </row>
    <row r="183" spans="1:7" s="511" customFormat="1" ht="24" customHeight="1">
      <c r="A183" s="581"/>
      <c r="B183" s="581"/>
      <c r="C183" s="607" t="s">
        <v>1123</v>
      </c>
      <c r="D183" s="581"/>
      <c r="E183" s="603" t="s">
        <v>2549</v>
      </c>
      <c r="F183" s="604">
        <v>25247.901362190001</v>
      </c>
      <c r="G183" s="603" t="s">
        <v>196</v>
      </c>
    </row>
    <row r="184" spans="1:7" s="511" customFormat="1" ht="30.4" customHeight="1">
      <c r="A184" s="593"/>
      <c r="B184" s="588" t="s">
        <v>264</v>
      </c>
      <c r="C184" s="588" t="s">
        <v>1123</v>
      </c>
      <c r="D184" s="589" t="s">
        <v>1367</v>
      </c>
      <c r="E184" s="592" t="s">
        <v>2011</v>
      </c>
      <c r="F184" s="608">
        <v>25247.901362190001</v>
      </c>
      <c r="G184" s="609" t="s">
        <v>2937</v>
      </c>
    </row>
    <row r="185" spans="1:7" s="511" customFormat="1" ht="24" customHeight="1">
      <c r="A185" s="581"/>
      <c r="B185" s="607" t="s">
        <v>446</v>
      </c>
      <c r="C185" s="581"/>
      <c r="D185" s="581"/>
      <c r="E185" s="603" t="s">
        <v>2012</v>
      </c>
      <c r="F185" s="604">
        <v>15953.322281459999</v>
      </c>
      <c r="G185" s="603" t="s">
        <v>2013</v>
      </c>
    </row>
    <row r="186" spans="1:7" s="511" customFormat="1" ht="24" customHeight="1">
      <c r="A186" s="581"/>
      <c r="B186" s="581"/>
      <c r="C186" s="607" t="s">
        <v>1124</v>
      </c>
      <c r="D186" s="581"/>
      <c r="E186" s="603" t="s">
        <v>2550</v>
      </c>
      <c r="F186" s="604">
        <v>15953.322281459999</v>
      </c>
      <c r="G186" s="603" t="s">
        <v>246</v>
      </c>
    </row>
    <row r="187" spans="1:7" s="511" customFormat="1" ht="30.4" customHeight="1">
      <c r="A187" s="593"/>
      <c r="B187" s="588" t="s">
        <v>446</v>
      </c>
      <c r="C187" s="588" t="s">
        <v>1124</v>
      </c>
      <c r="D187" s="589" t="s">
        <v>1367</v>
      </c>
      <c r="E187" s="592" t="s">
        <v>2014</v>
      </c>
      <c r="F187" s="608">
        <v>15953.322281459999</v>
      </c>
      <c r="G187" s="609" t="s">
        <v>2015</v>
      </c>
    </row>
    <row r="188" spans="1:7" s="511" customFormat="1" ht="19.7" customHeight="1">
      <c r="A188" s="593"/>
      <c r="B188" s="593"/>
      <c r="C188" s="593"/>
      <c r="D188" s="589" t="s">
        <v>1991</v>
      </c>
      <c r="E188" s="592" t="s">
        <v>2016</v>
      </c>
      <c r="F188" s="608">
        <v>0</v>
      </c>
      <c r="G188" s="609" t="s">
        <v>2017</v>
      </c>
    </row>
    <row r="189" spans="1:7" s="511" customFormat="1" ht="24" customHeight="1">
      <c r="A189" s="581"/>
      <c r="B189" s="607" t="s">
        <v>645</v>
      </c>
      <c r="C189" s="581"/>
      <c r="D189" s="581"/>
      <c r="E189" s="603" t="s">
        <v>2018</v>
      </c>
      <c r="F189" s="604">
        <v>142673.50110771999</v>
      </c>
      <c r="G189" s="603" t="s">
        <v>2019</v>
      </c>
    </row>
    <row r="190" spans="1:7" s="511" customFormat="1" ht="24" customHeight="1">
      <c r="A190" s="581"/>
      <c r="B190" s="581"/>
      <c r="C190" s="607" t="s">
        <v>1022</v>
      </c>
      <c r="D190" s="581"/>
      <c r="E190" s="603" t="s">
        <v>2813</v>
      </c>
      <c r="F190" s="604">
        <v>624.92097108999997</v>
      </c>
      <c r="G190" s="603" t="s">
        <v>1819</v>
      </c>
    </row>
    <row r="191" spans="1:7" s="511" customFormat="1" ht="30.4" customHeight="1">
      <c r="A191" s="593"/>
      <c r="B191" s="588" t="s">
        <v>645</v>
      </c>
      <c r="C191" s="588" t="s">
        <v>1022</v>
      </c>
      <c r="D191" s="589" t="s">
        <v>1876</v>
      </c>
      <c r="E191" s="592" t="s">
        <v>2020</v>
      </c>
      <c r="F191" s="608">
        <v>624.92097108999997</v>
      </c>
      <c r="G191" s="609" t="s">
        <v>2021</v>
      </c>
    </row>
    <row r="192" spans="1:7" s="511" customFormat="1" ht="24" customHeight="1">
      <c r="A192" s="581"/>
      <c r="B192" s="581"/>
      <c r="C192" s="607" t="s">
        <v>258</v>
      </c>
      <c r="D192" s="581"/>
      <c r="E192" s="603" t="s">
        <v>2834</v>
      </c>
      <c r="F192" s="604">
        <v>132992.74427011999</v>
      </c>
      <c r="G192" s="603" t="s">
        <v>233</v>
      </c>
    </row>
    <row r="193" spans="1:7" s="511" customFormat="1" ht="30.4" customHeight="1">
      <c r="A193" s="593"/>
      <c r="B193" s="593"/>
      <c r="C193" s="588" t="s">
        <v>258</v>
      </c>
      <c r="D193" s="589" t="s">
        <v>1877</v>
      </c>
      <c r="E193" s="595" t="s">
        <v>2938</v>
      </c>
      <c r="F193" s="608">
        <v>130215.34946940999</v>
      </c>
      <c r="G193" s="609" t="s">
        <v>2022</v>
      </c>
    </row>
    <row r="194" spans="1:7" s="511" customFormat="1" ht="19.7" customHeight="1">
      <c r="A194" s="593"/>
      <c r="B194" s="593"/>
      <c r="C194" s="593"/>
      <c r="D194" s="589" t="s">
        <v>1369</v>
      </c>
      <c r="E194" s="592" t="s">
        <v>2551</v>
      </c>
      <c r="F194" s="608">
        <v>2777.3948007099998</v>
      </c>
      <c r="G194" s="609" t="s">
        <v>2552</v>
      </c>
    </row>
    <row r="195" spans="1:7" s="511" customFormat="1" ht="24" customHeight="1">
      <c r="A195" s="581"/>
      <c r="B195" s="581"/>
      <c r="C195" s="607" t="s">
        <v>1126</v>
      </c>
      <c r="D195" s="581"/>
      <c r="E195" s="603" t="s">
        <v>2553</v>
      </c>
      <c r="F195" s="604">
        <v>9055.8358665100004</v>
      </c>
      <c r="G195" s="603" t="s">
        <v>716</v>
      </c>
    </row>
    <row r="196" spans="1:7" s="511" customFormat="1" ht="19.7" customHeight="1">
      <c r="A196" s="593"/>
      <c r="B196" s="593"/>
      <c r="C196" s="588" t="s">
        <v>1126</v>
      </c>
      <c r="D196" s="589" t="s">
        <v>1877</v>
      </c>
      <c r="E196" s="592" t="s">
        <v>2939</v>
      </c>
      <c r="F196" s="608">
        <v>9055.8358665100004</v>
      </c>
      <c r="G196" s="609" t="s">
        <v>2023</v>
      </c>
    </row>
    <row r="197" spans="1:7" s="511" customFormat="1" ht="24" customHeight="1">
      <c r="A197" s="581"/>
      <c r="B197" s="607" t="s">
        <v>473</v>
      </c>
      <c r="C197" s="581"/>
      <c r="D197" s="581"/>
      <c r="E197" s="603" t="s">
        <v>2024</v>
      </c>
      <c r="F197" s="604">
        <v>24571.195703500001</v>
      </c>
      <c r="G197" s="603" t="s">
        <v>2025</v>
      </c>
    </row>
    <row r="198" spans="1:7" s="511" customFormat="1" ht="24" customHeight="1">
      <c r="A198" s="581"/>
      <c r="B198" s="581"/>
      <c r="C198" s="607" t="s">
        <v>1113</v>
      </c>
      <c r="D198" s="581"/>
      <c r="E198" s="603" t="s">
        <v>2816</v>
      </c>
      <c r="F198" s="604">
        <v>24571.195703500001</v>
      </c>
      <c r="G198" s="603" t="s">
        <v>129</v>
      </c>
    </row>
    <row r="199" spans="1:7" s="511" customFormat="1" ht="19.7" customHeight="1">
      <c r="A199" s="593"/>
      <c r="B199" s="588" t="s">
        <v>473</v>
      </c>
      <c r="C199" s="588" t="s">
        <v>1113</v>
      </c>
      <c r="D199" s="589" t="s">
        <v>2026</v>
      </c>
      <c r="E199" s="592" t="s">
        <v>2027</v>
      </c>
      <c r="F199" s="608">
        <v>24571.195703500001</v>
      </c>
      <c r="G199" s="609" t="s">
        <v>2028</v>
      </c>
    </row>
    <row r="200" spans="1:7" s="511" customFormat="1" ht="24" customHeight="1">
      <c r="A200" s="581"/>
      <c r="B200" s="607" t="s">
        <v>400</v>
      </c>
      <c r="C200" s="581"/>
      <c r="D200" s="581"/>
      <c r="E200" s="603" t="s">
        <v>2029</v>
      </c>
      <c r="F200" s="604">
        <v>7477.20809525</v>
      </c>
      <c r="G200" s="603" t="s">
        <v>2030</v>
      </c>
    </row>
    <row r="201" spans="1:7" s="511" customFormat="1" ht="24" customHeight="1">
      <c r="A201" s="581"/>
      <c r="B201" s="581"/>
      <c r="C201" s="607" t="s">
        <v>712</v>
      </c>
      <c r="D201" s="581"/>
      <c r="E201" s="603" t="s">
        <v>2819</v>
      </c>
      <c r="F201" s="604">
        <v>7477.20809525</v>
      </c>
      <c r="G201" s="603" t="s">
        <v>201</v>
      </c>
    </row>
    <row r="202" spans="1:7" s="511" customFormat="1" ht="19.7" customHeight="1">
      <c r="A202" s="593"/>
      <c r="B202" s="588" t="s">
        <v>400</v>
      </c>
      <c r="C202" s="588" t="s">
        <v>712</v>
      </c>
      <c r="D202" s="589" t="s">
        <v>1367</v>
      </c>
      <c r="E202" s="592" t="s">
        <v>2396</v>
      </c>
      <c r="F202" s="608">
        <v>3930.2628392900001</v>
      </c>
      <c r="G202" s="609" t="s">
        <v>2031</v>
      </c>
    </row>
    <row r="203" spans="1:7" s="511" customFormat="1" ht="52.35" customHeight="1">
      <c r="A203" s="593"/>
      <c r="B203" s="593"/>
      <c r="C203" s="593"/>
      <c r="D203" s="589" t="s">
        <v>1979</v>
      </c>
      <c r="E203" s="592" t="s">
        <v>2032</v>
      </c>
      <c r="F203" s="608">
        <v>760.64526855999998</v>
      </c>
      <c r="G203" s="609" t="s">
        <v>2033</v>
      </c>
    </row>
    <row r="204" spans="1:7" s="511" customFormat="1" ht="19.7" customHeight="1">
      <c r="A204" s="593"/>
      <c r="B204" s="593"/>
      <c r="C204" s="593"/>
      <c r="D204" s="589" t="s">
        <v>2034</v>
      </c>
      <c r="E204" s="592" t="s">
        <v>2035</v>
      </c>
      <c r="F204" s="608">
        <v>2786.2999874000002</v>
      </c>
      <c r="G204" s="609" t="s">
        <v>2036</v>
      </c>
    </row>
    <row r="205" spans="1:7" s="511" customFormat="1" ht="24" customHeight="1">
      <c r="A205" s="607" t="s">
        <v>648</v>
      </c>
      <c r="B205" s="581"/>
      <c r="C205" s="581"/>
      <c r="D205" s="581"/>
      <c r="E205" s="603" t="s">
        <v>92</v>
      </c>
      <c r="F205" s="604">
        <v>145944.51457356001</v>
      </c>
      <c r="G205" s="603" t="s">
        <v>225</v>
      </c>
    </row>
    <row r="206" spans="1:7" s="511" customFormat="1" ht="24" customHeight="1">
      <c r="A206" s="581"/>
      <c r="B206" s="607" t="s">
        <v>494</v>
      </c>
      <c r="C206" s="581"/>
      <c r="D206" s="581"/>
      <c r="E206" s="603" t="s">
        <v>2037</v>
      </c>
      <c r="F206" s="604">
        <v>68.236460230000006</v>
      </c>
      <c r="G206" s="603" t="s">
        <v>2038</v>
      </c>
    </row>
    <row r="207" spans="1:7" s="511" customFormat="1" ht="24" customHeight="1">
      <c r="A207" s="581"/>
      <c r="B207" s="581"/>
      <c r="C207" s="607" t="s">
        <v>1372</v>
      </c>
      <c r="D207" s="581"/>
      <c r="E207" s="610" t="s">
        <v>2820</v>
      </c>
      <c r="F207" s="604">
        <v>68.236460230000006</v>
      </c>
      <c r="G207" s="603" t="s">
        <v>1778</v>
      </c>
    </row>
    <row r="208" spans="1:7" s="511" customFormat="1" ht="19.7" customHeight="1">
      <c r="A208" s="588" t="s">
        <v>648</v>
      </c>
      <c r="B208" s="588" t="s">
        <v>494</v>
      </c>
      <c r="C208" s="588" t="s">
        <v>1372</v>
      </c>
      <c r="D208" s="589" t="s">
        <v>1877</v>
      </c>
      <c r="E208" s="592" t="s">
        <v>2039</v>
      </c>
      <c r="F208" s="608">
        <v>68.236460230000006</v>
      </c>
      <c r="G208" s="609" t="s">
        <v>2040</v>
      </c>
    </row>
    <row r="209" spans="1:7" s="511" customFormat="1" ht="24" customHeight="1">
      <c r="A209" s="581"/>
      <c r="B209" s="607" t="s">
        <v>183</v>
      </c>
      <c r="C209" s="581"/>
      <c r="D209" s="581"/>
      <c r="E209" s="603" t="s">
        <v>2041</v>
      </c>
      <c r="F209" s="604">
        <v>15866.488868529999</v>
      </c>
      <c r="G209" s="603" t="s">
        <v>2042</v>
      </c>
    </row>
    <row r="210" spans="1:7" s="511" customFormat="1" ht="24" customHeight="1">
      <c r="A210" s="581"/>
      <c r="B210" s="581"/>
      <c r="C210" s="607" t="s">
        <v>1372</v>
      </c>
      <c r="D210" s="581"/>
      <c r="E210" s="610" t="s">
        <v>2820</v>
      </c>
      <c r="F210" s="604">
        <v>12915.013187369999</v>
      </c>
      <c r="G210" s="603" t="s">
        <v>1778</v>
      </c>
    </row>
    <row r="211" spans="1:7" s="511" customFormat="1" ht="19.7" customHeight="1">
      <c r="A211" s="593"/>
      <c r="B211" s="588" t="s">
        <v>183</v>
      </c>
      <c r="C211" s="588" t="s">
        <v>1372</v>
      </c>
      <c r="D211" s="589" t="s">
        <v>1369</v>
      </c>
      <c r="E211" s="592" t="s">
        <v>936</v>
      </c>
      <c r="F211" s="608">
        <v>12915.013187369999</v>
      </c>
      <c r="G211" s="609" t="s">
        <v>937</v>
      </c>
    </row>
    <row r="212" spans="1:7" s="511" customFormat="1" ht="24" customHeight="1">
      <c r="A212" s="581"/>
      <c r="B212" s="581"/>
      <c r="C212" s="607" t="s">
        <v>2337</v>
      </c>
      <c r="D212" s="581"/>
      <c r="E212" s="603" t="s">
        <v>2554</v>
      </c>
      <c r="F212" s="604">
        <v>2093.9840944299999</v>
      </c>
      <c r="G212" s="603" t="s">
        <v>2338</v>
      </c>
    </row>
    <row r="213" spans="1:7" s="511" customFormat="1" ht="19.7" customHeight="1">
      <c r="A213" s="593"/>
      <c r="B213" s="593"/>
      <c r="C213" s="588" t="s">
        <v>2337</v>
      </c>
      <c r="D213" s="589" t="s">
        <v>1371</v>
      </c>
      <c r="E213" s="592" t="s">
        <v>2940</v>
      </c>
      <c r="F213" s="608">
        <v>2093.9840944299999</v>
      </c>
      <c r="G213" s="609" t="s">
        <v>2348</v>
      </c>
    </row>
    <row r="214" spans="1:7" s="511" customFormat="1" ht="24" customHeight="1">
      <c r="A214" s="581"/>
      <c r="B214" s="581"/>
      <c r="C214" s="607" t="s">
        <v>2339</v>
      </c>
      <c r="D214" s="581"/>
      <c r="E214" s="603" t="s">
        <v>2543</v>
      </c>
      <c r="F214" s="604">
        <v>857.49158672999999</v>
      </c>
      <c r="G214" s="603" t="s">
        <v>2340</v>
      </c>
    </row>
    <row r="215" spans="1:7" s="511" customFormat="1" ht="19.7" customHeight="1">
      <c r="A215" s="593"/>
      <c r="B215" s="593"/>
      <c r="C215" s="588" t="s">
        <v>2339</v>
      </c>
      <c r="D215" s="589" t="s">
        <v>1368</v>
      </c>
      <c r="E215" s="592" t="s">
        <v>1825</v>
      </c>
      <c r="F215" s="608">
        <v>857.49158672999999</v>
      </c>
      <c r="G215" s="609" t="s">
        <v>2941</v>
      </c>
    </row>
    <row r="216" spans="1:7" s="511" customFormat="1" ht="24" customHeight="1">
      <c r="A216" s="581"/>
      <c r="B216" s="607" t="s">
        <v>446</v>
      </c>
      <c r="C216" s="581"/>
      <c r="D216" s="581"/>
      <c r="E216" s="603" t="s">
        <v>2044</v>
      </c>
      <c r="F216" s="604">
        <v>1306.5128239999999</v>
      </c>
      <c r="G216" s="603" t="s">
        <v>2045</v>
      </c>
    </row>
    <row r="217" spans="1:7" s="511" customFormat="1" ht="24" customHeight="1">
      <c r="A217" s="581"/>
      <c r="B217" s="581"/>
      <c r="C217" s="607" t="s">
        <v>1372</v>
      </c>
      <c r="D217" s="581"/>
      <c r="E217" s="610" t="s">
        <v>2820</v>
      </c>
      <c r="F217" s="604">
        <v>391.30695500000002</v>
      </c>
      <c r="G217" s="603" t="s">
        <v>1778</v>
      </c>
    </row>
    <row r="218" spans="1:7" s="511" customFormat="1" ht="19.7" customHeight="1">
      <c r="A218" s="593"/>
      <c r="B218" s="588" t="s">
        <v>446</v>
      </c>
      <c r="C218" s="588" t="s">
        <v>1372</v>
      </c>
      <c r="D218" s="589" t="s">
        <v>1935</v>
      </c>
      <c r="E218" s="592" t="s">
        <v>2046</v>
      </c>
      <c r="F218" s="608">
        <v>391.30695500000002</v>
      </c>
      <c r="G218" s="609" t="s">
        <v>2047</v>
      </c>
    </row>
    <row r="219" spans="1:7" s="511" customFormat="1" ht="24" customHeight="1">
      <c r="A219" s="581"/>
      <c r="B219" s="581"/>
      <c r="C219" s="607" t="s">
        <v>2339</v>
      </c>
      <c r="D219" s="581"/>
      <c r="E219" s="603" t="s">
        <v>2543</v>
      </c>
      <c r="F219" s="604">
        <v>915.20586900000001</v>
      </c>
      <c r="G219" s="603" t="s">
        <v>2340</v>
      </c>
    </row>
    <row r="220" spans="1:7" s="511" customFormat="1" ht="41.1" customHeight="1">
      <c r="A220" s="593"/>
      <c r="B220" s="593"/>
      <c r="C220" s="588" t="s">
        <v>2339</v>
      </c>
      <c r="D220" s="589" t="s">
        <v>1935</v>
      </c>
      <c r="E220" s="592" t="s">
        <v>2048</v>
      </c>
      <c r="F220" s="608">
        <v>915.20586900000001</v>
      </c>
      <c r="G220" s="609" t="s">
        <v>2049</v>
      </c>
    </row>
    <row r="221" spans="1:7" s="511" customFormat="1" ht="24" customHeight="1">
      <c r="A221" s="581"/>
      <c r="B221" s="607" t="s">
        <v>645</v>
      </c>
      <c r="C221" s="581"/>
      <c r="D221" s="581"/>
      <c r="E221" s="603" t="s">
        <v>2050</v>
      </c>
      <c r="F221" s="604">
        <v>2942.50900404</v>
      </c>
      <c r="G221" s="603" t="s">
        <v>2051</v>
      </c>
    </row>
    <row r="222" spans="1:7" s="511" customFormat="1" ht="24" customHeight="1">
      <c r="A222" s="581"/>
      <c r="B222" s="581"/>
      <c r="C222" s="607" t="s">
        <v>906</v>
      </c>
      <c r="D222" s="581"/>
      <c r="E222" s="603" t="s">
        <v>705</v>
      </c>
      <c r="F222" s="604">
        <v>0</v>
      </c>
      <c r="G222" s="603" t="s">
        <v>328</v>
      </c>
    </row>
    <row r="223" spans="1:7" s="511" customFormat="1" ht="19.7" customHeight="1">
      <c r="A223" s="593"/>
      <c r="B223" s="588" t="s">
        <v>645</v>
      </c>
      <c r="C223" s="588" t="s">
        <v>906</v>
      </c>
      <c r="D223" s="589" t="s">
        <v>3224</v>
      </c>
      <c r="E223" s="592" t="s">
        <v>3225</v>
      </c>
      <c r="F223" s="608">
        <v>0</v>
      </c>
      <c r="G223" s="609" t="s">
        <v>3226</v>
      </c>
    </row>
    <row r="224" spans="1:7" s="511" customFormat="1" ht="24" customHeight="1">
      <c r="A224" s="581"/>
      <c r="B224" s="581"/>
      <c r="C224" s="607" t="s">
        <v>958</v>
      </c>
      <c r="D224" s="581"/>
      <c r="E224" s="603" t="s">
        <v>959</v>
      </c>
      <c r="F224" s="604">
        <v>195.41781631999999</v>
      </c>
      <c r="G224" s="603" t="s">
        <v>960</v>
      </c>
    </row>
    <row r="225" spans="1:7" s="511" customFormat="1" ht="30.4" customHeight="1">
      <c r="A225" s="593"/>
      <c r="B225" s="593"/>
      <c r="C225" s="588" t="s">
        <v>958</v>
      </c>
      <c r="D225" s="589" t="s">
        <v>1876</v>
      </c>
      <c r="E225" s="592" t="s">
        <v>2065</v>
      </c>
      <c r="F225" s="608">
        <v>195.41781631999999</v>
      </c>
      <c r="G225" s="609" t="s">
        <v>2066</v>
      </c>
    </row>
    <row r="226" spans="1:7" s="511" customFormat="1" ht="24" customHeight="1">
      <c r="A226" s="581"/>
      <c r="B226" s="581"/>
      <c r="C226" s="607" t="s">
        <v>1113</v>
      </c>
      <c r="D226" s="581"/>
      <c r="E226" s="603" t="s">
        <v>2816</v>
      </c>
      <c r="F226" s="604">
        <v>0</v>
      </c>
      <c r="G226" s="603" t="s">
        <v>129</v>
      </c>
    </row>
    <row r="227" spans="1:7" s="511" customFormat="1" ht="19.7" customHeight="1">
      <c r="A227" s="593"/>
      <c r="B227" s="593"/>
      <c r="C227" s="588" t="s">
        <v>1113</v>
      </c>
      <c r="D227" s="589" t="s">
        <v>3224</v>
      </c>
      <c r="E227" s="592" t="s">
        <v>3225</v>
      </c>
      <c r="F227" s="608">
        <v>0</v>
      </c>
      <c r="G227" s="609" t="s">
        <v>3226</v>
      </c>
    </row>
    <row r="228" spans="1:7" s="511" customFormat="1" ht="24" customHeight="1">
      <c r="A228" s="581"/>
      <c r="B228" s="581"/>
      <c r="C228" s="607" t="s">
        <v>1373</v>
      </c>
      <c r="D228" s="581"/>
      <c r="E228" s="603" t="s">
        <v>2529</v>
      </c>
      <c r="F228" s="604">
        <v>0</v>
      </c>
      <c r="G228" s="603" t="s">
        <v>1439</v>
      </c>
    </row>
    <row r="229" spans="1:7" s="511" customFormat="1" ht="19.7" customHeight="1">
      <c r="A229" s="593"/>
      <c r="B229" s="593"/>
      <c r="C229" s="588" t="s">
        <v>1373</v>
      </c>
      <c r="D229" s="589" t="s">
        <v>3224</v>
      </c>
      <c r="E229" s="592" t="s">
        <v>3225</v>
      </c>
      <c r="F229" s="608">
        <v>0</v>
      </c>
      <c r="G229" s="609" t="s">
        <v>3226</v>
      </c>
    </row>
    <row r="230" spans="1:7" s="511" customFormat="1" ht="24" customHeight="1">
      <c r="A230" s="581"/>
      <c r="B230" s="581"/>
      <c r="C230" s="607" t="s">
        <v>1114</v>
      </c>
      <c r="D230" s="581"/>
      <c r="E230" s="603" t="s">
        <v>2527</v>
      </c>
      <c r="F230" s="604">
        <v>0</v>
      </c>
      <c r="G230" s="603" t="s">
        <v>463</v>
      </c>
    </row>
    <row r="231" spans="1:7" s="511" customFormat="1" ht="19.7" customHeight="1">
      <c r="A231" s="593"/>
      <c r="B231" s="593"/>
      <c r="C231" s="588" t="s">
        <v>1114</v>
      </c>
      <c r="D231" s="589" t="s">
        <v>3224</v>
      </c>
      <c r="E231" s="592" t="s">
        <v>3225</v>
      </c>
      <c r="F231" s="608">
        <v>0</v>
      </c>
      <c r="G231" s="609" t="s">
        <v>3226</v>
      </c>
    </row>
    <row r="232" spans="1:7" s="511" customFormat="1" ht="24" customHeight="1">
      <c r="A232" s="581"/>
      <c r="B232" s="581"/>
      <c r="C232" s="607" t="s">
        <v>1347</v>
      </c>
      <c r="D232" s="581"/>
      <c r="E232" s="603" t="s">
        <v>2530</v>
      </c>
      <c r="F232" s="604">
        <v>0</v>
      </c>
      <c r="G232" s="603" t="s">
        <v>1836</v>
      </c>
    </row>
    <row r="233" spans="1:7" s="511" customFormat="1" ht="19.7" customHeight="1">
      <c r="A233" s="593"/>
      <c r="B233" s="593"/>
      <c r="C233" s="588" t="s">
        <v>1347</v>
      </c>
      <c r="D233" s="589" t="s">
        <v>3224</v>
      </c>
      <c r="E233" s="592" t="s">
        <v>3225</v>
      </c>
      <c r="F233" s="608">
        <v>0</v>
      </c>
      <c r="G233" s="609" t="s">
        <v>3226</v>
      </c>
    </row>
    <row r="234" spans="1:7" s="511" customFormat="1" ht="24" customHeight="1">
      <c r="A234" s="581"/>
      <c r="B234" s="581"/>
      <c r="C234" s="607" t="s">
        <v>758</v>
      </c>
      <c r="D234" s="581"/>
      <c r="E234" s="603" t="s">
        <v>2540</v>
      </c>
      <c r="F234" s="604">
        <v>0</v>
      </c>
      <c r="G234" s="603" t="s">
        <v>1348</v>
      </c>
    </row>
    <row r="235" spans="1:7" s="511" customFormat="1" ht="19.7" customHeight="1">
      <c r="A235" s="593"/>
      <c r="B235" s="593"/>
      <c r="C235" s="588" t="s">
        <v>758</v>
      </c>
      <c r="D235" s="589" t="s">
        <v>3224</v>
      </c>
      <c r="E235" s="592" t="s">
        <v>3225</v>
      </c>
      <c r="F235" s="608">
        <v>0</v>
      </c>
      <c r="G235" s="609" t="s">
        <v>3226</v>
      </c>
    </row>
    <row r="236" spans="1:7" s="511" customFormat="1" ht="24" customHeight="1">
      <c r="A236" s="581"/>
      <c r="B236" s="581"/>
      <c r="C236" s="607" t="s">
        <v>711</v>
      </c>
      <c r="D236" s="581"/>
      <c r="E236" s="603" t="s">
        <v>2531</v>
      </c>
      <c r="F236" s="604">
        <v>0</v>
      </c>
      <c r="G236" s="603" t="s">
        <v>61</v>
      </c>
    </row>
    <row r="237" spans="1:7" s="511" customFormat="1" ht="19.7" customHeight="1">
      <c r="A237" s="593"/>
      <c r="B237" s="593"/>
      <c r="C237" s="588" t="s">
        <v>711</v>
      </c>
      <c r="D237" s="589" t="s">
        <v>3224</v>
      </c>
      <c r="E237" s="595" t="s">
        <v>3227</v>
      </c>
      <c r="F237" s="608">
        <v>0</v>
      </c>
      <c r="G237" s="611" t="s">
        <v>3228</v>
      </c>
    </row>
    <row r="238" spans="1:7" s="511" customFormat="1" ht="34.700000000000003" customHeight="1">
      <c r="A238" s="581"/>
      <c r="B238" s="581"/>
      <c r="C238" s="607" t="s">
        <v>1024</v>
      </c>
      <c r="D238" s="581"/>
      <c r="E238" s="603" t="s">
        <v>2532</v>
      </c>
      <c r="F238" s="604">
        <v>0</v>
      </c>
      <c r="G238" s="603" t="s">
        <v>2533</v>
      </c>
    </row>
    <row r="239" spans="1:7" s="511" customFormat="1" ht="19.7" customHeight="1">
      <c r="A239" s="593"/>
      <c r="B239" s="593"/>
      <c r="C239" s="588" t="s">
        <v>1024</v>
      </c>
      <c r="D239" s="589" t="s">
        <v>3224</v>
      </c>
      <c r="E239" s="592" t="s">
        <v>3225</v>
      </c>
      <c r="F239" s="608">
        <v>0</v>
      </c>
      <c r="G239" s="609" t="s">
        <v>3226</v>
      </c>
    </row>
    <row r="240" spans="1:7" s="511" customFormat="1" ht="24" customHeight="1">
      <c r="A240" s="581"/>
      <c r="B240" s="581"/>
      <c r="C240" s="607" t="s">
        <v>1116</v>
      </c>
      <c r="D240" s="581"/>
      <c r="E240" s="603" t="s">
        <v>2818</v>
      </c>
      <c r="F240" s="604">
        <v>0</v>
      </c>
      <c r="G240" s="603" t="s">
        <v>45</v>
      </c>
    </row>
    <row r="241" spans="1:7" s="511" customFormat="1" ht="19.7" customHeight="1">
      <c r="A241" s="593"/>
      <c r="B241" s="593"/>
      <c r="C241" s="588" t="s">
        <v>1116</v>
      </c>
      <c r="D241" s="589" t="s">
        <v>3224</v>
      </c>
      <c r="E241" s="592" t="s">
        <v>3225</v>
      </c>
      <c r="F241" s="608">
        <v>0</v>
      </c>
      <c r="G241" s="609" t="s">
        <v>3226</v>
      </c>
    </row>
    <row r="242" spans="1:7" s="511" customFormat="1" ht="24" customHeight="1">
      <c r="A242" s="581"/>
      <c r="B242" s="581"/>
      <c r="C242" s="607" t="s">
        <v>712</v>
      </c>
      <c r="D242" s="581"/>
      <c r="E242" s="603" t="s">
        <v>2819</v>
      </c>
      <c r="F242" s="604">
        <v>0</v>
      </c>
      <c r="G242" s="603" t="s">
        <v>201</v>
      </c>
    </row>
    <row r="243" spans="1:7" s="511" customFormat="1" ht="19.7" customHeight="1">
      <c r="A243" s="593"/>
      <c r="B243" s="593"/>
      <c r="C243" s="588" t="s">
        <v>712</v>
      </c>
      <c r="D243" s="589" t="s">
        <v>2052</v>
      </c>
      <c r="E243" s="592" t="s">
        <v>2053</v>
      </c>
      <c r="F243" s="608">
        <v>0</v>
      </c>
      <c r="G243" s="609" t="s">
        <v>2054</v>
      </c>
    </row>
    <row r="244" spans="1:7" s="511" customFormat="1" ht="19.7" customHeight="1">
      <c r="A244" s="593"/>
      <c r="B244" s="593"/>
      <c r="C244" s="593"/>
      <c r="D244" s="589" t="s">
        <v>3224</v>
      </c>
      <c r="E244" s="592" t="s">
        <v>3225</v>
      </c>
      <c r="F244" s="608">
        <v>0</v>
      </c>
      <c r="G244" s="609" t="s">
        <v>3226</v>
      </c>
    </row>
    <row r="245" spans="1:7" s="511" customFormat="1" ht="34.700000000000003" customHeight="1">
      <c r="A245" s="581"/>
      <c r="B245" s="581"/>
      <c r="C245" s="607" t="s">
        <v>1316</v>
      </c>
      <c r="D245" s="581"/>
      <c r="E245" s="603" t="s">
        <v>2725</v>
      </c>
      <c r="F245" s="604">
        <v>0</v>
      </c>
      <c r="G245" s="603" t="s">
        <v>2726</v>
      </c>
    </row>
    <row r="246" spans="1:7" s="511" customFormat="1" ht="19.7" customHeight="1">
      <c r="A246" s="593"/>
      <c r="B246" s="593"/>
      <c r="C246" s="588" t="s">
        <v>1316</v>
      </c>
      <c r="D246" s="589" t="s">
        <v>3224</v>
      </c>
      <c r="E246" s="592" t="s">
        <v>3225</v>
      </c>
      <c r="F246" s="608">
        <v>0</v>
      </c>
      <c r="G246" s="609" t="s">
        <v>3226</v>
      </c>
    </row>
    <row r="247" spans="1:7" s="511" customFormat="1" ht="24" customHeight="1">
      <c r="A247" s="581"/>
      <c r="B247" s="581"/>
      <c r="C247" s="607" t="s">
        <v>1372</v>
      </c>
      <c r="D247" s="581"/>
      <c r="E247" s="610" t="s">
        <v>2820</v>
      </c>
      <c r="F247" s="604">
        <v>2738.3800877200001</v>
      </c>
      <c r="G247" s="603" t="s">
        <v>1778</v>
      </c>
    </row>
    <row r="248" spans="1:7" s="511" customFormat="1" ht="30.4" customHeight="1">
      <c r="A248" s="593"/>
      <c r="B248" s="593"/>
      <c r="C248" s="588" t="s">
        <v>1372</v>
      </c>
      <c r="D248" s="589" t="s">
        <v>1878</v>
      </c>
      <c r="E248" s="592" t="s">
        <v>2055</v>
      </c>
      <c r="F248" s="608">
        <v>34.815517229999998</v>
      </c>
      <c r="G248" s="609" t="s">
        <v>2056</v>
      </c>
    </row>
    <row r="249" spans="1:7" s="511" customFormat="1" ht="30.4" customHeight="1">
      <c r="A249" s="593"/>
      <c r="B249" s="593"/>
      <c r="C249" s="593"/>
      <c r="D249" s="589" t="s">
        <v>1882</v>
      </c>
      <c r="E249" s="592" t="s">
        <v>2057</v>
      </c>
      <c r="F249" s="608">
        <v>2546.2279893199998</v>
      </c>
      <c r="G249" s="609" t="s">
        <v>2058</v>
      </c>
    </row>
    <row r="250" spans="1:7" s="511" customFormat="1" ht="30.4" customHeight="1">
      <c r="A250" s="593"/>
      <c r="B250" s="593"/>
      <c r="C250" s="593"/>
      <c r="D250" s="589" t="s">
        <v>2006</v>
      </c>
      <c r="E250" s="592" t="s">
        <v>2059</v>
      </c>
      <c r="F250" s="608">
        <v>157.33658116999999</v>
      </c>
      <c r="G250" s="609" t="s">
        <v>2060</v>
      </c>
    </row>
    <row r="251" spans="1:7" s="511" customFormat="1" ht="19.7" customHeight="1">
      <c r="A251" s="593"/>
      <c r="B251" s="593"/>
      <c r="C251" s="593"/>
      <c r="D251" s="589" t="s">
        <v>3224</v>
      </c>
      <c r="E251" s="592" t="s">
        <v>3225</v>
      </c>
      <c r="F251" s="608">
        <v>0</v>
      </c>
      <c r="G251" s="609" t="s">
        <v>3226</v>
      </c>
    </row>
    <row r="252" spans="1:7" s="511" customFormat="1" ht="24" customHeight="1">
      <c r="A252" s="581"/>
      <c r="B252" s="581"/>
      <c r="C252" s="607" t="s">
        <v>1036</v>
      </c>
      <c r="D252" s="581"/>
      <c r="E252" s="603" t="s">
        <v>2534</v>
      </c>
      <c r="F252" s="604">
        <v>0</v>
      </c>
      <c r="G252" s="603" t="s">
        <v>1037</v>
      </c>
    </row>
    <row r="253" spans="1:7" s="511" customFormat="1" ht="30.4" customHeight="1">
      <c r="A253" s="593"/>
      <c r="B253" s="593"/>
      <c r="C253" s="588" t="s">
        <v>1036</v>
      </c>
      <c r="D253" s="589" t="s">
        <v>1368</v>
      </c>
      <c r="E253" s="592" t="s">
        <v>2061</v>
      </c>
      <c r="F253" s="608">
        <v>0</v>
      </c>
      <c r="G253" s="609" t="s">
        <v>2062</v>
      </c>
    </row>
    <row r="254" spans="1:7" s="511" customFormat="1" ht="19.7" customHeight="1">
      <c r="A254" s="593"/>
      <c r="B254" s="593"/>
      <c r="C254" s="593"/>
      <c r="D254" s="589" t="s">
        <v>3224</v>
      </c>
      <c r="E254" s="592" t="s">
        <v>3225</v>
      </c>
      <c r="F254" s="608">
        <v>0</v>
      </c>
      <c r="G254" s="609" t="s">
        <v>3226</v>
      </c>
    </row>
    <row r="255" spans="1:7" s="511" customFormat="1" ht="24" customHeight="1">
      <c r="A255" s="581"/>
      <c r="B255" s="581"/>
      <c r="C255" s="607" t="s">
        <v>1370</v>
      </c>
      <c r="D255" s="581"/>
      <c r="E255" s="603" t="s">
        <v>2535</v>
      </c>
      <c r="F255" s="604">
        <v>0</v>
      </c>
      <c r="G255" s="603" t="s">
        <v>1779</v>
      </c>
    </row>
    <row r="256" spans="1:7" s="511" customFormat="1" ht="19.7" customHeight="1">
      <c r="A256" s="593"/>
      <c r="B256" s="593"/>
      <c r="C256" s="588" t="s">
        <v>1370</v>
      </c>
      <c r="D256" s="589" t="s">
        <v>3224</v>
      </c>
      <c r="E256" s="592" t="s">
        <v>3225</v>
      </c>
      <c r="F256" s="608">
        <v>0</v>
      </c>
      <c r="G256" s="609" t="s">
        <v>3226</v>
      </c>
    </row>
    <row r="257" spans="1:7" s="511" customFormat="1" ht="24" customHeight="1">
      <c r="A257" s="581"/>
      <c r="B257" s="581"/>
      <c r="C257" s="607" t="s">
        <v>2137</v>
      </c>
      <c r="D257" s="581"/>
      <c r="E257" s="603" t="s">
        <v>2536</v>
      </c>
      <c r="F257" s="604">
        <v>0</v>
      </c>
      <c r="G257" s="603" t="s">
        <v>2334</v>
      </c>
    </row>
    <row r="258" spans="1:7" s="511" customFormat="1" ht="19.7" customHeight="1">
      <c r="A258" s="593"/>
      <c r="B258" s="593"/>
      <c r="C258" s="588" t="s">
        <v>2137</v>
      </c>
      <c r="D258" s="589" t="s">
        <v>3224</v>
      </c>
      <c r="E258" s="592" t="s">
        <v>3225</v>
      </c>
      <c r="F258" s="608">
        <v>0</v>
      </c>
      <c r="G258" s="609" t="s">
        <v>3226</v>
      </c>
    </row>
    <row r="259" spans="1:7" s="511" customFormat="1" ht="24" customHeight="1">
      <c r="A259" s="581"/>
      <c r="B259" s="581"/>
      <c r="C259" s="607" t="s">
        <v>2140</v>
      </c>
      <c r="D259" s="581"/>
      <c r="E259" s="603" t="s">
        <v>2537</v>
      </c>
      <c r="F259" s="604">
        <v>0</v>
      </c>
      <c r="G259" s="603" t="s">
        <v>2335</v>
      </c>
    </row>
    <row r="260" spans="1:7" s="511" customFormat="1" ht="19.7" customHeight="1">
      <c r="A260" s="593"/>
      <c r="B260" s="593"/>
      <c r="C260" s="588" t="s">
        <v>2140</v>
      </c>
      <c r="D260" s="589" t="s">
        <v>3224</v>
      </c>
      <c r="E260" s="592" t="s">
        <v>3225</v>
      </c>
      <c r="F260" s="608">
        <v>0</v>
      </c>
      <c r="G260" s="609" t="s">
        <v>3226</v>
      </c>
    </row>
    <row r="261" spans="1:7" s="511" customFormat="1" ht="24" customHeight="1">
      <c r="A261" s="581"/>
      <c r="B261" s="581"/>
      <c r="C261" s="607" t="s">
        <v>1118</v>
      </c>
      <c r="D261" s="581"/>
      <c r="E261" s="610" t="s">
        <v>2821</v>
      </c>
      <c r="F261" s="604">
        <v>0</v>
      </c>
      <c r="G261" s="603" t="s">
        <v>713</v>
      </c>
    </row>
    <row r="262" spans="1:7" s="511" customFormat="1" ht="19.7" customHeight="1">
      <c r="A262" s="593"/>
      <c r="B262" s="593"/>
      <c r="C262" s="588" t="s">
        <v>1118</v>
      </c>
      <c r="D262" s="589" t="s">
        <v>3224</v>
      </c>
      <c r="E262" s="592" t="s">
        <v>3225</v>
      </c>
      <c r="F262" s="608">
        <v>0</v>
      </c>
      <c r="G262" s="609" t="s">
        <v>3226</v>
      </c>
    </row>
    <row r="263" spans="1:7" s="511" customFormat="1" ht="24" customHeight="1">
      <c r="A263" s="581"/>
      <c r="B263" s="581"/>
      <c r="C263" s="607" t="s">
        <v>1119</v>
      </c>
      <c r="D263" s="581"/>
      <c r="E263" s="603" t="s">
        <v>2528</v>
      </c>
      <c r="F263" s="604">
        <v>8.7111000000000001</v>
      </c>
      <c r="G263" s="603" t="s">
        <v>714</v>
      </c>
    </row>
    <row r="264" spans="1:7" s="511" customFormat="1" ht="19.7" customHeight="1">
      <c r="A264" s="593"/>
      <c r="B264" s="593"/>
      <c r="C264" s="588" t="s">
        <v>1119</v>
      </c>
      <c r="D264" s="589" t="s">
        <v>3224</v>
      </c>
      <c r="E264" s="592" t="s">
        <v>3225</v>
      </c>
      <c r="F264" s="608">
        <v>0</v>
      </c>
      <c r="G264" s="609" t="s">
        <v>3226</v>
      </c>
    </row>
    <row r="265" spans="1:7" s="511" customFormat="1" ht="19.7" customHeight="1">
      <c r="A265" s="593"/>
      <c r="B265" s="593"/>
      <c r="C265" s="593"/>
      <c r="D265" s="589" t="s">
        <v>1335</v>
      </c>
      <c r="E265" s="592" t="s">
        <v>2063</v>
      </c>
      <c r="F265" s="608">
        <v>8.7111000000000001</v>
      </c>
      <c r="G265" s="609" t="s">
        <v>2064</v>
      </c>
    </row>
    <row r="266" spans="1:7" s="511" customFormat="1" ht="24" customHeight="1">
      <c r="A266" s="581"/>
      <c r="B266" s="581"/>
      <c r="C266" s="607" t="s">
        <v>1123</v>
      </c>
      <c r="D266" s="581"/>
      <c r="E266" s="603" t="s">
        <v>2549</v>
      </c>
      <c r="F266" s="604">
        <v>0</v>
      </c>
      <c r="G266" s="603" t="s">
        <v>196</v>
      </c>
    </row>
    <row r="267" spans="1:7" s="511" customFormat="1" ht="19.7" customHeight="1">
      <c r="A267" s="593"/>
      <c r="B267" s="593"/>
      <c r="C267" s="588" t="s">
        <v>1123</v>
      </c>
      <c r="D267" s="589" t="s">
        <v>3224</v>
      </c>
      <c r="E267" s="592" t="s">
        <v>3225</v>
      </c>
      <c r="F267" s="608">
        <v>0</v>
      </c>
      <c r="G267" s="609" t="s">
        <v>3226</v>
      </c>
    </row>
    <row r="268" spans="1:7" s="511" customFormat="1" ht="24" customHeight="1">
      <c r="A268" s="581"/>
      <c r="B268" s="581"/>
      <c r="C268" s="607" t="s">
        <v>1124</v>
      </c>
      <c r="D268" s="581"/>
      <c r="E268" s="603" t="s">
        <v>2550</v>
      </c>
      <c r="F268" s="604">
        <v>0</v>
      </c>
      <c r="G268" s="603" t="s">
        <v>246</v>
      </c>
    </row>
    <row r="269" spans="1:7" s="511" customFormat="1" ht="19.7" customHeight="1">
      <c r="A269" s="593"/>
      <c r="B269" s="593"/>
      <c r="C269" s="588" t="s">
        <v>1124</v>
      </c>
      <c r="D269" s="589" t="s">
        <v>3224</v>
      </c>
      <c r="E269" s="592" t="s">
        <v>3225</v>
      </c>
      <c r="F269" s="608">
        <v>0</v>
      </c>
      <c r="G269" s="609" t="s">
        <v>3226</v>
      </c>
    </row>
    <row r="270" spans="1:7" s="511" customFormat="1" ht="24" customHeight="1">
      <c r="A270" s="581"/>
      <c r="B270" s="581"/>
      <c r="C270" s="607" t="s">
        <v>1353</v>
      </c>
      <c r="D270" s="581"/>
      <c r="E270" s="603" t="s">
        <v>2539</v>
      </c>
      <c r="F270" s="604">
        <v>0</v>
      </c>
      <c r="G270" s="603" t="s">
        <v>1354</v>
      </c>
    </row>
    <row r="271" spans="1:7" s="511" customFormat="1" ht="19.7" customHeight="1">
      <c r="A271" s="593"/>
      <c r="B271" s="593"/>
      <c r="C271" s="588" t="s">
        <v>1353</v>
      </c>
      <c r="D271" s="589" t="s">
        <v>1876</v>
      </c>
      <c r="E271" s="592" t="s">
        <v>2067</v>
      </c>
      <c r="F271" s="608">
        <v>0</v>
      </c>
      <c r="G271" s="609" t="s">
        <v>2068</v>
      </c>
    </row>
    <row r="272" spans="1:7" s="511" customFormat="1" ht="30.4" customHeight="1">
      <c r="A272" s="593"/>
      <c r="B272" s="593"/>
      <c r="C272" s="593"/>
      <c r="D272" s="589" t="s">
        <v>1917</v>
      </c>
      <c r="E272" s="592" t="s">
        <v>2069</v>
      </c>
      <c r="F272" s="608">
        <v>0</v>
      </c>
      <c r="G272" s="609" t="s">
        <v>2070</v>
      </c>
    </row>
    <row r="273" spans="1:7" s="511" customFormat="1" ht="19.7" customHeight="1">
      <c r="A273" s="593"/>
      <c r="B273" s="593"/>
      <c r="C273" s="593"/>
      <c r="D273" s="589" t="s">
        <v>3224</v>
      </c>
      <c r="E273" s="592" t="s">
        <v>3225</v>
      </c>
      <c r="F273" s="608">
        <v>0</v>
      </c>
      <c r="G273" s="609" t="s">
        <v>3226</v>
      </c>
    </row>
    <row r="274" spans="1:7" s="511" customFormat="1" ht="34.700000000000003" customHeight="1">
      <c r="A274" s="581"/>
      <c r="B274" s="581"/>
      <c r="C274" s="607" t="s">
        <v>1437</v>
      </c>
      <c r="D274" s="581"/>
      <c r="E274" s="603" t="s">
        <v>2524</v>
      </c>
      <c r="F274" s="604">
        <v>0</v>
      </c>
      <c r="G274" s="603" t="s">
        <v>1440</v>
      </c>
    </row>
    <row r="275" spans="1:7" s="511" customFormat="1" ht="19.7" customHeight="1">
      <c r="A275" s="593"/>
      <c r="B275" s="593"/>
      <c r="C275" s="588" t="s">
        <v>1437</v>
      </c>
      <c r="D275" s="589" t="s">
        <v>3224</v>
      </c>
      <c r="E275" s="592" t="s">
        <v>3225</v>
      </c>
      <c r="F275" s="608">
        <v>0</v>
      </c>
      <c r="G275" s="609" t="s">
        <v>3226</v>
      </c>
    </row>
    <row r="276" spans="1:7" s="511" customFormat="1" ht="24" customHeight="1">
      <c r="A276" s="581"/>
      <c r="B276" s="581"/>
      <c r="C276" s="607" t="s">
        <v>1438</v>
      </c>
      <c r="D276" s="581"/>
      <c r="E276" s="603" t="s">
        <v>2541</v>
      </c>
      <c r="F276" s="604">
        <v>0</v>
      </c>
      <c r="G276" s="603" t="s">
        <v>1441</v>
      </c>
    </row>
    <row r="277" spans="1:7" s="511" customFormat="1" ht="19.7" customHeight="1">
      <c r="A277" s="593"/>
      <c r="B277" s="593"/>
      <c r="C277" s="588" t="s">
        <v>1438</v>
      </c>
      <c r="D277" s="589" t="s">
        <v>3224</v>
      </c>
      <c r="E277" s="592" t="s">
        <v>3225</v>
      </c>
      <c r="F277" s="608">
        <v>0</v>
      </c>
      <c r="G277" s="609" t="s">
        <v>3226</v>
      </c>
    </row>
    <row r="278" spans="1:7" s="511" customFormat="1" ht="24" customHeight="1">
      <c r="A278" s="581"/>
      <c r="B278" s="581"/>
      <c r="C278" s="607" t="s">
        <v>1640</v>
      </c>
      <c r="D278" s="581"/>
      <c r="E278" s="603" t="s">
        <v>2542</v>
      </c>
      <c r="F278" s="604">
        <v>0</v>
      </c>
      <c r="G278" s="603" t="s">
        <v>1641</v>
      </c>
    </row>
    <row r="279" spans="1:7" s="511" customFormat="1" ht="19.7" customHeight="1">
      <c r="A279" s="593"/>
      <c r="B279" s="593"/>
      <c r="C279" s="588" t="s">
        <v>1640</v>
      </c>
      <c r="D279" s="589" t="s">
        <v>3224</v>
      </c>
      <c r="E279" s="592" t="s">
        <v>3225</v>
      </c>
      <c r="F279" s="608">
        <v>0</v>
      </c>
      <c r="G279" s="609" t="s">
        <v>3226</v>
      </c>
    </row>
    <row r="280" spans="1:7" s="511" customFormat="1" ht="24" customHeight="1">
      <c r="A280" s="581"/>
      <c r="B280" s="581"/>
      <c r="C280" s="607" t="s">
        <v>2678</v>
      </c>
      <c r="D280" s="581"/>
      <c r="E280" s="603" t="s">
        <v>2679</v>
      </c>
      <c r="F280" s="604">
        <v>0</v>
      </c>
      <c r="G280" s="603" t="s">
        <v>2680</v>
      </c>
    </row>
    <row r="281" spans="1:7" s="511" customFormat="1" ht="19.7" customHeight="1">
      <c r="A281" s="593"/>
      <c r="B281" s="593"/>
      <c r="C281" s="588" t="s">
        <v>2678</v>
      </c>
      <c r="D281" s="589" t="s">
        <v>3224</v>
      </c>
      <c r="E281" s="592" t="s">
        <v>3225</v>
      </c>
      <c r="F281" s="608">
        <v>0</v>
      </c>
      <c r="G281" s="609" t="s">
        <v>3226</v>
      </c>
    </row>
    <row r="282" spans="1:7" s="511" customFormat="1" ht="24" customHeight="1">
      <c r="A282" s="581"/>
      <c r="B282" s="581"/>
      <c r="C282" s="607" t="s">
        <v>2337</v>
      </c>
      <c r="D282" s="581"/>
      <c r="E282" s="603" t="s">
        <v>2554</v>
      </c>
      <c r="F282" s="604">
        <v>0</v>
      </c>
      <c r="G282" s="603" t="s">
        <v>2338</v>
      </c>
    </row>
    <row r="283" spans="1:7" s="511" customFormat="1" ht="19.7" customHeight="1">
      <c r="A283" s="593"/>
      <c r="B283" s="593"/>
      <c r="C283" s="588" t="s">
        <v>2337</v>
      </c>
      <c r="D283" s="589" t="s">
        <v>3224</v>
      </c>
      <c r="E283" s="592" t="s">
        <v>3225</v>
      </c>
      <c r="F283" s="608">
        <v>0</v>
      </c>
      <c r="G283" s="609" t="s">
        <v>3226</v>
      </c>
    </row>
    <row r="284" spans="1:7" s="511" customFormat="1" ht="24" customHeight="1">
      <c r="A284" s="581"/>
      <c r="B284" s="581"/>
      <c r="C284" s="607" t="s">
        <v>2339</v>
      </c>
      <c r="D284" s="581"/>
      <c r="E284" s="603" t="s">
        <v>2543</v>
      </c>
      <c r="F284" s="604">
        <v>0</v>
      </c>
      <c r="G284" s="603" t="s">
        <v>2340</v>
      </c>
    </row>
    <row r="285" spans="1:7" s="511" customFormat="1" ht="19.7" customHeight="1">
      <c r="A285" s="593"/>
      <c r="B285" s="593"/>
      <c r="C285" s="588" t="s">
        <v>2339</v>
      </c>
      <c r="D285" s="589" t="s">
        <v>3224</v>
      </c>
      <c r="E285" s="592" t="s">
        <v>3225</v>
      </c>
      <c r="F285" s="608">
        <v>0</v>
      </c>
      <c r="G285" s="609" t="s">
        <v>3226</v>
      </c>
    </row>
    <row r="286" spans="1:7" s="511" customFormat="1" ht="24" customHeight="1">
      <c r="A286" s="581"/>
      <c r="B286" s="581"/>
      <c r="C286" s="607" t="s">
        <v>2341</v>
      </c>
      <c r="D286" s="581"/>
      <c r="E286" s="603" t="s">
        <v>2538</v>
      </c>
      <c r="F286" s="604">
        <v>0</v>
      </c>
      <c r="G286" s="603" t="s">
        <v>2844</v>
      </c>
    </row>
    <row r="287" spans="1:7" s="511" customFormat="1" ht="19.7" customHeight="1">
      <c r="A287" s="593"/>
      <c r="B287" s="593"/>
      <c r="C287" s="588" t="s">
        <v>2341</v>
      </c>
      <c r="D287" s="589" t="s">
        <v>3224</v>
      </c>
      <c r="E287" s="592" t="s">
        <v>3225</v>
      </c>
      <c r="F287" s="608">
        <v>0</v>
      </c>
      <c r="G287" s="609" t="s">
        <v>3226</v>
      </c>
    </row>
    <row r="288" spans="1:7" s="511" customFormat="1" ht="24" customHeight="1">
      <c r="A288" s="581"/>
      <c r="B288" s="581"/>
      <c r="C288" s="607" t="s">
        <v>1128</v>
      </c>
      <c r="D288" s="581"/>
      <c r="E288" s="603" t="s">
        <v>1033</v>
      </c>
      <c r="F288" s="604">
        <v>0</v>
      </c>
      <c r="G288" s="603" t="s">
        <v>1034</v>
      </c>
    </row>
    <row r="289" spans="1:7" s="511" customFormat="1" ht="19.7" customHeight="1">
      <c r="A289" s="593"/>
      <c r="B289" s="593"/>
      <c r="C289" s="588" t="s">
        <v>1128</v>
      </c>
      <c r="D289" s="589" t="s">
        <v>3224</v>
      </c>
      <c r="E289" s="592" t="s">
        <v>3225</v>
      </c>
      <c r="F289" s="608">
        <v>0</v>
      </c>
      <c r="G289" s="609" t="s">
        <v>3226</v>
      </c>
    </row>
    <row r="290" spans="1:7" s="511" customFormat="1" ht="24" customHeight="1">
      <c r="A290" s="581"/>
      <c r="B290" s="581"/>
      <c r="C290" s="607" t="s">
        <v>1129</v>
      </c>
      <c r="D290" s="581"/>
      <c r="E290" s="603" t="s">
        <v>2845</v>
      </c>
      <c r="F290" s="604">
        <v>0</v>
      </c>
      <c r="G290" s="603" t="s">
        <v>1130</v>
      </c>
    </row>
    <row r="291" spans="1:7" s="511" customFormat="1" ht="19.7" customHeight="1">
      <c r="A291" s="593"/>
      <c r="B291" s="593"/>
      <c r="C291" s="588" t="s">
        <v>1129</v>
      </c>
      <c r="D291" s="589" t="s">
        <v>3224</v>
      </c>
      <c r="E291" s="592" t="s">
        <v>3225</v>
      </c>
      <c r="F291" s="608">
        <v>0</v>
      </c>
      <c r="G291" s="609" t="s">
        <v>3226</v>
      </c>
    </row>
    <row r="292" spans="1:7" s="511" customFormat="1" ht="24" customHeight="1">
      <c r="A292" s="581"/>
      <c r="B292" s="607" t="s">
        <v>473</v>
      </c>
      <c r="C292" s="581"/>
      <c r="D292" s="581"/>
      <c r="E292" s="603" t="s">
        <v>2071</v>
      </c>
      <c r="F292" s="604">
        <v>110272.75229307001</v>
      </c>
      <c r="G292" s="603" t="s">
        <v>2072</v>
      </c>
    </row>
    <row r="293" spans="1:7" s="511" customFormat="1" ht="24" customHeight="1">
      <c r="A293" s="581"/>
      <c r="B293" s="581"/>
      <c r="C293" s="607" t="s">
        <v>1036</v>
      </c>
      <c r="D293" s="581"/>
      <c r="E293" s="603" t="s">
        <v>2534</v>
      </c>
      <c r="F293" s="604">
        <v>7329.4398251000002</v>
      </c>
      <c r="G293" s="603" t="s">
        <v>1037</v>
      </c>
    </row>
    <row r="294" spans="1:7" s="511" customFormat="1" ht="30.4" customHeight="1">
      <c r="A294" s="593"/>
      <c r="B294" s="588" t="s">
        <v>473</v>
      </c>
      <c r="C294" s="588" t="s">
        <v>1036</v>
      </c>
      <c r="D294" s="589" t="s">
        <v>1935</v>
      </c>
      <c r="E294" s="592" t="s">
        <v>2074</v>
      </c>
      <c r="F294" s="608">
        <v>7329.4398251000002</v>
      </c>
      <c r="G294" s="609" t="s">
        <v>2075</v>
      </c>
    </row>
    <row r="295" spans="1:7" s="511" customFormat="1" ht="24" customHeight="1">
      <c r="A295" s="581"/>
      <c r="B295" s="581"/>
      <c r="C295" s="607" t="s">
        <v>1370</v>
      </c>
      <c r="D295" s="581"/>
      <c r="E295" s="603" t="s">
        <v>2535</v>
      </c>
      <c r="F295" s="604">
        <v>102024.36829431</v>
      </c>
      <c r="G295" s="603" t="s">
        <v>1779</v>
      </c>
    </row>
    <row r="296" spans="1:7" s="511" customFormat="1" ht="19.7" customHeight="1">
      <c r="A296" s="593"/>
      <c r="B296" s="593"/>
      <c r="C296" s="588" t="s">
        <v>1370</v>
      </c>
      <c r="D296" s="589" t="s">
        <v>1114</v>
      </c>
      <c r="E296" s="592" t="s">
        <v>2076</v>
      </c>
      <c r="F296" s="608">
        <v>102024.36829431</v>
      </c>
      <c r="G296" s="609" t="s">
        <v>2077</v>
      </c>
    </row>
    <row r="297" spans="1:7" s="511" customFormat="1" ht="24" customHeight="1">
      <c r="A297" s="581"/>
      <c r="B297" s="581"/>
      <c r="C297" s="607" t="s">
        <v>1124</v>
      </c>
      <c r="D297" s="581"/>
      <c r="E297" s="603" t="s">
        <v>2550</v>
      </c>
      <c r="F297" s="604">
        <v>918.94417366000005</v>
      </c>
      <c r="G297" s="603" t="s">
        <v>246</v>
      </c>
    </row>
    <row r="298" spans="1:7" s="511" customFormat="1" ht="30.4" customHeight="1">
      <c r="A298" s="593"/>
      <c r="B298" s="593"/>
      <c r="C298" s="588" t="s">
        <v>1124</v>
      </c>
      <c r="D298" s="589" t="s">
        <v>2078</v>
      </c>
      <c r="E298" s="592" t="s">
        <v>2942</v>
      </c>
      <c r="F298" s="608">
        <v>918.94417366000005</v>
      </c>
      <c r="G298" s="609" t="s">
        <v>2079</v>
      </c>
    </row>
    <row r="299" spans="1:7" s="511" customFormat="1" ht="24" customHeight="1">
      <c r="A299" s="581"/>
      <c r="B299" s="607" t="s">
        <v>400</v>
      </c>
      <c r="C299" s="581"/>
      <c r="D299" s="581"/>
      <c r="E299" s="603" t="s">
        <v>2080</v>
      </c>
      <c r="F299" s="604">
        <v>15488.01512369</v>
      </c>
      <c r="G299" s="603" t="s">
        <v>2081</v>
      </c>
    </row>
    <row r="300" spans="1:7" s="511" customFormat="1" ht="24" customHeight="1">
      <c r="A300" s="581"/>
      <c r="B300" s="581"/>
      <c r="C300" s="607" t="s">
        <v>1113</v>
      </c>
      <c r="D300" s="581"/>
      <c r="E300" s="603" t="s">
        <v>2816</v>
      </c>
      <c r="F300" s="604">
        <v>5000.3488587100001</v>
      </c>
      <c r="G300" s="603" t="s">
        <v>129</v>
      </c>
    </row>
    <row r="301" spans="1:7" s="511" customFormat="1" ht="30.4" customHeight="1">
      <c r="A301" s="593"/>
      <c r="B301" s="588" t="s">
        <v>400</v>
      </c>
      <c r="C301" s="588" t="s">
        <v>1113</v>
      </c>
      <c r="D301" s="589" t="s">
        <v>2082</v>
      </c>
      <c r="E301" s="592" t="s">
        <v>2083</v>
      </c>
      <c r="F301" s="608">
        <v>5000.3488587100001</v>
      </c>
      <c r="G301" s="609" t="s">
        <v>2084</v>
      </c>
    </row>
    <row r="302" spans="1:7" s="511" customFormat="1" ht="24" customHeight="1">
      <c r="A302" s="581"/>
      <c r="B302" s="581"/>
      <c r="C302" s="607" t="s">
        <v>1373</v>
      </c>
      <c r="D302" s="581"/>
      <c r="E302" s="603" t="s">
        <v>2529</v>
      </c>
      <c r="F302" s="604">
        <v>546.03658652000001</v>
      </c>
      <c r="G302" s="603" t="s">
        <v>1439</v>
      </c>
    </row>
    <row r="303" spans="1:7" s="511" customFormat="1" ht="30.4" customHeight="1">
      <c r="A303" s="593"/>
      <c r="B303" s="593"/>
      <c r="C303" s="588" t="s">
        <v>1373</v>
      </c>
      <c r="D303" s="589" t="s">
        <v>1877</v>
      </c>
      <c r="E303" s="592" t="s">
        <v>2085</v>
      </c>
      <c r="F303" s="608">
        <v>546.03658652000001</v>
      </c>
      <c r="G303" s="609" t="s">
        <v>2086</v>
      </c>
    </row>
    <row r="304" spans="1:7" s="511" customFormat="1" ht="24" customHeight="1">
      <c r="A304" s="581"/>
      <c r="B304" s="581"/>
      <c r="C304" s="607" t="s">
        <v>1372</v>
      </c>
      <c r="D304" s="581"/>
      <c r="E304" s="610" t="s">
        <v>2820</v>
      </c>
      <c r="F304" s="604">
        <v>1228.88588155</v>
      </c>
      <c r="G304" s="603" t="s">
        <v>1778</v>
      </c>
    </row>
    <row r="305" spans="1:7" s="511" customFormat="1" ht="19.7" customHeight="1">
      <c r="A305" s="593"/>
      <c r="B305" s="593"/>
      <c r="C305" s="588" t="s">
        <v>1372</v>
      </c>
      <c r="D305" s="589" t="s">
        <v>1367</v>
      </c>
      <c r="E305" s="592" t="s">
        <v>1780</v>
      </c>
      <c r="F305" s="608">
        <v>1228.88588155</v>
      </c>
      <c r="G305" s="609" t="s">
        <v>1781</v>
      </c>
    </row>
    <row r="306" spans="1:7" s="511" customFormat="1" ht="24" customHeight="1">
      <c r="A306" s="581"/>
      <c r="B306" s="581"/>
      <c r="C306" s="607" t="s">
        <v>1370</v>
      </c>
      <c r="D306" s="581"/>
      <c r="E306" s="603" t="s">
        <v>2535</v>
      </c>
      <c r="F306" s="604">
        <v>2192.4882303600002</v>
      </c>
      <c r="G306" s="603" t="s">
        <v>1779</v>
      </c>
    </row>
    <row r="307" spans="1:7" s="511" customFormat="1" ht="30.4" customHeight="1">
      <c r="A307" s="593"/>
      <c r="B307" s="593"/>
      <c r="C307" s="588" t="s">
        <v>1370</v>
      </c>
      <c r="D307" s="589" t="s">
        <v>1367</v>
      </c>
      <c r="E307" s="592" t="s">
        <v>1826</v>
      </c>
      <c r="F307" s="608">
        <v>2068.6281303599999</v>
      </c>
      <c r="G307" s="609" t="s">
        <v>1782</v>
      </c>
    </row>
    <row r="308" spans="1:7" s="511" customFormat="1" ht="19.7" customHeight="1">
      <c r="A308" s="593"/>
      <c r="B308" s="593"/>
      <c r="C308" s="593"/>
      <c r="D308" s="589" t="s">
        <v>2089</v>
      </c>
      <c r="E308" s="592" t="s">
        <v>2090</v>
      </c>
      <c r="F308" s="608">
        <v>123.8601</v>
      </c>
      <c r="G308" s="609" t="s">
        <v>2091</v>
      </c>
    </row>
    <row r="309" spans="1:7" s="511" customFormat="1" ht="30.4" customHeight="1">
      <c r="A309" s="593"/>
      <c r="B309" s="593"/>
      <c r="C309" s="593"/>
      <c r="D309" s="589" t="s">
        <v>2092</v>
      </c>
      <c r="E309" s="592" t="s">
        <v>2093</v>
      </c>
      <c r="F309" s="608">
        <v>0</v>
      </c>
      <c r="G309" s="609" t="s">
        <v>2094</v>
      </c>
    </row>
    <row r="310" spans="1:7" s="511" customFormat="1" ht="24" customHeight="1">
      <c r="A310" s="581"/>
      <c r="B310" s="581"/>
      <c r="C310" s="607" t="s">
        <v>2337</v>
      </c>
      <c r="D310" s="581"/>
      <c r="E310" s="603" t="s">
        <v>2554</v>
      </c>
      <c r="F310" s="604">
        <v>1143.39347062</v>
      </c>
      <c r="G310" s="603" t="s">
        <v>2338</v>
      </c>
    </row>
    <row r="311" spans="1:7" s="511" customFormat="1" ht="30.4" customHeight="1">
      <c r="A311" s="593"/>
      <c r="B311" s="593"/>
      <c r="C311" s="588" t="s">
        <v>2337</v>
      </c>
      <c r="D311" s="589" t="s">
        <v>2098</v>
      </c>
      <c r="E311" s="592" t="s">
        <v>2099</v>
      </c>
      <c r="F311" s="608">
        <v>1143.39347062</v>
      </c>
      <c r="G311" s="609" t="s">
        <v>2100</v>
      </c>
    </row>
    <row r="312" spans="1:7" s="511" customFormat="1" ht="24" customHeight="1">
      <c r="A312" s="581"/>
      <c r="B312" s="581"/>
      <c r="C312" s="607" t="s">
        <v>2339</v>
      </c>
      <c r="D312" s="581"/>
      <c r="E312" s="603" t="s">
        <v>2543</v>
      </c>
      <c r="F312" s="604">
        <v>5376.8620959299997</v>
      </c>
      <c r="G312" s="603" t="s">
        <v>2340</v>
      </c>
    </row>
    <row r="313" spans="1:7" s="511" customFormat="1" ht="19.7" customHeight="1">
      <c r="A313" s="593"/>
      <c r="B313" s="593"/>
      <c r="C313" s="588" t="s">
        <v>2339</v>
      </c>
      <c r="D313" s="589" t="s">
        <v>2095</v>
      </c>
      <c r="E313" s="592" t="s">
        <v>2096</v>
      </c>
      <c r="F313" s="608">
        <v>5376.8620959299997</v>
      </c>
      <c r="G313" s="609" t="s">
        <v>2097</v>
      </c>
    </row>
    <row r="314" spans="1:7" s="511" customFormat="1" ht="24" customHeight="1">
      <c r="A314" s="607" t="s">
        <v>652</v>
      </c>
      <c r="B314" s="581"/>
      <c r="C314" s="581"/>
      <c r="D314" s="581"/>
      <c r="E314" s="603" t="s">
        <v>368</v>
      </c>
      <c r="F314" s="604">
        <v>382998.57967188</v>
      </c>
      <c r="G314" s="603" t="s">
        <v>445</v>
      </c>
    </row>
    <row r="315" spans="1:7" s="511" customFormat="1" ht="24" customHeight="1">
      <c r="A315" s="581"/>
      <c r="B315" s="607" t="s">
        <v>183</v>
      </c>
      <c r="C315" s="581"/>
      <c r="D315" s="581"/>
      <c r="E315" s="603" t="s">
        <v>2101</v>
      </c>
      <c r="F315" s="604">
        <v>366873.84147556999</v>
      </c>
      <c r="G315" s="603" t="s">
        <v>2102</v>
      </c>
    </row>
    <row r="316" spans="1:7" s="511" customFormat="1" ht="24" customHeight="1">
      <c r="A316" s="581"/>
      <c r="B316" s="581"/>
      <c r="C316" s="607" t="s">
        <v>1372</v>
      </c>
      <c r="D316" s="581"/>
      <c r="E316" s="610" t="s">
        <v>2820</v>
      </c>
      <c r="F316" s="604">
        <v>206.62776421999999</v>
      </c>
      <c r="G316" s="603" t="s">
        <v>1778</v>
      </c>
    </row>
    <row r="317" spans="1:7" s="511" customFormat="1" ht="19.7" customHeight="1">
      <c r="A317" s="588" t="s">
        <v>652</v>
      </c>
      <c r="B317" s="588" t="s">
        <v>183</v>
      </c>
      <c r="C317" s="588" t="s">
        <v>1372</v>
      </c>
      <c r="D317" s="589" t="s">
        <v>1943</v>
      </c>
      <c r="E317" s="592" t="s">
        <v>2103</v>
      </c>
      <c r="F317" s="608">
        <v>206.62776421999999</v>
      </c>
      <c r="G317" s="609" t="s">
        <v>2104</v>
      </c>
    </row>
    <row r="318" spans="1:7" s="511" customFormat="1" ht="24" customHeight="1">
      <c r="A318" s="581"/>
      <c r="B318" s="581"/>
      <c r="C318" s="607" t="s">
        <v>1036</v>
      </c>
      <c r="D318" s="581"/>
      <c r="E318" s="603" t="s">
        <v>2534</v>
      </c>
      <c r="F318" s="604">
        <v>355930.58980358997</v>
      </c>
      <c r="G318" s="603" t="s">
        <v>1037</v>
      </c>
    </row>
    <row r="319" spans="1:7" s="511" customFormat="1" ht="19.7" customHeight="1">
      <c r="A319" s="593"/>
      <c r="B319" s="593"/>
      <c r="C319" s="588" t="s">
        <v>1036</v>
      </c>
      <c r="D319" s="589" t="s">
        <v>1876</v>
      </c>
      <c r="E319" s="592" t="s">
        <v>2943</v>
      </c>
      <c r="F319" s="608">
        <v>338000</v>
      </c>
      <c r="G319" s="609" t="s">
        <v>2944</v>
      </c>
    </row>
    <row r="320" spans="1:7" s="511" customFormat="1" ht="30.4" customHeight="1">
      <c r="A320" s="593"/>
      <c r="B320" s="593"/>
      <c r="C320" s="593"/>
      <c r="D320" s="589" t="s">
        <v>2105</v>
      </c>
      <c r="E320" s="592" t="s">
        <v>2555</v>
      </c>
      <c r="F320" s="608">
        <v>6013.8639512500004</v>
      </c>
      <c r="G320" s="609" t="s">
        <v>2106</v>
      </c>
    </row>
    <row r="321" spans="1:7" s="511" customFormat="1" ht="19.7" customHeight="1">
      <c r="A321" s="593"/>
      <c r="B321" s="593"/>
      <c r="C321" s="593"/>
      <c r="D321" s="589" t="s">
        <v>1131</v>
      </c>
      <c r="E321" s="592" t="s">
        <v>2945</v>
      </c>
      <c r="F321" s="608">
        <v>5396.8246881200002</v>
      </c>
      <c r="G321" s="609" t="s">
        <v>1068</v>
      </c>
    </row>
    <row r="322" spans="1:7" s="511" customFormat="1" ht="19.7" customHeight="1">
      <c r="A322" s="593"/>
      <c r="B322" s="593"/>
      <c r="C322" s="593"/>
      <c r="D322" s="589" t="s">
        <v>1023</v>
      </c>
      <c r="E322" s="592" t="s">
        <v>1069</v>
      </c>
      <c r="F322" s="608">
        <v>6519.9011642200003</v>
      </c>
      <c r="G322" s="609" t="s">
        <v>1070</v>
      </c>
    </row>
    <row r="323" spans="1:7" s="511" customFormat="1" ht="24" customHeight="1">
      <c r="A323" s="581"/>
      <c r="B323" s="581"/>
      <c r="C323" s="607" t="s">
        <v>1129</v>
      </c>
      <c r="D323" s="581"/>
      <c r="E323" s="603" t="s">
        <v>2845</v>
      </c>
      <c r="F323" s="604">
        <v>10736.62390776</v>
      </c>
      <c r="G323" s="603" t="s">
        <v>1130</v>
      </c>
    </row>
    <row r="324" spans="1:7" s="511" customFormat="1" ht="30.4" customHeight="1">
      <c r="A324" s="593"/>
      <c r="B324" s="593"/>
      <c r="C324" s="588" t="s">
        <v>1129</v>
      </c>
      <c r="D324" s="589" t="s">
        <v>1955</v>
      </c>
      <c r="E324" s="592" t="s">
        <v>2946</v>
      </c>
      <c r="F324" s="608">
        <v>10736.62390776</v>
      </c>
      <c r="G324" s="609" t="s">
        <v>2947</v>
      </c>
    </row>
    <row r="325" spans="1:7" s="511" customFormat="1" ht="24" customHeight="1">
      <c r="A325" s="581"/>
      <c r="B325" s="607" t="s">
        <v>400</v>
      </c>
      <c r="C325" s="581"/>
      <c r="D325" s="581"/>
      <c r="E325" s="603" t="s">
        <v>2107</v>
      </c>
      <c r="F325" s="604">
        <v>16124.73819631</v>
      </c>
      <c r="G325" s="603" t="s">
        <v>2108</v>
      </c>
    </row>
    <row r="326" spans="1:7" s="511" customFormat="1" ht="24" customHeight="1">
      <c r="A326" s="581"/>
      <c r="B326" s="581"/>
      <c r="C326" s="607" t="s">
        <v>1113</v>
      </c>
      <c r="D326" s="581"/>
      <c r="E326" s="603" t="s">
        <v>2816</v>
      </c>
      <c r="F326" s="604">
        <v>1933.1793508200001</v>
      </c>
      <c r="G326" s="603" t="s">
        <v>129</v>
      </c>
    </row>
    <row r="327" spans="1:7" s="511" customFormat="1" ht="30.4" customHeight="1">
      <c r="A327" s="593"/>
      <c r="B327" s="588" t="s">
        <v>400</v>
      </c>
      <c r="C327" s="588" t="s">
        <v>1113</v>
      </c>
      <c r="D327" s="589" t="s">
        <v>2109</v>
      </c>
      <c r="E327" s="592" t="s">
        <v>2110</v>
      </c>
      <c r="F327" s="608">
        <v>1933.1793508200001</v>
      </c>
      <c r="G327" s="611" t="s">
        <v>2948</v>
      </c>
    </row>
    <row r="328" spans="1:7" s="511" customFormat="1" ht="24" customHeight="1">
      <c r="A328" s="581"/>
      <c r="B328" s="581"/>
      <c r="C328" s="607" t="s">
        <v>1373</v>
      </c>
      <c r="D328" s="581"/>
      <c r="E328" s="603" t="s">
        <v>2529</v>
      </c>
      <c r="F328" s="604">
        <v>629.86324988000001</v>
      </c>
      <c r="G328" s="603" t="s">
        <v>1439</v>
      </c>
    </row>
    <row r="329" spans="1:7" s="511" customFormat="1" ht="41.1" customHeight="1">
      <c r="A329" s="593"/>
      <c r="B329" s="593"/>
      <c r="C329" s="588" t="s">
        <v>1373</v>
      </c>
      <c r="D329" s="589" t="s">
        <v>1369</v>
      </c>
      <c r="E329" s="592" t="s">
        <v>2949</v>
      </c>
      <c r="F329" s="608">
        <v>629.86324988000001</v>
      </c>
      <c r="G329" s="609" t="s">
        <v>2950</v>
      </c>
    </row>
    <row r="330" spans="1:7" s="511" customFormat="1" ht="24" customHeight="1">
      <c r="A330" s="581"/>
      <c r="B330" s="581"/>
      <c r="C330" s="607" t="s">
        <v>1036</v>
      </c>
      <c r="D330" s="581"/>
      <c r="E330" s="603" t="s">
        <v>2534</v>
      </c>
      <c r="F330" s="604">
        <v>13561.695595609999</v>
      </c>
      <c r="G330" s="603" t="s">
        <v>1037</v>
      </c>
    </row>
    <row r="331" spans="1:7" s="511" customFormat="1" ht="19.7" customHeight="1">
      <c r="A331" s="593"/>
      <c r="B331" s="593"/>
      <c r="C331" s="588" t="s">
        <v>1036</v>
      </c>
      <c r="D331" s="589" t="s">
        <v>1367</v>
      </c>
      <c r="E331" s="592" t="s">
        <v>2111</v>
      </c>
      <c r="F331" s="608">
        <v>12567.916792280001</v>
      </c>
      <c r="G331" s="609" t="s">
        <v>2112</v>
      </c>
    </row>
    <row r="332" spans="1:7" s="511" customFormat="1" ht="30.4" customHeight="1">
      <c r="A332" s="593"/>
      <c r="B332" s="593"/>
      <c r="C332" s="593"/>
      <c r="D332" s="589" t="s">
        <v>1917</v>
      </c>
      <c r="E332" s="592" t="s">
        <v>2113</v>
      </c>
      <c r="F332" s="608">
        <v>993.77880332999996</v>
      </c>
      <c r="G332" s="609" t="s">
        <v>2114</v>
      </c>
    </row>
    <row r="333" spans="1:7" s="511" customFormat="1" ht="19.7" customHeight="1">
      <c r="A333" s="593"/>
      <c r="B333" s="593"/>
      <c r="C333" s="593"/>
      <c r="D333" s="589" t="s">
        <v>2115</v>
      </c>
      <c r="E333" s="592" t="s">
        <v>2951</v>
      </c>
      <c r="F333" s="608">
        <v>0</v>
      </c>
      <c r="G333" s="609" t="s">
        <v>2952</v>
      </c>
    </row>
    <row r="334" spans="1:7" s="511" customFormat="1" ht="24" customHeight="1">
      <c r="A334" s="607" t="s">
        <v>659</v>
      </c>
      <c r="B334" s="581"/>
      <c r="C334" s="581"/>
      <c r="D334" s="581"/>
      <c r="E334" s="603" t="s">
        <v>640</v>
      </c>
      <c r="F334" s="604">
        <v>1700333.6487521201</v>
      </c>
      <c r="G334" s="603" t="s">
        <v>297</v>
      </c>
    </row>
    <row r="335" spans="1:7" s="511" customFormat="1" ht="24" customHeight="1">
      <c r="A335" s="581"/>
      <c r="B335" s="607" t="s">
        <v>494</v>
      </c>
      <c r="C335" s="581"/>
      <c r="D335" s="581"/>
      <c r="E335" s="603" t="s">
        <v>2117</v>
      </c>
      <c r="F335" s="604">
        <v>1692291.6040902799</v>
      </c>
      <c r="G335" s="603" t="s">
        <v>2118</v>
      </c>
    </row>
    <row r="336" spans="1:7" s="511" customFormat="1" ht="34.700000000000003" customHeight="1">
      <c r="A336" s="581"/>
      <c r="B336" s="581"/>
      <c r="C336" s="607" t="s">
        <v>1024</v>
      </c>
      <c r="D336" s="581"/>
      <c r="E336" s="603" t="s">
        <v>2532</v>
      </c>
      <c r="F336" s="604">
        <v>1692291.6040902799</v>
      </c>
      <c r="G336" s="603" t="s">
        <v>2533</v>
      </c>
    </row>
    <row r="337" spans="1:7" s="511" customFormat="1" ht="30.4" customHeight="1">
      <c r="A337" s="588" t="s">
        <v>659</v>
      </c>
      <c r="B337" s="588" t="s">
        <v>494</v>
      </c>
      <c r="C337" s="588" t="s">
        <v>1024</v>
      </c>
      <c r="D337" s="589" t="s">
        <v>734</v>
      </c>
      <c r="E337" s="592" t="s">
        <v>938</v>
      </c>
      <c r="F337" s="608">
        <v>1692291.6040902799</v>
      </c>
      <c r="G337" s="609" t="s">
        <v>939</v>
      </c>
    </row>
    <row r="338" spans="1:7" s="511" customFormat="1" ht="34.700000000000003" customHeight="1">
      <c r="A338" s="581"/>
      <c r="B338" s="607" t="s">
        <v>400</v>
      </c>
      <c r="C338" s="581"/>
      <c r="D338" s="581"/>
      <c r="E338" s="603" t="s">
        <v>2120</v>
      </c>
      <c r="F338" s="604">
        <v>8042.0446618400001</v>
      </c>
      <c r="G338" s="603" t="s">
        <v>2121</v>
      </c>
    </row>
    <row r="339" spans="1:7" s="511" customFormat="1" ht="34.700000000000003" customHeight="1">
      <c r="A339" s="581"/>
      <c r="B339" s="581"/>
      <c r="C339" s="607" t="s">
        <v>1024</v>
      </c>
      <c r="D339" s="581"/>
      <c r="E339" s="603" t="s">
        <v>2532</v>
      </c>
      <c r="F339" s="604">
        <v>8042.0446618400001</v>
      </c>
      <c r="G339" s="603" t="s">
        <v>2533</v>
      </c>
    </row>
    <row r="340" spans="1:7" s="511" customFormat="1" ht="30.4" customHeight="1">
      <c r="A340" s="593"/>
      <c r="B340" s="588" t="s">
        <v>400</v>
      </c>
      <c r="C340" s="588" t="s">
        <v>1024</v>
      </c>
      <c r="D340" s="589" t="s">
        <v>1367</v>
      </c>
      <c r="E340" s="592" t="s">
        <v>2122</v>
      </c>
      <c r="F340" s="608">
        <v>3222.0585618599998</v>
      </c>
      <c r="G340" s="609" t="s">
        <v>2123</v>
      </c>
    </row>
    <row r="341" spans="1:7" s="511" customFormat="1" ht="19.7" customHeight="1">
      <c r="A341" s="593"/>
      <c r="B341" s="593"/>
      <c r="C341" s="593"/>
      <c r="D341" s="589" t="s">
        <v>2124</v>
      </c>
      <c r="E341" s="592" t="s">
        <v>2125</v>
      </c>
      <c r="F341" s="608">
        <v>83.5</v>
      </c>
      <c r="G341" s="609" t="s">
        <v>2126</v>
      </c>
    </row>
    <row r="342" spans="1:7" s="511" customFormat="1" ht="30.4" customHeight="1">
      <c r="A342" s="593"/>
      <c r="B342" s="593"/>
      <c r="C342" s="593"/>
      <c r="D342" s="589" t="s">
        <v>2127</v>
      </c>
      <c r="E342" s="592" t="s">
        <v>2953</v>
      </c>
      <c r="F342" s="608">
        <v>4568.4368999999997</v>
      </c>
      <c r="G342" s="609" t="s">
        <v>2128</v>
      </c>
    </row>
    <row r="343" spans="1:7" s="511" customFormat="1" ht="19.7" customHeight="1">
      <c r="A343" s="593"/>
      <c r="B343" s="593"/>
      <c r="C343" s="593"/>
      <c r="D343" s="589" t="s">
        <v>2129</v>
      </c>
      <c r="E343" s="592" t="s">
        <v>2130</v>
      </c>
      <c r="F343" s="608">
        <v>109.47449998</v>
      </c>
      <c r="G343" s="609" t="s">
        <v>2131</v>
      </c>
    </row>
    <row r="344" spans="1:7" s="511" customFormat="1" ht="19.7" customHeight="1">
      <c r="A344" s="593"/>
      <c r="B344" s="593"/>
      <c r="C344" s="593"/>
      <c r="D344" s="589" t="s">
        <v>1993</v>
      </c>
      <c r="E344" s="592" t="s">
        <v>2132</v>
      </c>
      <c r="F344" s="608">
        <v>58.5747</v>
      </c>
      <c r="G344" s="609" t="s">
        <v>2133</v>
      </c>
    </row>
    <row r="345" spans="1:7" s="511" customFormat="1" ht="24" customHeight="1">
      <c r="A345" s="607" t="s">
        <v>1169</v>
      </c>
      <c r="B345" s="581"/>
      <c r="C345" s="581"/>
      <c r="D345" s="581"/>
      <c r="E345" s="603" t="s">
        <v>2134</v>
      </c>
      <c r="F345" s="604">
        <v>14367.407999999999</v>
      </c>
      <c r="G345" s="603" t="s">
        <v>514</v>
      </c>
    </row>
    <row r="346" spans="1:7" s="511" customFormat="1" ht="24" customHeight="1">
      <c r="A346" s="581"/>
      <c r="B346" s="607" t="s">
        <v>494</v>
      </c>
      <c r="C346" s="581"/>
      <c r="D346" s="581"/>
      <c r="E346" s="603" t="s">
        <v>2135</v>
      </c>
      <c r="F346" s="604">
        <v>4863.9009999999998</v>
      </c>
      <c r="G346" s="603" t="s">
        <v>2136</v>
      </c>
    </row>
    <row r="347" spans="1:7" s="511" customFormat="1" ht="24" customHeight="1">
      <c r="A347" s="581"/>
      <c r="B347" s="581"/>
      <c r="C347" s="607" t="s">
        <v>2140</v>
      </c>
      <c r="D347" s="581"/>
      <c r="E347" s="603" t="s">
        <v>2537</v>
      </c>
      <c r="F347" s="604">
        <v>4863.9009999999998</v>
      </c>
      <c r="G347" s="603" t="s">
        <v>2335</v>
      </c>
    </row>
    <row r="348" spans="1:7" s="511" customFormat="1" ht="19.7" customHeight="1">
      <c r="A348" s="588" t="s">
        <v>1169</v>
      </c>
      <c r="B348" s="588" t="s">
        <v>494</v>
      </c>
      <c r="C348" s="588" t="s">
        <v>2140</v>
      </c>
      <c r="D348" s="589" t="s">
        <v>2137</v>
      </c>
      <c r="E348" s="592" t="s">
        <v>2397</v>
      </c>
      <c r="F348" s="608">
        <v>4863.9009999999998</v>
      </c>
      <c r="G348" s="609" t="s">
        <v>2398</v>
      </c>
    </row>
    <row r="349" spans="1:7" s="511" customFormat="1" ht="24" customHeight="1">
      <c r="A349" s="581"/>
      <c r="B349" s="607" t="s">
        <v>183</v>
      </c>
      <c r="C349" s="581"/>
      <c r="D349" s="581"/>
      <c r="E349" s="603" t="s">
        <v>2138</v>
      </c>
      <c r="F349" s="604">
        <v>9503.5069999999996</v>
      </c>
      <c r="G349" s="603" t="s">
        <v>2139</v>
      </c>
    </row>
    <row r="350" spans="1:7" s="511" customFormat="1" ht="24" customHeight="1">
      <c r="A350" s="581"/>
      <c r="B350" s="581"/>
      <c r="C350" s="607" t="s">
        <v>2140</v>
      </c>
      <c r="D350" s="581"/>
      <c r="E350" s="603" t="s">
        <v>2537</v>
      </c>
      <c r="F350" s="604">
        <v>94.203999999999994</v>
      </c>
      <c r="G350" s="603" t="s">
        <v>2335</v>
      </c>
    </row>
    <row r="351" spans="1:7" s="511" customFormat="1" ht="19.7" customHeight="1">
      <c r="A351" s="593"/>
      <c r="B351" s="588" t="s">
        <v>183</v>
      </c>
      <c r="C351" s="588" t="s">
        <v>2140</v>
      </c>
      <c r="D351" s="589" t="s">
        <v>2140</v>
      </c>
      <c r="E351" s="592" t="s">
        <v>2141</v>
      </c>
      <c r="F351" s="608">
        <v>94.203999999999994</v>
      </c>
      <c r="G351" s="609" t="s">
        <v>2142</v>
      </c>
    </row>
    <row r="352" spans="1:7" s="511" customFormat="1" ht="24" customHeight="1">
      <c r="A352" s="581"/>
      <c r="B352" s="581"/>
      <c r="C352" s="607" t="s">
        <v>1118</v>
      </c>
      <c r="D352" s="581"/>
      <c r="E352" s="610" t="s">
        <v>2821</v>
      </c>
      <c r="F352" s="604">
        <v>9409.3029999999999</v>
      </c>
      <c r="G352" s="603" t="s">
        <v>713</v>
      </c>
    </row>
    <row r="353" spans="1:7" s="511" customFormat="1" ht="19.7" customHeight="1">
      <c r="A353" s="593"/>
      <c r="B353" s="593"/>
      <c r="C353" s="588" t="s">
        <v>1118</v>
      </c>
      <c r="D353" s="589" t="s">
        <v>1876</v>
      </c>
      <c r="E353" s="592" t="s">
        <v>2556</v>
      </c>
      <c r="F353" s="608">
        <v>9409.3029999999999</v>
      </c>
      <c r="G353" s="609" t="s">
        <v>2557</v>
      </c>
    </row>
    <row r="354" spans="1:7" s="511" customFormat="1" ht="24" customHeight="1">
      <c r="A354" s="607" t="s">
        <v>1182</v>
      </c>
      <c r="B354" s="581"/>
      <c r="C354" s="581"/>
      <c r="D354" s="581"/>
      <c r="E354" s="603" t="s">
        <v>2143</v>
      </c>
      <c r="F354" s="604">
        <v>51056.229756039997</v>
      </c>
      <c r="G354" s="603" t="s">
        <v>422</v>
      </c>
    </row>
    <row r="355" spans="1:7" s="511" customFormat="1" ht="24" customHeight="1">
      <c r="A355" s="581"/>
      <c r="B355" s="607" t="s">
        <v>494</v>
      </c>
      <c r="C355" s="581"/>
      <c r="D355" s="581"/>
      <c r="E355" s="603" t="s">
        <v>2144</v>
      </c>
      <c r="F355" s="604">
        <v>11257.84356777</v>
      </c>
      <c r="G355" s="603" t="s">
        <v>2145</v>
      </c>
    </row>
    <row r="356" spans="1:7" s="511" customFormat="1" ht="24" customHeight="1">
      <c r="A356" s="581"/>
      <c r="B356" s="581"/>
      <c r="C356" s="607" t="s">
        <v>2339</v>
      </c>
      <c r="D356" s="581"/>
      <c r="E356" s="603" t="s">
        <v>2543</v>
      </c>
      <c r="F356" s="604">
        <v>11257.84356777</v>
      </c>
      <c r="G356" s="603" t="s">
        <v>2340</v>
      </c>
    </row>
    <row r="357" spans="1:7" s="511" customFormat="1" ht="41.1" customHeight="1">
      <c r="A357" s="588" t="s">
        <v>1182</v>
      </c>
      <c r="B357" s="588" t="s">
        <v>494</v>
      </c>
      <c r="C357" s="588" t="s">
        <v>2339</v>
      </c>
      <c r="D357" s="589" t="s">
        <v>2146</v>
      </c>
      <c r="E357" s="592" t="s">
        <v>2954</v>
      </c>
      <c r="F357" s="608">
        <v>11240.038125360001</v>
      </c>
      <c r="G357" s="611" t="s">
        <v>2955</v>
      </c>
    </row>
    <row r="358" spans="1:7" s="511" customFormat="1" ht="19.7" customHeight="1">
      <c r="A358" s="593"/>
      <c r="B358" s="593"/>
      <c r="C358" s="593"/>
      <c r="D358" s="589" t="s">
        <v>2147</v>
      </c>
      <c r="E358" s="592" t="s">
        <v>2148</v>
      </c>
      <c r="F358" s="608">
        <v>17.805442410000001</v>
      </c>
      <c r="G358" s="609" t="s">
        <v>2149</v>
      </c>
    </row>
    <row r="359" spans="1:7" s="511" customFormat="1" ht="24" customHeight="1">
      <c r="A359" s="581"/>
      <c r="B359" s="607" t="s">
        <v>183</v>
      </c>
      <c r="C359" s="581"/>
      <c r="D359" s="581"/>
      <c r="E359" s="603" t="s">
        <v>2150</v>
      </c>
      <c r="F359" s="604">
        <v>17427.169000000002</v>
      </c>
      <c r="G359" s="603" t="s">
        <v>2150</v>
      </c>
    </row>
    <row r="360" spans="1:7" s="511" customFormat="1" ht="24" customHeight="1">
      <c r="A360" s="581"/>
      <c r="B360" s="581"/>
      <c r="C360" s="607" t="s">
        <v>2337</v>
      </c>
      <c r="D360" s="581"/>
      <c r="E360" s="603" t="s">
        <v>2554</v>
      </c>
      <c r="F360" s="604">
        <v>17427.169000000002</v>
      </c>
      <c r="G360" s="603" t="s">
        <v>2338</v>
      </c>
    </row>
    <row r="361" spans="1:7" s="511" customFormat="1" ht="19.7" customHeight="1">
      <c r="A361" s="593"/>
      <c r="B361" s="588" t="s">
        <v>183</v>
      </c>
      <c r="C361" s="588" t="s">
        <v>2337</v>
      </c>
      <c r="D361" s="589" t="s">
        <v>2151</v>
      </c>
      <c r="E361" s="592" t="s">
        <v>2399</v>
      </c>
      <c r="F361" s="608">
        <v>324.44400000000002</v>
      </c>
      <c r="G361" s="609" t="s">
        <v>2152</v>
      </c>
    </row>
    <row r="362" spans="1:7" s="511" customFormat="1" ht="19.7" customHeight="1">
      <c r="A362" s="593"/>
      <c r="B362" s="593"/>
      <c r="C362" s="593"/>
      <c r="D362" s="589" t="s">
        <v>2153</v>
      </c>
      <c r="E362" s="592" t="s">
        <v>2154</v>
      </c>
      <c r="F362" s="608">
        <v>17102.724999999999</v>
      </c>
      <c r="G362" s="609" t="s">
        <v>2155</v>
      </c>
    </row>
    <row r="363" spans="1:7" s="511" customFormat="1" ht="24" customHeight="1">
      <c r="A363" s="581"/>
      <c r="B363" s="607" t="s">
        <v>264</v>
      </c>
      <c r="C363" s="581"/>
      <c r="D363" s="581"/>
      <c r="E363" s="603" t="s">
        <v>2156</v>
      </c>
      <c r="F363" s="604">
        <v>19892.15426716</v>
      </c>
      <c r="G363" s="603" t="s">
        <v>2157</v>
      </c>
    </row>
    <row r="364" spans="1:7" s="511" customFormat="1" ht="24" customHeight="1">
      <c r="A364" s="581"/>
      <c r="B364" s="581"/>
      <c r="C364" s="607" t="s">
        <v>1372</v>
      </c>
      <c r="D364" s="581"/>
      <c r="E364" s="610" t="s">
        <v>2820</v>
      </c>
      <c r="F364" s="604">
        <v>42.772171100000001</v>
      </c>
      <c r="G364" s="603" t="s">
        <v>1778</v>
      </c>
    </row>
    <row r="365" spans="1:7" s="511" customFormat="1" ht="30.4" customHeight="1">
      <c r="A365" s="593"/>
      <c r="B365" s="588" t="s">
        <v>264</v>
      </c>
      <c r="C365" s="588" t="s">
        <v>1372</v>
      </c>
      <c r="D365" s="589" t="s">
        <v>1917</v>
      </c>
      <c r="E365" s="592" t="s">
        <v>2161</v>
      </c>
      <c r="F365" s="608">
        <v>42.772171100000001</v>
      </c>
      <c r="G365" s="609" t="s">
        <v>2162</v>
      </c>
    </row>
    <row r="366" spans="1:7" s="511" customFormat="1" ht="24" customHeight="1">
      <c r="A366" s="581"/>
      <c r="B366" s="581"/>
      <c r="C366" s="607" t="s">
        <v>1370</v>
      </c>
      <c r="D366" s="581"/>
      <c r="E366" s="603" t="s">
        <v>2535</v>
      </c>
      <c r="F366" s="604">
        <v>268.64686799999998</v>
      </c>
      <c r="G366" s="603" t="s">
        <v>1779</v>
      </c>
    </row>
    <row r="367" spans="1:7" s="511" customFormat="1" ht="30.4" customHeight="1">
      <c r="A367" s="593"/>
      <c r="B367" s="593"/>
      <c r="C367" s="588" t="s">
        <v>1370</v>
      </c>
      <c r="D367" s="589" t="s">
        <v>2163</v>
      </c>
      <c r="E367" s="592" t="s">
        <v>2164</v>
      </c>
      <c r="F367" s="608">
        <v>268.64686799999998</v>
      </c>
      <c r="G367" s="609" t="s">
        <v>2165</v>
      </c>
    </row>
    <row r="368" spans="1:7" s="511" customFormat="1" ht="24" customHeight="1">
      <c r="A368" s="581"/>
      <c r="B368" s="581"/>
      <c r="C368" s="607" t="s">
        <v>2339</v>
      </c>
      <c r="D368" s="581"/>
      <c r="E368" s="603" t="s">
        <v>2543</v>
      </c>
      <c r="F368" s="604">
        <v>14234.145044839999</v>
      </c>
      <c r="G368" s="603" t="s">
        <v>2340</v>
      </c>
    </row>
    <row r="369" spans="1:7" s="511" customFormat="1" ht="19.7" customHeight="1">
      <c r="A369" s="593"/>
      <c r="B369" s="593"/>
      <c r="C369" s="588" t="s">
        <v>2339</v>
      </c>
      <c r="D369" s="589" t="s">
        <v>1877</v>
      </c>
      <c r="E369" s="592" t="s">
        <v>2158</v>
      </c>
      <c r="F369" s="608">
        <v>13656.76944484</v>
      </c>
      <c r="G369" s="609" t="s">
        <v>2159</v>
      </c>
    </row>
    <row r="370" spans="1:7" s="511" customFormat="1" ht="30.4" customHeight="1">
      <c r="A370" s="593"/>
      <c r="B370" s="593"/>
      <c r="C370" s="593"/>
      <c r="D370" s="589" t="s">
        <v>1369</v>
      </c>
      <c r="E370" s="592" t="s">
        <v>2349</v>
      </c>
      <c r="F370" s="608">
        <v>577.37559999999996</v>
      </c>
      <c r="G370" s="609" t="s">
        <v>2160</v>
      </c>
    </row>
    <row r="371" spans="1:7" s="511" customFormat="1" ht="30.4" customHeight="1">
      <c r="A371" s="593"/>
      <c r="B371" s="593"/>
      <c r="C371" s="593"/>
      <c r="D371" s="589" t="s">
        <v>1884</v>
      </c>
      <c r="E371" s="592" t="s">
        <v>2166</v>
      </c>
      <c r="F371" s="608">
        <v>0</v>
      </c>
      <c r="G371" s="609" t="s">
        <v>2167</v>
      </c>
    </row>
    <row r="372" spans="1:7" s="511" customFormat="1" ht="24" customHeight="1">
      <c r="A372" s="581"/>
      <c r="B372" s="581"/>
      <c r="C372" s="607" t="s">
        <v>1129</v>
      </c>
      <c r="D372" s="581"/>
      <c r="E372" s="603" t="s">
        <v>2845</v>
      </c>
      <c r="F372" s="604">
        <v>5346.5901832199997</v>
      </c>
      <c r="G372" s="603" t="s">
        <v>1130</v>
      </c>
    </row>
    <row r="373" spans="1:7" s="511" customFormat="1" ht="19.7" customHeight="1">
      <c r="A373" s="593"/>
      <c r="B373" s="593"/>
      <c r="C373" s="588" t="s">
        <v>1129</v>
      </c>
      <c r="D373" s="589" t="s">
        <v>1935</v>
      </c>
      <c r="E373" s="592" t="s">
        <v>2158</v>
      </c>
      <c r="F373" s="608">
        <v>5346.5901832199997</v>
      </c>
      <c r="G373" s="609" t="s">
        <v>2159</v>
      </c>
    </row>
    <row r="374" spans="1:7" s="511" customFormat="1" ht="24" customHeight="1">
      <c r="A374" s="581"/>
      <c r="B374" s="607" t="s">
        <v>446</v>
      </c>
      <c r="C374" s="581"/>
      <c r="D374" s="581"/>
      <c r="E374" s="603" t="s">
        <v>2168</v>
      </c>
      <c r="F374" s="604">
        <v>426.02120000000002</v>
      </c>
      <c r="G374" s="603" t="s">
        <v>2168</v>
      </c>
    </row>
    <row r="375" spans="1:7" s="511" customFormat="1" ht="24" customHeight="1">
      <c r="A375" s="581"/>
      <c r="B375" s="581"/>
      <c r="C375" s="607" t="s">
        <v>2337</v>
      </c>
      <c r="D375" s="581"/>
      <c r="E375" s="603" t="s">
        <v>2554</v>
      </c>
      <c r="F375" s="604">
        <v>297.92219999999998</v>
      </c>
      <c r="G375" s="603" t="s">
        <v>2338</v>
      </c>
    </row>
    <row r="376" spans="1:7" s="511" customFormat="1" ht="30.4" customHeight="1">
      <c r="A376" s="593"/>
      <c r="B376" s="588" t="s">
        <v>446</v>
      </c>
      <c r="C376" s="588" t="s">
        <v>2337</v>
      </c>
      <c r="D376" s="589" t="s">
        <v>2169</v>
      </c>
      <c r="E376" s="592" t="s">
        <v>2170</v>
      </c>
      <c r="F376" s="608">
        <v>297.92219999999998</v>
      </c>
      <c r="G376" s="609" t="s">
        <v>2171</v>
      </c>
    </row>
    <row r="377" spans="1:7" s="511" customFormat="1" ht="19.7" customHeight="1">
      <c r="A377" s="593"/>
      <c r="B377" s="593"/>
      <c r="C377" s="593"/>
      <c r="D377" s="589" t="s">
        <v>2172</v>
      </c>
      <c r="E377" s="592" t="s">
        <v>2173</v>
      </c>
      <c r="F377" s="608">
        <v>0</v>
      </c>
      <c r="G377" s="609" t="s">
        <v>2956</v>
      </c>
    </row>
    <row r="378" spans="1:7" s="511" customFormat="1" ht="24" customHeight="1">
      <c r="A378" s="581"/>
      <c r="B378" s="581"/>
      <c r="C378" s="607" t="s">
        <v>1129</v>
      </c>
      <c r="D378" s="581"/>
      <c r="E378" s="603" t="s">
        <v>2845</v>
      </c>
      <c r="F378" s="604">
        <v>128.09899999999999</v>
      </c>
      <c r="G378" s="603" t="s">
        <v>1130</v>
      </c>
    </row>
    <row r="379" spans="1:7" s="511" customFormat="1" ht="19.7" customHeight="1">
      <c r="A379" s="593"/>
      <c r="B379" s="593"/>
      <c r="C379" s="588" t="s">
        <v>1129</v>
      </c>
      <c r="D379" s="589" t="s">
        <v>2174</v>
      </c>
      <c r="E379" s="592" t="s">
        <v>2957</v>
      </c>
      <c r="F379" s="608">
        <v>128.09899999999999</v>
      </c>
      <c r="G379" s="609" t="s">
        <v>2175</v>
      </c>
    </row>
    <row r="380" spans="1:7" s="511" customFormat="1" ht="34.700000000000003" customHeight="1">
      <c r="A380" s="581"/>
      <c r="B380" s="607" t="s">
        <v>400</v>
      </c>
      <c r="C380" s="581"/>
      <c r="D380" s="581"/>
      <c r="E380" s="603" t="s">
        <v>2176</v>
      </c>
      <c r="F380" s="604">
        <v>2053.0417211099998</v>
      </c>
      <c r="G380" s="603" t="s">
        <v>2177</v>
      </c>
    </row>
    <row r="381" spans="1:7" s="511" customFormat="1" ht="24" customHeight="1">
      <c r="A381" s="581"/>
      <c r="B381" s="581"/>
      <c r="C381" s="607" t="s">
        <v>2337</v>
      </c>
      <c r="D381" s="581"/>
      <c r="E381" s="603" t="s">
        <v>2554</v>
      </c>
      <c r="F381" s="604">
        <v>557.20819706999998</v>
      </c>
      <c r="G381" s="603" t="s">
        <v>2338</v>
      </c>
    </row>
    <row r="382" spans="1:7" s="511" customFormat="1" ht="19.7" customHeight="1">
      <c r="A382" s="593"/>
      <c r="B382" s="588" t="s">
        <v>400</v>
      </c>
      <c r="C382" s="588" t="s">
        <v>2337</v>
      </c>
      <c r="D382" s="589" t="s">
        <v>1367</v>
      </c>
      <c r="E382" s="592" t="s">
        <v>2350</v>
      </c>
      <c r="F382" s="608">
        <v>557.20819706999998</v>
      </c>
      <c r="G382" s="609" t="s">
        <v>2351</v>
      </c>
    </row>
    <row r="383" spans="1:7" s="511" customFormat="1" ht="24" customHeight="1">
      <c r="A383" s="581"/>
      <c r="B383" s="581"/>
      <c r="C383" s="607" t="s">
        <v>2339</v>
      </c>
      <c r="D383" s="581"/>
      <c r="E383" s="603" t="s">
        <v>2543</v>
      </c>
      <c r="F383" s="604">
        <v>1495.8335240399999</v>
      </c>
      <c r="G383" s="603" t="s">
        <v>2340</v>
      </c>
    </row>
    <row r="384" spans="1:7" s="511" customFormat="1" ht="19.7" customHeight="1">
      <c r="A384" s="593"/>
      <c r="B384" s="593"/>
      <c r="C384" s="588" t="s">
        <v>2339</v>
      </c>
      <c r="D384" s="589" t="s">
        <v>1367</v>
      </c>
      <c r="E384" s="592" t="s">
        <v>2352</v>
      </c>
      <c r="F384" s="608">
        <v>1225.97882493</v>
      </c>
      <c r="G384" s="609" t="s">
        <v>2353</v>
      </c>
    </row>
    <row r="385" spans="1:7" s="511" customFormat="1" ht="19.7" customHeight="1">
      <c r="A385" s="593"/>
      <c r="B385" s="593"/>
      <c r="C385" s="593"/>
      <c r="D385" s="589" t="s">
        <v>1882</v>
      </c>
      <c r="E385" s="592" t="s">
        <v>2178</v>
      </c>
      <c r="F385" s="608">
        <v>152.41719787</v>
      </c>
      <c r="G385" s="609" t="s">
        <v>2179</v>
      </c>
    </row>
    <row r="386" spans="1:7" s="511" customFormat="1" ht="30.4" customHeight="1">
      <c r="A386" s="593"/>
      <c r="B386" s="593"/>
      <c r="C386" s="593"/>
      <c r="D386" s="589" t="s">
        <v>2006</v>
      </c>
      <c r="E386" s="592" t="s">
        <v>2180</v>
      </c>
      <c r="F386" s="608">
        <v>117.43750124</v>
      </c>
      <c r="G386" s="609" t="s">
        <v>2119</v>
      </c>
    </row>
    <row r="387" spans="1:7" s="511" customFormat="1" ht="19.7" customHeight="1">
      <c r="A387" s="593"/>
      <c r="B387" s="593"/>
      <c r="C387" s="593"/>
      <c r="D387" s="589" t="s">
        <v>2181</v>
      </c>
      <c r="E387" s="592" t="s">
        <v>2182</v>
      </c>
      <c r="F387" s="608">
        <v>0</v>
      </c>
      <c r="G387" s="609" t="s">
        <v>2183</v>
      </c>
    </row>
    <row r="388" spans="1:7" s="511" customFormat="1" ht="24" customHeight="1">
      <c r="A388" s="607" t="s">
        <v>1170</v>
      </c>
      <c r="B388" s="581"/>
      <c r="C388" s="581"/>
      <c r="D388" s="581"/>
      <c r="E388" s="603" t="s">
        <v>2184</v>
      </c>
      <c r="F388" s="604">
        <v>15089.131177699999</v>
      </c>
      <c r="G388" s="603" t="s">
        <v>327</v>
      </c>
    </row>
    <row r="389" spans="1:7" s="511" customFormat="1" ht="24" customHeight="1">
      <c r="A389" s="581"/>
      <c r="B389" s="607" t="s">
        <v>494</v>
      </c>
      <c r="C389" s="581"/>
      <c r="D389" s="581"/>
      <c r="E389" s="603" t="s">
        <v>2185</v>
      </c>
      <c r="F389" s="604">
        <v>11687.153877700001</v>
      </c>
      <c r="G389" s="603" t="s">
        <v>2186</v>
      </c>
    </row>
    <row r="390" spans="1:7" s="511" customFormat="1" ht="24" customHeight="1">
      <c r="A390" s="581"/>
      <c r="B390" s="581"/>
      <c r="C390" s="607" t="s">
        <v>2140</v>
      </c>
      <c r="D390" s="581"/>
      <c r="E390" s="603" t="s">
        <v>2537</v>
      </c>
      <c r="F390" s="604">
        <v>221.2215597</v>
      </c>
      <c r="G390" s="603" t="s">
        <v>2335</v>
      </c>
    </row>
    <row r="391" spans="1:7" s="511" customFormat="1" ht="30.4" customHeight="1">
      <c r="A391" s="588" t="s">
        <v>1170</v>
      </c>
      <c r="B391" s="588" t="s">
        <v>494</v>
      </c>
      <c r="C391" s="588" t="s">
        <v>2140</v>
      </c>
      <c r="D391" s="589" t="s">
        <v>2187</v>
      </c>
      <c r="E391" s="592" t="s">
        <v>2958</v>
      </c>
      <c r="F391" s="608">
        <v>221.2215597</v>
      </c>
      <c r="G391" s="609" t="s">
        <v>2188</v>
      </c>
    </row>
    <row r="392" spans="1:7" s="511" customFormat="1" ht="24" customHeight="1">
      <c r="A392" s="581"/>
      <c r="B392" s="581"/>
      <c r="C392" s="607" t="s">
        <v>1118</v>
      </c>
      <c r="D392" s="581"/>
      <c r="E392" s="610" t="s">
        <v>2821</v>
      </c>
      <c r="F392" s="604">
        <v>10036.891</v>
      </c>
      <c r="G392" s="603" t="s">
        <v>713</v>
      </c>
    </row>
    <row r="393" spans="1:7" s="511" customFormat="1" ht="41.1" customHeight="1">
      <c r="A393" s="593"/>
      <c r="B393" s="593"/>
      <c r="C393" s="588" t="s">
        <v>1118</v>
      </c>
      <c r="D393" s="589" t="s">
        <v>1368</v>
      </c>
      <c r="E393" s="592" t="s">
        <v>2959</v>
      </c>
      <c r="F393" s="608">
        <v>36.890999999999998</v>
      </c>
      <c r="G393" s="609" t="s">
        <v>2960</v>
      </c>
    </row>
    <row r="394" spans="1:7" s="511" customFormat="1" ht="19.7" customHeight="1">
      <c r="A394" s="593"/>
      <c r="B394" s="593"/>
      <c r="C394" s="593"/>
      <c r="D394" s="589" t="s">
        <v>2095</v>
      </c>
      <c r="E394" s="592" t="s">
        <v>2191</v>
      </c>
      <c r="F394" s="608">
        <v>10000</v>
      </c>
      <c r="G394" s="609" t="s">
        <v>2961</v>
      </c>
    </row>
    <row r="395" spans="1:7" s="511" customFormat="1" ht="24" customHeight="1">
      <c r="A395" s="581"/>
      <c r="B395" s="581"/>
      <c r="C395" s="607" t="s">
        <v>2678</v>
      </c>
      <c r="D395" s="581"/>
      <c r="E395" s="603" t="s">
        <v>2679</v>
      </c>
      <c r="F395" s="604">
        <v>1429.041318</v>
      </c>
      <c r="G395" s="603" t="s">
        <v>2680</v>
      </c>
    </row>
    <row r="396" spans="1:7" s="511" customFormat="1" ht="19.7" customHeight="1">
      <c r="A396" s="593"/>
      <c r="B396" s="593"/>
      <c r="C396" s="588" t="s">
        <v>2678</v>
      </c>
      <c r="D396" s="589" t="s">
        <v>1876</v>
      </c>
      <c r="E396" s="592" t="s">
        <v>2189</v>
      </c>
      <c r="F396" s="608">
        <v>1429.041318</v>
      </c>
      <c r="G396" s="609" t="s">
        <v>2190</v>
      </c>
    </row>
    <row r="397" spans="1:7" s="511" customFormat="1" ht="34.700000000000003" customHeight="1">
      <c r="A397" s="581"/>
      <c r="B397" s="607" t="s">
        <v>400</v>
      </c>
      <c r="C397" s="581"/>
      <c r="D397" s="581"/>
      <c r="E397" s="603" t="s">
        <v>2192</v>
      </c>
      <c r="F397" s="604">
        <v>3401.9773</v>
      </c>
      <c r="G397" s="603" t="s">
        <v>2193</v>
      </c>
    </row>
    <row r="398" spans="1:7" s="511" customFormat="1" ht="24" customHeight="1">
      <c r="A398" s="581"/>
      <c r="B398" s="581"/>
      <c r="C398" s="607" t="s">
        <v>1373</v>
      </c>
      <c r="D398" s="581"/>
      <c r="E398" s="603" t="s">
        <v>2529</v>
      </c>
      <c r="F398" s="604">
        <v>334.45949999999999</v>
      </c>
      <c r="G398" s="603" t="s">
        <v>1439</v>
      </c>
    </row>
    <row r="399" spans="1:7" s="511" customFormat="1" ht="19.7" customHeight="1">
      <c r="A399" s="593"/>
      <c r="B399" s="588" t="s">
        <v>400</v>
      </c>
      <c r="C399" s="588" t="s">
        <v>1373</v>
      </c>
      <c r="D399" s="589" t="s">
        <v>2194</v>
      </c>
      <c r="E399" s="592" t="s">
        <v>2962</v>
      </c>
      <c r="F399" s="608">
        <v>334.45949999999999</v>
      </c>
      <c r="G399" s="609" t="s">
        <v>2195</v>
      </c>
    </row>
    <row r="400" spans="1:7" s="511" customFormat="1" ht="24" customHeight="1">
      <c r="A400" s="581"/>
      <c r="B400" s="581"/>
      <c r="C400" s="607" t="s">
        <v>2140</v>
      </c>
      <c r="D400" s="581"/>
      <c r="E400" s="603" t="s">
        <v>2537</v>
      </c>
      <c r="F400" s="604">
        <v>313.40879999999999</v>
      </c>
      <c r="G400" s="603" t="s">
        <v>2335</v>
      </c>
    </row>
    <row r="401" spans="1:7" s="511" customFormat="1" ht="19.7" customHeight="1">
      <c r="A401" s="593"/>
      <c r="B401" s="593"/>
      <c r="C401" s="588" t="s">
        <v>2140</v>
      </c>
      <c r="D401" s="589" t="s">
        <v>2198</v>
      </c>
      <c r="E401" s="592" t="s">
        <v>2199</v>
      </c>
      <c r="F401" s="608">
        <v>223.40880000000001</v>
      </c>
      <c r="G401" s="609" t="s">
        <v>2200</v>
      </c>
    </row>
    <row r="402" spans="1:7" s="511" customFormat="1" ht="30.4" customHeight="1">
      <c r="A402" s="593"/>
      <c r="B402" s="593"/>
      <c r="C402" s="593"/>
      <c r="D402" s="589" t="s">
        <v>2201</v>
      </c>
      <c r="E402" s="592" t="s">
        <v>2202</v>
      </c>
      <c r="F402" s="608">
        <v>90</v>
      </c>
      <c r="G402" s="609" t="s">
        <v>2203</v>
      </c>
    </row>
    <row r="403" spans="1:7" s="511" customFormat="1" ht="24" customHeight="1">
      <c r="A403" s="581"/>
      <c r="B403" s="581"/>
      <c r="C403" s="607" t="s">
        <v>1118</v>
      </c>
      <c r="D403" s="581"/>
      <c r="E403" s="610" t="s">
        <v>2821</v>
      </c>
      <c r="F403" s="604">
        <v>2754.1089999999999</v>
      </c>
      <c r="G403" s="603" t="s">
        <v>713</v>
      </c>
    </row>
    <row r="404" spans="1:7" s="511" customFormat="1" ht="41.1" customHeight="1">
      <c r="A404" s="593"/>
      <c r="B404" s="593"/>
      <c r="C404" s="588" t="s">
        <v>1118</v>
      </c>
      <c r="D404" s="589" t="s">
        <v>1877</v>
      </c>
      <c r="E404" s="592" t="s">
        <v>2196</v>
      </c>
      <c r="F404" s="608">
        <v>2754.1089999999999</v>
      </c>
      <c r="G404" s="609" t="s">
        <v>2197</v>
      </c>
    </row>
    <row r="405" spans="1:7" s="511" customFormat="1" ht="45.4" customHeight="1">
      <c r="A405" s="607" t="s">
        <v>1014</v>
      </c>
      <c r="B405" s="581"/>
      <c r="C405" s="581"/>
      <c r="D405" s="581"/>
      <c r="E405" s="603" t="s">
        <v>2204</v>
      </c>
      <c r="F405" s="604">
        <v>68362.49668846</v>
      </c>
      <c r="G405" s="603" t="s">
        <v>188</v>
      </c>
    </row>
    <row r="406" spans="1:7" s="511" customFormat="1" ht="24" customHeight="1">
      <c r="A406" s="581"/>
      <c r="B406" s="607" t="s">
        <v>494</v>
      </c>
      <c r="C406" s="581"/>
      <c r="D406" s="581"/>
      <c r="E406" s="603" t="s">
        <v>2205</v>
      </c>
      <c r="F406" s="604">
        <v>15070.510160870001</v>
      </c>
      <c r="G406" s="603" t="s">
        <v>2206</v>
      </c>
    </row>
    <row r="407" spans="1:7" s="511" customFormat="1" ht="24" customHeight="1">
      <c r="A407" s="581"/>
      <c r="B407" s="581"/>
      <c r="C407" s="607" t="s">
        <v>1347</v>
      </c>
      <c r="D407" s="581"/>
      <c r="E407" s="603" t="s">
        <v>2530</v>
      </c>
      <c r="F407" s="604">
        <v>331.45722114</v>
      </c>
      <c r="G407" s="603" t="s">
        <v>1836</v>
      </c>
    </row>
    <row r="408" spans="1:7" s="511" customFormat="1" ht="19.7" customHeight="1">
      <c r="A408" s="588" t="s">
        <v>1014</v>
      </c>
      <c r="B408" s="588" t="s">
        <v>494</v>
      </c>
      <c r="C408" s="588" t="s">
        <v>1347</v>
      </c>
      <c r="D408" s="589" t="s">
        <v>2207</v>
      </c>
      <c r="E408" s="592" t="s">
        <v>2208</v>
      </c>
      <c r="F408" s="608">
        <v>331.45722114</v>
      </c>
      <c r="G408" s="609" t="s">
        <v>2209</v>
      </c>
    </row>
    <row r="409" spans="1:7" s="511" customFormat="1" ht="24" customHeight="1">
      <c r="A409" s="581"/>
      <c r="B409" s="581"/>
      <c r="C409" s="607" t="s">
        <v>711</v>
      </c>
      <c r="D409" s="581"/>
      <c r="E409" s="603" t="s">
        <v>2531</v>
      </c>
      <c r="F409" s="604">
        <v>14739.05293973</v>
      </c>
      <c r="G409" s="603" t="s">
        <v>61</v>
      </c>
    </row>
    <row r="410" spans="1:7" s="511" customFormat="1" ht="30.4" customHeight="1">
      <c r="A410" s="593"/>
      <c r="B410" s="593"/>
      <c r="C410" s="588" t="s">
        <v>711</v>
      </c>
      <c r="D410" s="589" t="s">
        <v>2400</v>
      </c>
      <c r="E410" s="592" t="s">
        <v>2963</v>
      </c>
      <c r="F410" s="608">
        <v>939.99999742</v>
      </c>
      <c r="G410" s="609" t="s">
        <v>2401</v>
      </c>
    </row>
    <row r="411" spans="1:7" s="511" customFormat="1" ht="30.4" customHeight="1">
      <c r="A411" s="593"/>
      <c r="B411" s="593"/>
      <c r="C411" s="593"/>
      <c r="D411" s="589" t="s">
        <v>1317</v>
      </c>
      <c r="E411" s="592" t="s">
        <v>2964</v>
      </c>
      <c r="F411" s="608">
        <v>5098.2994591099996</v>
      </c>
      <c r="G411" s="609" t="s">
        <v>2210</v>
      </c>
    </row>
    <row r="412" spans="1:7" s="511" customFormat="1" ht="19.7" customHeight="1">
      <c r="A412" s="593"/>
      <c r="B412" s="593"/>
      <c r="C412" s="593"/>
      <c r="D412" s="589" t="s">
        <v>2558</v>
      </c>
      <c r="E412" s="592" t="s">
        <v>2559</v>
      </c>
      <c r="F412" s="608">
        <v>2000</v>
      </c>
      <c r="G412" s="609" t="s">
        <v>2560</v>
      </c>
    </row>
    <row r="413" spans="1:7" s="511" customFormat="1" ht="19.7" customHeight="1">
      <c r="A413" s="593"/>
      <c r="B413" s="593"/>
      <c r="C413" s="593"/>
      <c r="D413" s="589" t="s">
        <v>1221</v>
      </c>
      <c r="E413" s="595" t="s">
        <v>2965</v>
      </c>
      <c r="F413" s="608">
        <v>1715.5425098000001</v>
      </c>
      <c r="G413" s="609" t="s">
        <v>2211</v>
      </c>
    </row>
    <row r="414" spans="1:7" s="511" customFormat="1" ht="19.7" customHeight="1">
      <c r="A414" s="593"/>
      <c r="B414" s="593"/>
      <c r="C414" s="593"/>
      <c r="D414" s="589" t="s">
        <v>2207</v>
      </c>
      <c r="E414" s="592" t="s">
        <v>2208</v>
      </c>
      <c r="F414" s="608">
        <v>4985.2109733999996</v>
      </c>
      <c r="G414" s="609" t="s">
        <v>2209</v>
      </c>
    </row>
    <row r="415" spans="1:7" s="511" customFormat="1" ht="24" customHeight="1">
      <c r="A415" s="581"/>
      <c r="B415" s="607" t="s">
        <v>183</v>
      </c>
      <c r="C415" s="581"/>
      <c r="D415" s="581"/>
      <c r="E415" s="603" t="s">
        <v>2212</v>
      </c>
      <c r="F415" s="604">
        <v>16877.78747965</v>
      </c>
      <c r="G415" s="603" t="s">
        <v>2213</v>
      </c>
    </row>
    <row r="416" spans="1:7" s="511" customFormat="1" ht="24" customHeight="1">
      <c r="A416" s="581"/>
      <c r="B416" s="581"/>
      <c r="C416" s="607" t="s">
        <v>2341</v>
      </c>
      <c r="D416" s="581"/>
      <c r="E416" s="603" t="s">
        <v>2538</v>
      </c>
      <c r="F416" s="604">
        <v>16877.78747965</v>
      </c>
      <c r="G416" s="603" t="s">
        <v>2844</v>
      </c>
    </row>
    <row r="417" spans="1:7" s="511" customFormat="1" ht="19.7" customHeight="1">
      <c r="A417" s="593"/>
      <c r="B417" s="588" t="s">
        <v>183</v>
      </c>
      <c r="C417" s="588" t="s">
        <v>2341</v>
      </c>
      <c r="D417" s="589" t="s">
        <v>1220</v>
      </c>
      <c r="E417" s="592" t="s">
        <v>2214</v>
      </c>
      <c r="F417" s="608">
        <v>16747.611853189999</v>
      </c>
      <c r="G417" s="609" t="s">
        <v>2215</v>
      </c>
    </row>
    <row r="418" spans="1:7" s="511" customFormat="1" ht="19.7" customHeight="1">
      <c r="A418" s="593"/>
      <c r="B418" s="593"/>
      <c r="C418" s="593"/>
      <c r="D418" s="589" t="s">
        <v>1230</v>
      </c>
      <c r="E418" s="592" t="s">
        <v>2561</v>
      </c>
      <c r="F418" s="608">
        <v>130.17562645999999</v>
      </c>
      <c r="G418" s="609" t="s">
        <v>2562</v>
      </c>
    </row>
    <row r="419" spans="1:7" s="511" customFormat="1" ht="24" customHeight="1">
      <c r="A419" s="581"/>
      <c r="B419" s="607" t="s">
        <v>264</v>
      </c>
      <c r="C419" s="581"/>
      <c r="D419" s="581"/>
      <c r="E419" s="603" t="s">
        <v>2216</v>
      </c>
      <c r="F419" s="604">
        <v>11800.30872524</v>
      </c>
      <c r="G419" s="603" t="s">
        <v>2217</v>
      </c>
    </row>
    <row r="420" spans="1:7" s="511" customFormat="1" ht="24" customHeight="1">
      <c r="A420" s="581"/>
      <c r="B420" s="581"/>
      <c r="C420" s="607" t="s">
        <v>1347</v>
      </c>
      <c r="D420" s="581"/>
      <c r="E420" s="603" t="s">
        <v>2530</v>
      </c>
      <c r="F420" s="604">
        <v>11800.30872524</v>
      </c>
      <c r="G420" s="603" t="s">
        <v>1836</v>
      </c>
    </row>
    <row r="421" spans="1:7" s="511" customFormat="1" ht="30.4" customHeight="1">
      <c r="A421" s="593"/>
      <c r="B421" s="588" t="s">
        <v>264</v>
      </c>
      <c r="C421" s="588" t="s">
        <v>1347</v>
      </c>
      <c r="D421" s="589" t="s">
        <v>2153</v>
      </c>
      <c r="E421" s="592" t="s">
        <v>2402</v>
      </c>
      <c r="F421" s="608">
        <v>129.58099999999999</v>
      </c>
      <c r="G421" s="609" t="s">
        <v>2403</v>
      </c>
    </row>
    <row r="422" spans="1:7" s="511" customFormat="1" ht="30.4" customHeight="1">
      <c r="A422" s="593"/>
      <c r="B422" s="593"/>
      <c r="C422" s="593"/>
      <c r="D422" s="589" t="s">
        <v>1222</v>
      </c>
      <c r="E422" s="592" t="s">
        <v>2966</v>
      </c>
      <c r="F422" s="608">
        <v>11670.72772524</v>
      </c>
      <c r="G422" s="609" t="s">
        <v>2218</v>
      </c>
    </row>
    <row r="423" spans="1:7" s="511" customFormat="1" ht="24" customHeight="1">
      <c r="A423" s="581"/>
      <c r="B423" s="607" t="s">
        <v>446</v>
      </c>
      <c r="C423" s="581"/>
      <c r="D423" s="581"/>
      <c r="E423" s="603" t="s">
        <v>2404</v>
      </c>
      <c r="F423" s="604">
        <v>488.26254</v>
      </c>
      <c r="G423" s="603" t="s">
        <v>2405</v>
      </c>
    </row>
    <row r="424" spans="1:7" s="511" customFormat="1" ht="24" customHeight="1">
      <c r="A424" s="581"/>
      <c r="B424" s="581"/>
      <c r="C424" s="607" t="s">
        <v>711</v>
      </c>
      <c r="D424" s="581"/>
      <c r="E424" s="603" t="s">
        <v>2531</v>
      </c>
      <c r="F424" s="604">
        <v>488.26254</v>
      </c>
      <c r="G424" s="603" t="s">
        <v>61</v>
      </c>
    </row>
    <row r="425" spans="1:7" s="511" customFormat="1" ht="19.7" customHeight="1">
      <c r="A425" s="593"/>
      <c r="B425" s="588" t="s">
        <v>446</v>
      </c>
      <c r="C425" s="588" t="s">
        <v>711</v>
      </c>
      <c r="D425" s="589" t="s">
        <v>1949</v>
      </c>
      <c r="E425" s="592" t="s">
        <v>2967</v>
      </c>
      <c r="F425" s="608">
        <v>488.26254</v>
      </c>
      <c r="G425" s="609" t="s">
        <v>2406</v>
      </c>
    </row>
    <row r="426" spans="1:7" s="511" customFormat="1" ht="24" customHeight="1">
      <c r="A426" s="581"/>
      <c r="B426" s="607" t="s">
        <v>645</v>
      </c>
      <c r="C426" s="581"/>
      <c r="D426" s="581"/>
      <c r="E426" s="603" t="s">
        <v>2219</v>
      </c>
      <c r="F426" s="604">
        <v>7993.08560751</v>
      </c>
      <c r="G426" s="603" t="s">
        <v>2220</v>
      </c>
    </row>
    <row r="427" spans="1:7" s="511" customFormat="1" ht="24" customHeight="1">
      <c r="A427" s="581"/>
      <c r="B427" s="581"/>
      <c r="C427" s="607" t="s">
        <v>1347</v>
      </c>
      <c r="D427" s="581"/>
      <c r="E427" s="603" t="s">
        <v>2530</v>
      </c>
      <c r="F427" s="604">
        <v>7359.0490687000001</v>
      </c>
      <c r="G427" s="603" t="s">
        <v>1836</v>
      </c>
    </row>
    <row r="428" spans="1:7" s="511" customFormat="1" ht="19.7" customHeight="1">
      <c r="A428" s="593"/>
      <c r="B428" s="588" t="s">
        <v>645</v>
      </c>
      <c r="C428" s="588" t="s">
        <v>1347</v>
      </c>
      <c r="D428" s="589" t="s">
        <v>2221</v>
      </c>
      <c r="E428" s="592" t="s">
        <v>2968</v>
      </c>
      <c r="F428" s="608">
        <v>70.138999999999996</v>
      </c>
      <c r="G428" s="609" t="s">
        <v>2222</v>
      </c>
    </row>
    <row r="429" spans="1:7" s="511" customFormat="1" ht="19.7" customHeight="1">
      <c r="A429" s="593"/>
      <c r="B429" s="593"/>
      <c r="C429" s="593"/>
      <c r="D429" s="589" t="s">
        <v>2223</v>
      </c>
      <c r="E429" s="592" t="s">
        <v>2224</v>
      </c>
      <c r="F429" s="608">
        <v>7084.7860687000002</v>
      </c>
      <c r="G429" s="609" t="s">
        <v>2225</v>
      </c>
    </row>
    <row r="430" spans="1:7" s="511" customFormat="1" ht="30.4" customHeight="1">
      <c r="A430" s="593"/>
      <c r="B430" s="593"/>
      <c r="C430" s="593"/>
      <c r="D430" s="589" t="s">
        <v>2226</v>
      </c>
      <c r="E430" s="595" t="s">
        <v>2969</v>
      </c>
      <c r="F430" s="608">
        <v>204.124</v>
      </c>
      <c r="G430" s="609" t="s">
        <v>2227</v>
      </c>
    </row>
    <row r="431" spans="1:7" s="511" customFormat="1" ht="24" customHeight="1">
      <c r="A431" s="581"/>
      <c r="B431" s="581"/>
      <c r="C431" s="607" t="s">
        <v>1129</v>
      </c>
      <c r="D431" s="581"/>
      <c r="E431" s="603" t="s">
        <v>2845</v>
      </c>
      <c r="F431" s="604">
        <v>634.03653881000002</v>
      </c>
      <c r="G431" s="603" t="s">
        <v>1130</v>
      </c>
    </row>
    <row r="432" spans="1:7" s="511" customFormat="1" ht="19.7" customHeight="1">
      <c r="A432" s="593"/>
      <c r="B432" s="593"/>
      <c r="C432" s="588" t="s">
        <v>1129</v>
      </c>
      <c r="D432" s="589" t="s">
        <v>1878</v>
      </c>
      <c r="E432" s="592" t="s">
        <v>2228</v>
      </c>
      <c r="F432" s="608">
        <v>634.03653881000002</v>
      </c>
      <c r="G432" s="609" t="s">
        <v>2229</v>
      </c>
    </row>
    <row r="433" spans="1:7" s="511" customFormat="1" ht="24" customHeight="1">
      <c r="A433" s="581"/>
      <c r="B433" s="607" t="s">
        <v>473</v>
      </c>
      <c r="C433" s="581"/>
      <c r="D433" s="581"/>
      <c r="E433" s="603" t="s">
        <v>2230</v>
      </c>
      <c r="F433" s="604">
        <v>5514.3257874999999</v>
      </c>
      <c r="G433" s="603" t="s">
        <v>2231</v>
      </c>
    </row>
    <row r="434" spans="1:7" s="511" customFormat="1" ht="24" customHeight="1">
      <c r="A434" s="581"/>
      <c r="B434" s="581"/>
      <c r="C434" s="607" t="s">
        <v>711</v>
      </c>
      <c r="D434" s="581"/>
      <c r="E434" s="603" t="s">
        <v>2531</v>
      </c>
      <c r="F434" s="604">
        <v>4005.4261875000002</v>
      </c>
      <c r="G434" s="603" t="s">
        <v>61</v>
      </c>
    </row>
    <row r="435" spans="1:7" s="511" customFormat="1" ht="19.7" customHeight="1">
      <c r="A435" s="593"/>
      <c r="B435" s="588" t="s">
        <v>473</v>
      </c>
      <c r="C435" s="588" t="s">
        <v>711</v>
      </c>
      <c r="D435" s="589" t="s">
        <v>2232</v>
      </c>
      <c r="E435" s="592" t="s">
        <v>2233</v>
      </c>
      <c r="F435" s="608">
        <v>4005.4261875000002</v>
      </c>
      <c r="G435" s="609" t="s">
        <v>2234</v>
      </c>
    </row>
    <row r="436" spans="1:7" s="511" customFormat="1" ht="34.700000000000003" customHeight="1">
      <c r="A436" s="581"/>
      <c r="B436" s="581"/>
      <c r="C436" s="607" t="s">
        <v>1316</v>
      </c>
      <c r="D436" s="581"/>
      <c r="E436" s="603" t="s">
        <v>2725</v>
      </c>
      <c r="F436" s="604">
        <v>1508.8996</v>
      </c>
      <c r="G436" s="603" t="s">
        <v>2726</v>
      </c>
    </row>
    <row r="437" spans="1:7" s="511" customFormat="1" ht="30.4" customHeight="1">
      <c r="A437" s="593"/>
      <c r="B437" s="593"/>
      <c r="C437" s="588" t="s">
        <v>1316</v>
      </c>
      <c r="D437" s="589" t="s">
        <v>1878</v>
      </c>
      <c r="E437" s="592" t="s">
        <v>2563</v>
      </c>
      <c r="F437" s="608">
        <v>1508.8996</v>
      </c>
      <c r="G437" s="609" t="s">
        <v>2235</v>
      </c>
    </row>
    <row r="438" spans="1:7" s="511" customFormat="1" ht="34.700000000000003" customHeight="1">
      <c r="A438" s="581"/>
      <c r="B438" s="607" t="s">
        <v>400</v>
      </c>
      <c r="C438" s="581"/>
      <c r="D438" s="581"/>
      <c r="E438" s="603" t="s">
        <v>2236</v>
      </c>
      <c r="F438" s="604">
        <v>10618.216387689999</v>
      </c>
      <c r="G438" s="603" t="s">
        <v>2237</v>
      </c>
    </row>
    <row r="439" spans="1:7" s="511" customFormat="1" ht="24" customHeight="1">
      <c r="A439" s="581"/>
      <c r="B439" s="581"/>
      <c r="C439" s="607" t="s">
        <v>1347</v>
      </c>
      <c r="D439" s="581"/>
      <c r="E439" s="603" t="s">
        <v>2530</v>
      </c>
      <c r="F439" s="604">
        <v>0</v>
      </c>
      <c r="G439" s="603" t="s">
        <v>1836</v>
      </c>
    </row>
    <row r="440" spans="1:7" s="511" customFormat="1" ht="19.7" customHeight="1">
      <c r="A440" s="593"/>
      <c r="B440" s="588" t="s">
        <v>400</v>
      </c>
      <c r="C440" s="588" t="s">
        <v>1347</v>
      </c>
      <c r="D440" s="589" t="s">
        <v>1371</v>
      </c>
      <c r="E440" s="592" t="s">
        <v>2238</v>
      </c>
      <c r="F440" s="608">
        <v>0</v>
      </c>
      <c r="G440" s="609" t="s">
        <v>2239</v>
      </c>
    </row>
    <row r="441" spans="1:7" s="511" customFormat="1" ht="24" customHeight="1">
      <c r="A441" s="581"/>
      <c r="B441" s="581"/>
      <c r="C441" s="607" t="s">
        <v>711</v>
      </c>
      <c r="D441" s="581"/>
      <c r="E441" s="603" t="s">
        <v>2531</v>
      </c>
      <c r="F441" s="604">
        <v>10618.216387689999</v>
      </c>
      <c r="G441" s="603" t="s">
        <v>61</v>
      </c>
    </row>
    <row r="442" spans="1:7" s="511" customFormat="1" ht="30.4" customHeight="1">
      <c r="A442" s="593"/>
      <c r="B442" s="593"/>
      <c r="C442" s="588" t="s">
        <v>711</v>
      </c>
      <c r="D442" s="589" t="s">
        <v>1367</v>
      </c>
      <c r="E442" s="592" t="s">
        <v>2240</v>
      </c>
      <c r="F442" s="608">
        <v>10618.216387689999</v>
      </c>
      <c r="G442" s="609" t="s">
        <v>2241</v>
      </c>
    </row>
    <row r="443" spans="1:7" s="511" customFormat="1" ht="41.1" customHeight="1">
      <c r="A443" s="593"/>
      <c r="B443" s="593"/>
      <c r="C443" s="593"/>
      <c r="D443" s="589" t="s">
        <v>1958</v>
      </c>
      <c r="E443" s="592" t="s">
        <v>3229</v>
      </c>
      <c r="F443" s="608">
        <v>0</v>
      </c>
      <c r="G443" s="609" t="s">
        <v>3230</v>
      </c>
    </row>
    <row r="444" spans="1:7" s="511" customFormat="1" ht="34.700000000000003" customHeight="1">
      <c r="A444" s="607" t="s">
        <v>1017</v>
      </c>
      <c r="B444" s="581"/>
      <c r="C444" s="581"/>
      <c r="D444" s="581"/>
      <c r="E444" s="603" t="s">
        <v>2242</v>
      </c>
      <c r="F444" s="604">
        <v>1561.0768754999999</v>
      </c>
      <c r="G444" s="603" t="s">
        <v>583</v>
      </c>
    </row>
    <row r="445" spans="1:7" s="511" customFormat="1" ht="24" customHeight="1">
      <c r="A445" s="581"/>
      <c r="B445" s="607" t="s">
        <v>494</v>
      </c>
      <c r="C445" s="581"/>
      <c r="D445" s="581"/>
      <c r="E445" s="603" t="s">
        <v>2243</v>
      </c>
      <c r="F445" s="604">
        <v>1207.1923755</v>
      </c>
      <c r="G445" s="603" t="s">
        <v>2244</v>
      </c>
    </row>
    <row r="446" spans="1:7" s="511" customFormat="1" ht="24" customHeight="1">
      <c r="A446" s="581"/>
      <c r="B446" s="581"/>
      <c r="C446" s="607" t="s">
        <v>758</v>
      </c>
      <c r="D446" s="581"/>
      <c r="E446" s="603" t="s">
        <v>2540</v>
      </c>
      <c r="F446" s="604">
        <v>480</v>
      </c>
      <c r="G446" s="603" t="s">
        <v>1348</v>
      </c>
    </row>
    <row r="447" spans="1:7" s="511" customFormat="1" ht="19.7" customHeight="1">
      <c r="A447" s="588" t="s">
        <v>1017</v>
      </c>
      <c r="B447" s="588" t="s">
        <v>494</v>
      </c>
      <c r="C447" s="588" t="s">
        <v>758</v>
      </c>
      <c r="D447" s="589" t="s">
        <v>2245</v>
      </c>
      <c r="E447" s="592" t="s">
        <v>2246</v>
      </c>
      <c r="F447" s="608">
        <v>480</v>
      </c>
      <c r="G447" s="609" t="s">
        <v>2247</v>
      </c>
    </row>
    <row r="448" spans="1:7" s="511" customFormat="1" ht="24" customHeight="1">
      <c r="A448" s="581"/>
      <c r="B448" s="581"/>
      <c r="C448" s="607" t="s">
        <v>2140</v>
      </c>
      <c r="D448" s="581"/>
      <c r="E448" s="603" t="s">
        <v>2537</v>
      </c>
      <c r="F448" s="604">
        <v>711.67943549999995</v>
      </c>
      <c r="G448" s="603" t="s">
        <v>2335</v>
      </c>
    </row>
    <row r="449" spans="1:7" s="511" customFormat="1" ht="30.4" customHeight="1">
      <c r="A449" s="593"/>
      <c r="B449" s="593"/>
      <c r="C449" s="588" t="s">
        <v>2140</v>
      </c>
      <c r="D449" s="589" t="s">
        <v>1922</v>
      </c>
      <c r="E449" s="592" t="s">
        <v>2250</v>
      </c>
      <c r="F449" s="608">
        <v>228.84878549999999</v>
      </c>
      <c r="G449" s="609" t="s">
        <v>2251</v>
      </c>
    </row>
    <row r="450" spans="1:7" s="511" customFormat="1" ht="19.7" customHeight="1">
      <c r="A450" s="593"/>
      <c r="B450" s="593"/>
      <c r="C450" s="593"/>
      <c r="D450" s="589" t="s">
        <v>2245</v>
      </c>
      <c r="E450" s="592" t="s">
        <v>2252</v>
      </c>
      <c r="F450" s="608">
        <v>482.83064999999999</v>
      </c>
      <c r="G450" s="609" t="s">
        <v>2253</v>
      </c>
    </row>
    <row r="451" spans="1:7" s="511" customFormat="1" ht="24" customHeight="1">
      <c r="A451" s="581"/>
      <c r="B451" s="581"/>
      <c r="C451" s="607" t="s">
        <v>1118</v>
      </c>
      <c r="D451" s="581"/>
      <c r="E451" s="610" t="s">
        <v>2821</v>
      </c>
      <c r="F451" s="604">
        <v>15.51294</v>
      </c>
      <c r="G451" s="603" t="s">
        <v>713</v>
      </c>
    </row>
    <row r="452" spans="1:7" s="511" customFormat="1" ht="30.4" customHeight="1">
      <c r="A452" s="593"/>
      <c r="B452" s="593"/>
      <c r="C452" s="588" t="s">
        <v>1118</v>
      </c>
      <c r="D452" s="589" t="s">
        <v>2248</v>
      </c>
      <c r="E452" s="592" t="s">
        <v>2970</v>
      </c>
      <c r="F452" s="608">
        <v>15.51294</v>
      </c>
      <c r="G452" s="609" t="s">
        <v>2249</v>
      </c>
    </row>
    <row r="453" spans="1:7" s="511" customFormat="1" ht="24" customHeight="1">
      <c r="A453" s="581"/>
      <c r="B453" s="607" t="s">
        <v>183</v>
      </c>
      <c r="C453" s="581"/>
      <c r="D453" s="581"/>
      <c r="E453" s="603" t="s">
        <v>2254</v>
      </c>
      <c r="F453" s="604">
        <v>353.8845</v>
      </c>
      <c r="G453" s="603" t="s">
        <v>2255</v>
      </c>
    </row>
    <row r="454" spans="1:7" s="511" customFormat="1" ht="24" customHeight="1">
      <c r="A454" s="581"/>
      <c r="B454" s="581"/>
      <c r="C454" s="607" t="s">
        <v>2140</v>
      </c>
      <c r="D454" s="581"/>
      <c r="E454" s="603" t="s">
        <v>2537</v>
      </c>
      <c r="F454" s="604">
        <v>353.8845</v>
      </c>
      <c r="G454" s="603" t="s">
        <v>2335</v>
      </c>
    </row>
    <row r="455" spans="1:7" s="511" customFormat="1" ht="30.4" customHeight="1">
      <c r="A455" s="593"/>
      <c r="B455" s="588" t="s">
        <v>183</v>
      </c>
      <c r="C455" s="588" t="s">
        <v>2140</v>
      </c>
      <c r="D455" s="589" t="s">
        <v>2256</v>
      </c>
      <c r="E455" s="592" t="s">
        <v>2971</v>
      </c>
      <c r="F455" s="608">
        <v>353.8845</v>
      </c>
      <c r="G455" s="609" t="s">
        <v>2972</v>
      </c>
    </row>
    <row r="456" spans="1:7" s="511" customFormat="1" ht="24" customHeight="1">
      <c r="A456" s="607" t="s">
        <v>1018</v>
      </c>
      <c r="B456" s="581"/>
      <c r="C456" s="581"/>
      <c r="D456" s="581"/>
      <c r="E456" s="603" t="s">
        <v>2257</v>
      </c>
      <c r="F456" s="604">
        <v>167037.76083660999</v>
      </c>
      <c r="G456" s="603" t="s">
        <v>486</v>
      </c>
    </row>
    <row r="457" spans="1:7" s="511" customFormat="1" ht="24" customHeight="1">
      <c r="A457" s="581"/>
      <c r="B457" s="607" t="s">
        <v>494</v>
      </c>
      <c r="C457" s="581"/>
      <c r="D457" s="581"/>
      <c r="E457" s="603" t="s">
        <v>2258</v>
      </c>
      <c r="F457" s="604">
        <v>114791.61614123</v>
      </c>
      <c r="G457" s="603" t="s">
        <v>2259</v>
      </c>
    </row>
    <row r="458" spans="1:7" s="511" customFormat="1" ht="24" customHeight="1">
      <c r="A458" s="581"/>
      <c r="B458" s="581"/>
      <c r="C458" s="607" t="s">
        <v>2137</v>
      </c>
      <c r="D458" s="581"/>
      <c r="E458" s="603" t="s">
        <v>2536</v>
      </c>
      <c r="F458" s="604">
        <v>114791.61614123</v>
      </c>
      <c r="G458" s="603" t="s">
        <v>2334</v>
      </c>
    </row>
    <row r="459" spans="1:7" s="511" customFormat="1" ht="19.7" customHeight="1">
      <c r="A459" s="588" t="s">
        <v>1018</v>
      </c>
      <c r="B459" s="588" t="s">
        <v>494</v>
      </c>
      <c r="C459" s="588" t="s">
        <v>2137</v>
      </c>
      <c r="D459" s="589" t="s">
        <v>1877</v>
      </c>
      <c r="E459" s="595" t="s">
        <v>2973</v>
      </c>
      <c r="F459" s="608">
        <v>380.90934456999997</v>
      </c>
      <c r="G459" s="609" t="s">
        <v>2260</v>
      </c>
    </row>
    <row r="460" spans="1:7" s="511" customFormat="1" ht="30.4" customHeight="1">
      <c r="A460" s="593"/>
      <c r="B460" s="593"/>
      <c r="C460" s="593"/>
      <c r="D460" s="589" t="s">
        <v>2261</v>
      </c>
      <c r="E460" s="595" t="s">
        <v>2974</v>
      </c>
      <c r="F460" s="608">
        <v>11631.50779666</v>
      </c>
      <c r="G460" s="609" t="s">
        <v>2564</v>
      </c>
    </row>
    <row r="461" spans="1:7" s="511" customFormat="1" ht="30.4" customHeight="1">
      <c r="A461" s="593"/>
      <c r="B461" s="593"/>
      <c r="C461" s="593"/>
      <c r="D461" s="589" t="s">
        <v>2262</v>
      </c>
      <c r="E461" s="592" t="s">
        <v>2263</v>
      </c>
      <c r="F461" s="608">
        <v>102779.19899999999</v>
      </c>
      <c r="G461" s="609" t="s">
        <v>2264</v>
      </c>
    </row>
    <row r="462" spans="1:7" s="511" customFormat="1" ht="24" customHeight="1">
      <c r="A462" s="581"/>
      <c r="B462" s="607" t="s">
        <v>264</v>
      </c>
      <c r="C462" s="581"/>
      <c r="D462" s="581"/>
      <c r="E462" s="603" t="s">
        <v>2265</v>
      </c>
      <c r="F462" s="604">
        <v>9400.5630000000001</v>
      </c>
      <c r="G462" s="603" t="s">
        <v>2266</v>
      </c>
    </row>
    <row r="463" spans="1:7" s="511" customFormat="1" ht="24" customHeight="1">
      <c r="A463" s="581"/>
      <c r="B463" s="581"/>
      <c r="C463" s="607" t="s">
        <v>2137</v>
      </c>
      <c r="D463" s="581"/>
      <c r="E463" s="603" t="s">
        <v>2536</v>
      </c>
      <c r="F463" s="604">
        <v>9400.5630000000001</v>
      </c>
      <c r="G463" s="603" t="s">
        <v>2334</v>
      </c>
    </row>
    <row r="464" spans="1:7" s="511" customFormat="1" ht="19.7" customHeight="1">
      <c r="A464" s="593"/>
      <c r="B464" s="588" t="s">
        <v>264</v>
      </c>
      <c r="C464" s="588" t="s">
        <v>2137</v>
      </c>
      <c r="D464" s="589" t="s">
        <v>2088</v>
      </c>
      <c r="E464" s="592" t="s">
        <v>2267</v>
      </c>
      <c r="F464" s="608">
        <v>9400.5630000000001</v>
      </c>
      <c r="G464" s="609" t="s">
        <v>2268</v>
      </c>
    </row>
    <row r="465" spans="1:7" s="511" customFormat="1" ht="24" customHeight="1">
      <c r="A465" s="581"/>
      <c r="B465" s="607" t="s">
        <v>446</v>
      </c>
      <c r="C465" s="581"/>
      <c r="D465" s="581"/>
      <c r="E465" s="603" t="s">
        <v>2269</v>
      </c>
      <c r="F465" s="604">
        <v>5766.9409999999998</v>
      </c>
      <c r="G465" s="603" t="s">
        <v>2270</v>
      </c>
    </row>
    <row r="466" spans="1:7" s="511" customFormat="1" ht="24" customHeight="1">
      <c r="A466" s="581"/>
      <c r="B466" s="581"/>
      <c r="C466" s="607" t="s">
        <v>2137</v>
      </c>
      <c r="D466" s="581"/>
      <c r="E466" s="603" t="s">
        <v>2536</v>
      </c>
      <c r="F466" s="604">
        <v>5766.9409999999998</v>
      </c>
      <c r="G466" s="603" t="s">
        <v>2334</v>
      </c>
    </row>
    <row r="467" spans="1:7" s="511" customFormat="1" ht="19.7" customHeight="1">
      <c r="A467" s="593"/>
      <c r="B467" s="588" t="s">
        <v>446</v>
      </c>
      <c r="C467" s="588" t="s">
        <v>2137</v>
      </c>
      <c r="D467" s="589" t="s">
        <v>1917</v>
      </c>
      <c r="E467" s="592" t="s">
        <v>2271</v>
      </c>
      <c r="F467" s="608">
        <v>800</v>
      </c>
      <c r="G467" s="609" t="s">
        <v>2272</v>
      </c>
    </row>
    <row r="468" spans="1:7" s="511" customFormat="1" ht="19.7" customHeight="1">
      <c r="A468" s="593"/>
      <c r="B468" s="593"/>
      <c r="C468" s="593"/>
      <c r="D468" s="589" t="s">
        <v>2043</v>
      </c>
      <c r="E468" s="592" t="s">
        <v>2407</v>
      </c>
      <c r="F468" s="608">
        <v>4966.9409999999998</v>
      </c>
      <c r="G468" s="609" t="s">
        <v>2408</v>
      </c>
    </row>
    <row r="469" spans="1:7" s="511" customFormat="1" ht="24" customHeight="1">
      <c r="A469" s="581"/>
      <c r="B469" s="607" t="s">
        <v>645</v>
      </c>
      <c r="C469" s="581"/>
      <c r="D469" s="581"/>
      <c r="E469" s="603" t="s">
        <v>2273</v>
      </c>
      <c r="F469" s="604">
        <v>29630.05</v>
      </c>
      <c r="G469" s="603" t="s">
        <v>2274</v>
      </c>
    </row>
    <row r="470" spans="1:7" s="511" customFormat="1" ht="24" customHeight="1">
      <c r="A470" s="581"/>
      <c r="B470" s="581"/>
      <c r="C470" s="607" t="s">
        <v>2137</v>
      </c>
      <c r="D470" s="581"/>
      <c r="E470" s="603" t="s">
        <v>2536</v>
      </c>
      <c r="F470" s="604">
        <v>29630.05</v>
      </c>
      <c r="G470" s="603" t="s">
        <v>2334</v>
      </c>
    </row>
    <row r="471" spans="1:7" s="511" customFormat="1" ht="30.4" customHeight="1">
      <c r="A471" s="593"/>
      <c r="B471" s="588" t="s">
        <v>645</v>
      </c>
      <c r="C471" s="588" t="s">
        <v>2137</v>
      </c>
      <c r="D471" s="589" t="s">
        <v>1991</v>
      </c>
      <c r="E471" s="592" t="s">
        <v>2275</v>
      </c>
      <c r="F471" s="608">
        <v>17646.955000000002</v>
      </c>
      <c r="G471" s="609" t="s">
        <v>2276</v>
      </c>
    </row>
    <row r="472" spans="1:7" s="511" customFormat="1" ht="30.4" customHeight="1">
      <c r="A472" s="593"/>
      <c r="B472" s="593"/>
      <c r="C472" s="593"/>
      <c r="D472" s="589" t="s">
        <v>2124</v>
      </c>
      <c r="E472" s="592" t="s">
        <v>2277</v>
      </c>
      <c r="F472" s="608">
        <v>382.62799999999999</v>
      </c>
      <c r="G472" s="609" t="s">
        <v>2975</v>
      </c>
    </row>
    <row r="473" spans="1:7" s="511" customFormat="1" ht="19.7" customHeight="1">
      <c r="A473" s="593"/>
      <c r="B473" s="593"/>
      <c r="C473" s="593"/>
      <c r="D473" s="589" t="s">
        <v>1347</v>
      </c>
      <c r="E473" s="592" t="s">
        <v>2278</v>
      </c>
      <c r="F473" s="608">
        <v>0</v>
      </c>
      <c r="G473" s="609" t="s">
        <v>2279</v>
      </c>
    </row>
    <row r="474" spans="1:7" s="511" customFormat="1" ht="41.1" customHeight="1">
      <c r="A474" s="593"/>
      <c r="B474" s="593"/>
      <c r="C474" s="593"/>
      <c r="D474" s="589" t="s">
        <v>711</v>
      </c>
      <c r="E474" s="592" t="s">
        <v>2976</v>
      </c>
      <c r="F474" s="608">
        <v>3193.8020000000001</v>
      </c>
      <c r="G474" s="609" t="s">
        <v>2280</v>
      </c>
    </row>
    <row r="475" spans="1:7" s="511" customFormat="1" ht="19.7" customHeight="1">
      <c r="A475" s="593"/>
      <c r="B475" s="593"/>
      <c r="C475" s="593"/>
      <c r="D475" s="589" t="s">
        <v>1024</v>
      </c>
      <c r="E475" s="592" t="s">
        <v>2565</v>
      </c>
      <c r="F475" s="608">
        <v>8406.6650000000009</v>
      </c>
      <c r="G475" s="609" t="s">
        <v>2566</v>
      </c>
    </row>
    <row r="476" spans="1:7" s="511" customFormat="1" ht="24" customHeight="1">
      <c r="A476" s="581"/>
      <c r="B476" s="607" t="s">
        <v>400</v>
      </c>
      <c r="C476" s="581"/>
      <c r="D476" s="581"/>
      <c r="E476" s="603" t="s">
        <v>2281</v>
      </c>
      <c r="F476" s="604">
        <v>7448.5906953800004</v>
      </c>
      <c r="G476" s="603" t="s">
        <v>2282</v>
      </c>
    </row>
    <row r="477" spans="1:7" s="511" customFormat="1" ht="34.700000000000003" customHeight="1">
      <c r="A477" s="581"/>
      <c r="B477" s="581"/>
      <c r="C477" s="607" t="s">
        <v>1316</v>
      </c>
      <c r="D477" s="581"/>
      <c r="E477" s="603" t="s">
        <v>2725</v>
      </c>
      <c r="F477" s="604">
        <v>6648.5898275099999</v>
      </c>
      <c r="G477" s="603" t="s">
        <v>2726</v>
      </c>
    </row>
    <row r="478" spans="1:7" s="511" customFormat="1" ht="30.4" customHeight="1">
      <c r="A478" s="593"/>
      <c r="B478" s="588" t="s">
        <v>400</v>
      </c>
      <c r="C478" s="588" t="s">
        <v>1316</v>
      </c>
      <c r="D478" s="589" t="s">
        <v>1877</v>
      </c>
      <c r="E478" s="592" t="s">
        <v>2283</v>
      </c>
      <c r="F478" s="608">
        <v>4667.7691174399997</v>
      </c>
      <c r="G478" s="609" t="s">
        <v>2284</v>
      </c>
    </row>
    <row r="479" spans="1:7" s="511" customFormat="1" ht="30.4" customHeight="1">
      <c r="A479" s="593"/>
      <c r="B479" s="593"/>
      <c r="C479" s="593"/>
      <c r="D479" s="589" t="s">
        <v>1882</v>
      </c>
      <c r="E479" s="592" t="s">
        <v>2285</v>
      </c>
      <c r="F479" s="608">
        <v>0</v>
      </c>
      <c r="G479" s="609" t="s">
        <v>2286</v>
      </c>
    </row>
    <row r="480" spans="1:7" s="511" customFormat="1" ht="30.4" customHeight="1">
      <c r="A480" s="593"/>
      <c r="B480" s="593"/>
      <c r="C480" s="593"/>
      <c r="D480" s="589" t="s">
        <v>2087</v>
      </c>
      <c r="E480" s="592" t="s">
        <v>2409</v>
      </c>
      <c r="F480" s="608">
        <v>1593.1992100699999</v>
      </c>
      <c r="G480" s="609" t="s">
        <v>2287</v>
      </c>
    </row>
    <row r="481" spans="1:7" s="511" customFormat="1" ht="41.1" customHeight="1">
      <c r="A481" s="593"/>
      <c r="B481" s="593"/>
      <c r="C481" s="593"/>
      <c r="D481" s="589" t="s">
        <v>2073</v>
      </c>
      <c r="E481" s="592" t="s">
        <v>2977</v>
      </c>
      <c r="F481" s="608">
        <v>0</v>
      </c>
      <c r="G481" s="609" t="s">
        <v>2288</v>
      </c>
    </row>
    <row r="482" spans="1:7" s="511" customFormat="1" ht="30.4" customHeight="1">
      <c r="A482" s="593"/>
      <c r="B482" s="593"/>
      <c r="C482" s="593"/>
      <c r="D482" s="589" t="s">
        <v>1917</v>
      </c>
      <c r="E482" s="592" t="s">
        <v>2978</v>
      </c>
      <c r="F482" s="608">
        <v>387.62150000000003</v>
      </c>
      <c r="G482" s="609" t="s">
        <v>2289</v>
      </c>
    </row>
    <row r="483" spans="1:7" s="511" customFormat="1" ht="19.7" customHeight="1">
      <c r="A483" s="593"/>
      <c r="B483" s="593"/>
      <c r="C483" s="593"/>
      <c r="D483" s="589" t="s">
        <v>1991</v>
      </c>
      <c r="E483" s="592" t="s">
        <v>2979</v>
      </c>
      <c r="F483" s="608">
        <v>0</v>
      </c>
      <c r="G483" s="609" t="s">
        <v>2980</v>
      </c>
    </row>
    <row r="484" spans="1:7" s="511" customFormat="1" ht="24" customHeight="1">
      <c r="A484" s="581"/>
      <c r="B484" s="581"/>
      <c r="C484" s="607" t="s">
        <v>2137</v>
      </c>
      <c r="D484" s="581"/>
      <c r="E484" s="603" t="s">
        <v>2536</v>
      </c>
      <c r="F484" s="604">
        <v>800.00086786999998</v>
      </c>
      <c r="G484" s="603" t="s">
        <v>2334</v>
      </c>
    </row>
    <row r="485" spans="1:7" s="511" customFormat="1" ht="30.4" customHeight="1">
      <c r="A485" s="593"/>
      <c r="B485" s="593"/>
      <c r="C485" s="588" t="s">
        <v>2137</v>
      </c>
      <c r="D485" s="589" t="s">
        <v>1117</v>
      </c>
      <c r="E485" s="592" t="s">
        <v>2290</v>
      </c>
      <c r="F485" s="608">
        <v>800.00086786999998</v>
      </c>
      <c r="G485" s="609" t="s">
        <v>2291</v>
      </c>
    </row>
    <row r="486" spans="1:7" s="511" customFormat="1" ht="24" customHeight="1">
      <c r="A486" s="607" t="s">
        <v>1015</v>
      </c>
      <c r="B486" s="581"/>
      <c r="C486" s="581"/>
      <c r="D486" s="581"/>
      <c r="E486" s="603" t="s">
        <v>2292</v>
      </c>
      <c r="F486" s="604">
        <v>55739.764096860003</v>
      </c>
      <c r="G486" s="603" t="s">
        <v>47</v>
      </c>
    </row>
    <row r="487" spans="1:7" s="511" customFormat="1" ht="24" customHeight="1">
      <c r="A487" s="581"/>
      <c r="B487" s="607" t="s">
        <v>494</v>
      </c>
      <c r="C487" s="581"/>
      <c r="D487" s="581"/>
      <c r="E487" s="603" t="s">
        <v>2293</v>
      </c>
      <c r="F487" s="604">
        <v>56.397761950000003</v>
      </c>
      <c r="G487" s="603" t="s">
        <v>2294</v>
      </c>
    </row>
    <row r="488" spans="1:7" s="511" customFormat="1" ht="24" customHeight="1">
      <c r="A488" s="581"/>
      <c r="B488" s="581"/>
      <c r="C488" s="607" t="s">
        <v>1114</v>
      </c>
      <c r="D488" s="581"/>
      <c r="E488" s="603" t="s">
        <v>2527</v>
      </c>
      <c r="F488" s="604">
        <v>0</v>
      </c>
      <c r="G488" s="603" t="s">
        <v>463</v>
      </c>
    </row>
    <row r="489" spans="1:7" s="511" customFormat="1" ht="19.7" customHeight="1">
      <c r="A489" s="588" t="s">
        <v>1015</v>
      </c>
      <c r="B489" s="588" t="s">
        <v>494</v>
      </c>
      <c r="C489" s="588" t="s">
        <v>1114</v>
      </c>
      <c r="D489" s="589" t="s">
        <v>2295</v>
      </c>
      <c r="E489" s="592" t="s">
        <v>2296</v>
      </c>
      <c r="F489" s="608">
        <v>0</v>
      </c>
      <c r="G489" s="609" t="s">
        <v>2297</v>
      </c>
    </row>
    <row r="490" spans="1:7" s="511" customFormat="1" ht="24" customHeight="1">
      <c r="A490" s="581"/>
      <c r="B490" s="581"/>
      <c r="C490" s="607" t="s">
        <v>758</v>
      </c>
      <c r="D490" s="581"/>
      <c r="E490" s="603" t="s">
        <v>2540</v>
      </c>
      <c r="F490" s="604">
        <v>56.397761950000003</v>
      </c>
      <c r="G490" s="603" t="s">
        <v>1348</v>
      </c>
    </row>
    <row r="491" spans="1:7" s="511" customFormat="1" ht="19.7" customHeight="1">
      <c r="A491" s="593"/>
      <c r="B491" s="593"/>
      <c r="C491" s="588" t="s">
        <v>758</v>
      </c>
      <c r="D491" s="589" t="s">
        <v>2116</v>
      </c>
      <c r="E491" s="592" t="s">
        <v>2298</v>
      </c>
      <c r="F491" s="608">
        <v>56.397761950000003</v>
      </c>
      <c r="G491" s="609" t="s">
        <v>2299</v>
      </c>
    </row>
    <row r="492" spans="1:7" s="511" customFormat="1" ht="24" customHeight="1">
      <c r="A492" s="581"/>
      <c r="B492" s="607" t="s">
        <v>264</v>
      </c>
      <c r="C492" s="581"/>
      <c r="D492" s="581"/>
      <c r="E492" s="603" t="s">
        <v>2300</v>
      </c>
      <c r="F492" s="604">
        <v>0</v>
      </c>
      <c r="G492" s="603" t="s">
        <v>2301</v>
      </c>
    </row>
    <row r="493" spans="1:7" s="511" customFormat="1" ht="24" customHeight="1">
      <c r="A493" s="581"/>
      <c r="B493" s="581"/>
      <c r="C493" s="607" t="s">
        <v>758</v>
      </c>
      <c r="D493" s="581"/>
      <c r="E493" s="603" t="s">
        <v>2540</v>
      </c>
      <c r="F493" s="604">
        <v>0</v>
      </c>
      <c r="G493" s="603" t="s">
        <v>1348</v>
      </c>
    </row>
    <row r="494" spans="1:7" s="511" customFormat="1" ht="30.4" customHeight="1">
      <c r="A494" s="593"/>
      <c r="B494" s="588" t="s">
        <v>264</v>
      </c>
      <c r="C494" s="588" t="s">
        <v>758</v>
      </c>
      <c r="D494" s="589" t="s">
        <v>1877</v>
      </c>
      <c r="E494" s="592" t="s">
        <v>2567</v>
      </c>
      <c r="F494" s="608">
        <v>0</v>
      </c>
      <c r="G494" s="609" t="s">
        <v>2568</v>
      </c>
    </row>
    <row r="495" spans="1:7" s="511" customFormat="1" ht="24" customHeight="1">
      <c r="A495" s="581"/>
      <c r="B495" s="581"/>
      <c r="C495" s="607" t="s">
        <v>1119</v>
      </c>
      <c r="D495" s="581"/>
      <c r="E495" s="603" t="s">
        <v>2528</v>
      </c>
      <c r="F495" s="604">
        <v>0</v>
      </c>
      <c r="G495" s="603" t="s">
        <v>714</v>
      </c>
    </row>
    <row r="496" spans="1:7" s="511" customFormat="1" ht="19.7" customHeight="1">
      <c r="A496" s="593"/>
      <c r="B496" s="593"/>
      <c r="C496" s="588" t="s">
        <v>1119</v>
      </c>
      <c r="D496" s="589" t="s">
        <v>2302</v>
      </c>
      <c r="E496" s="592" t="s">
        <v>2410</v>
      </c>
      <c r="F496" s="608">
        <v>0</v>
      </c>
      <c r="G496" s="609" t="s">
        <v>2411</v>
      </c>
    </row>
    <row r="497" spans="1:7" s="511" customFormat="1" ht="24" customHeight="1">
      <c r="A497" s="581"/>
      <c r="B497" s="607" t="s">
        <v>400</v>
      </c>
      <c r="C497" s="581"/>
      <c r="D497" s="581"/>
      <c r="E497" s="603" t="s">
        <v>2292</v>
      </c>
      <c r="F497" s="604">
        <v>55683.366334910002</v>
      </c>
      <c r="G497" s="603" t="s">
        <v>47</v>
      </c>
    </row>
    <row r="498" spans="1:7" s="511" customFormat="1" ht="24" customHeight="1">
      <c r="A498" s="581"/>
      <c r="B498" s="581"/>
      <c r="C498" s="607" t="s">
        <v>1373</v>
      </c>
      <c r="D498" s="581"/>
      <c r="E498" s="603" t="s">
        <v>2529</v>
      </c>
      <c r="F498" s="604">
        <v>3351.68738695</v>
      </c>
      <c r="G498" s="603" t="s">
        <v>1439</v>
      </c>
    </row>
    <row r="499" spans="1:7" s="511" customFormat="1" ht="30.4" customHeight="1">
      <c r="A499" s="593"/>
      <c r="B499" s="588" t="s">
        <v>400</v>
      </c>
      <c r="C499" s="588" t="s">
        <v>1373</v>
      </c>
      <c r="D499" s="589" t="s">
        <v>1368</v>
      </c>
      <c r="E499" s="592" t="s">
        <v>2303</v>
      </c>
      <c r="F499" s="608">
        <v>3351.68738695</v>
      </c>
      <c r="G499" s="609" t="s">
        <v>2304</v>
      </c>
    </row>
    <row r="500" spans="1:7" s="511" customFormat="1" ht="24" customHeight="1">
      <c r="A500" s="581"/>
      <c r="B500" s="581"/>
      <c r="C500" s="607" t="s">
        <v>1114</v>
      </c>
      <c r="D500" s="581"/>
      <c r="E500" s="603" t="s">
        <v>2527</v>
      </c>
      <c r="F500" s="604">
        <v>0</v>
      </c>
      <c r="G500" s="603" t="s">
        <v>463</v>
      </c>
    </row>
    <row r="501" spans="1:7" s="511" customFormat="1" ht="19.7" customHeight="1">
      <c r="A501" s="593"/>
      <c r="B501" s="593"/>
      <c r="C501" s="588" t="s">
        <v>1114</v>
      </c>
      <c r="D501" s="589" t="s">
        <v>1935</v>
      </c>
      <c r="E501" s="592" t="s">
        <v>2305</v>
      </c>
      <c r="F501" s="608">
        <v>0</v>
      </c>
      <c r="G501" s="609" t="s">
        <v>2306</v>
      </c>
    </row>
    <row r="502" spans="1:7" s="511" customFormat="1" ht="24" customHeight="1">
      <c r="A502" s="581"/>
      <c r="B502" s="581"/>
      <c r="C502" s="607" t="s">
        <v>1116</v>
      </c>
      <c r="D502" s="581"/>
      <c r="E502" s="603" t="s">
        <v>2818</v>
      </c>
      <c r="F502" s="604">
        <v>7200</v>
      </c>
      <c r="G502" s="603" t="s">
        <v>45</v>
      </c>
    </row>
    <row r="503" spans="1:7" s="511" customFormat="1" ht="19.7" customHeight="1">
      <c r="A503" s="593"/>
      <c r="B503" s="593"/>
      <c r="C503" s="588" t="s">
        <v>1116</v>
      </c>
      <c r="D503" s="589" t="s">
        <v>2087</v>
      </c>
      <c r="E503" s="592" t="s">
        <v>2307</v>
      </c>
      <c r="F503" s="608">
        <v>0</v>
      </c>
      <c r="G503" s="609" t="s">
        <v>2308</v>
      </c>
    </row>
    <row r="504" spans="1:7" s="511" customFormat="1" ht="19.7" customHeight="1">
      <c r="A504" s="593"/>
      <c r="B504" s="593"/>
      <c r="C504" s="593"/>
      <c r="D504" s="589" t="s">
        <v>2226</v>
      </c>
      <c r="E504" s="592" t="s">
        <v>2309</v>
      </c>
      <c r="F504" s="608">
        <v>0</v>
      </c>
      <c r="G504" s="609" t="s">
        <v>2310</v>
      </c>
    </row>
    <row r="505" spans="1:7" s="511" customFormat="1" ht="30.4" customHeight="1">
      <c r="A505" s="593"/>
      <c r="B505" s="593"/>
      <c r="C505" s="593"/>
      <c r="D505" s="589" t="s">
        <v>2311</v>
      </c>
      <c r="E505" s="592" t="s">
        <v>2981</v>
      </c>
      <c r="F505" s="608">
        <v>7200</v>
      </c>
      <c r="G505" s="609" t="s">
        <v>2982</v>
      </c>
    </row>
    <row r="506" spans="1:7" s="511" customFormat="1" ht="30.4" customHeight="1">
      <c r="A506" s="593"/>
      <c r="B506" s="593"/>
      <c r="C506" s="593"/>
      <c r="D506" s="589" t="s">
        <v>414</v>
      </c>
      <c r="E506" s="592" t="s">
        <v>2312</v>
      </c>
      <c r="F506" s="608">
        <v>0</v>
      </c>
      <c r="G506" s="609" t="s">
        <v>1002</v>
      </c>
    </row>
    <row r="507" spans="1:7" s="511" customFormat="1" ht="19.7" customHeight="1">
      <c r="A507" s="593"/>
      <c r="B507" s="593"/>
      <c r="C507" s="593"/>
      <c r="D507" s="589" t="s">
        <v>1904</v>
      </c>
      <c r="E507" s="592" t="s">
        <v>1905</v>
      </c>
      <c r="F507" s="608">
        <v>0</v>
      </c>
      <c r="G507" s="609" t="s">
        <v>1906</v>
      </c>
    </row>
    <row r="508" spans="1:7" s="511" customFormat="1" ht="19.7" customHeight="1">
      <c r="A508" s="593"/>
      <c r="B508" s="593"/>
      <c r="C508" s="593"/>
      <c r="D508" s="589" t="s">
        <v>2983</v>
      </c>
      <c r="E508" s="592" t="s">
        <v>2984</v>
      </c>
      <c r="F508" s="608">
        <v>0</v>
      </c>
      <c r="G508" s="609" t="s">
        <v>2985</v>
      </c>
    </row>
    <row r="509" spans="1:7" s="511" customFormat="1" ht="34.700000000000003" customHeight="1">
      <c r="A509" s="581"/>
      <c r="B509" s="581"/>
      <c r="C509" s="607" t="s">
        <v>1316</v>
      </c>
      <c r="D509" s="581"/>
      <c r="E509" s="603" t="s">
        <v>2725</v>
      </c>
      <c r="F509" s="604">
        <v>893.37689999999998</v>
      </c>
      <c r="G509" s="603" t="s">
        <v>2726</v>
      </c>
    </row>
    <row r="510" spans="1:7" s="511" customFormat="1" ht="41.1" customHeight="1">
      <c r="A510" s="593"/>
      <c r="B510" s="593"/>
      <c r="C510" s="588" t="s">
        <v>1316</v>
      </c>
      <c r="D510" s="589" t="s">
        <v>2109</v>
      </c>
      <c r="E510" s="592" t="s">
        <v>2986</v>
      </c>
      <c r="F510" s="608">
        <v>0</v>
      </c>
      <c r="G510" s="609" t="s">
        <v>2987</v>
      </c>
    </row>
    <row r="511" spans="1:7" s="511" customFormat="1" ht="30.4" customHeight="1">
      <c r="A511" s="593"/>
      <c r="B511" s="593"/>
      <c r="C511" s="593"/>
      <c r="D511" s="589" t="s">
        <v>414</v>
      </c>
      <c r="E511" s="592" t="s">
        <v>2312</v>
      </c>
      <c r="F511" s="608">
        <v>0</v>
      </c>
      <c r="G511" s="609" t="s">
        <v>1002</v>
      </c>
    </row>
    <row r="512" spans="1:7" s="511" customFormat="1" ht="19.7" customHeight="1">
      <c r="A512" s="593"/>
      <c r="B512" s="593"/>
      <c r="C512" s="593"/>
      <c r="D512" s="589" t="s">
        <v>1904</v>
      </c>
      <c r="E512" s="592" t="s">
        <v>2988</v>
      </c>
      <c r="F512" s="608">
        <v>893.37689999999998</v>
      </c>
      <c r="G512" s="609" t="s">
        <v>2989</v>
      </c>
    </row>
    <row r="513" spans="1:7" s="511" customFormat="1" ht="24" customHeight="1">
      <c r="A513" s="581"/>
      <c r="B513" s="581"/>
      <c r="C513" s="607" t="s">
        <v>1370</v>
      </c>
      <c r="D513" s="581"/>
      <c r="E513" s="603" t="s">
        <v>2535</v>
      </c>
      <c r="F513" s="604">
        <v>37.948</v>
      </c>
      <c r="G513" s="603" t="s">
        <v>1779</v>
      </c>
    </row>
    <row r="514" spans="1:7" s="511" customFormat="1" ht="19.7" customHeight="1">
      <c r="A514" s="593"/>
      <c r="B514" s="593"/>
      <c r="C514" s="588" t="s">
        <v>1370</v>
      </c>
      <c r="D514" s="589" t="s">
        <v>1876</v>
      </c>
      <c r="E514" s="592" t="s">
        <v>2313</v>
      </c>
      <c r="F514" s="608">
        <v>37.948</v>
      </c>
      <c r="G514" s="609" t="s">
        <v>2314</v>
      </c>
    </row>
    <row r="515" spans="1:7" s="511" customFormat="1" ht="24" customHeight="1">
      <c r="A515" s="581"/>
      <c r="B515" s="581"/>
      <c r="C515" s="607" t="s">
        <v>2137</v>
      </c>
      <c r="D515" s="581"/>
      <c r="E515" s="603" t="s">
        <v>2536</v>
      </c>
      <c r="F515" s="604">
        <v>29842.508999999998</v>
      </c>
      <c r="G515" s="603" t="s">
        <v>2334</v>
      </c>
    </row>
    <row r="516" spans="1:7" s="511" customFormat="1" ht="30.4" customHeight="1">
      <c r="A516" s="593"/>
      <c r="B516" s="593"/>
      <c r="C516" s="588" t="s">
        <v>2137</v>
      </c>
      <c r="D516" s="589" t="s">
        <v>414</v>
      </c>
      <c r="E516" s="592" t="s">
        <v>2312</v>
      </c>
      <c r="F516" s="608">
        <v>29842.508999999998</v>
      </c>
      <c r="G516" s="609" t="s">
        <v>1002</v>
      </c>
    </row>
    <row r="517" spans="1:7" s="511" customFormat="1" ht="24" customHeight="1">
      <c r="A517" s="581"/>
      <c r="B517" s="581"/>
      <c r="C517" s="607" t="s">
        <v>1119</v>
      </c>
      <c r="D517" s="581"/>
      <c r="E517" s="603" t="s">
        <v>2528</v>
      </c>
      <c r="F517" s="604">
        <v>149.16099796</v>
      </c>
      <c r="G517" s="603" t="s">
        <v>714</v>
      </c>
    </row>
    <row r="518" spans="1:7" s="511" customFormat="1" ht="30.4" customHeight="1">
      <c r="A518" s="593"/>
      <c r="B518" s="593"/>
      <c r="C518" s="588" t="s">
        <v>1119</v>
      </c>
      <c r="D518" s="589" t="s">
        <v>1373</v>
      </c>
      <c r="E518" s="592" t="s">
        <v>2315</v>
      </c>
      <c r="F518" s="608">
        <v>149.16099796</v>
      </c>
      <c r="G518" s="609" t="s">
        <v>2316</v>
      </c>
    </row>
    <row r="519" spans="1:7" s="511" customFormat="1" ht="24" customHeight="1">
      <c r="A519" s="581"/>
      <c r="B519" s="581"/>
      <c r="C519" s="607" t="s">
        <v>1129</v>
      </c>
      <c r="D519" s="581"/>
      <c r="E519" s="603" t="s">
        <v>2845</v>
      </c>
      <c r="F519" s="604">
        <v>14208.68405</v>
      </c>
      <c r="G519" s="603" t="s">
        <v>1130</v>
      </c>
    </row>
    <row r="520" spans="1:7" s="511" customFormat="1" ht="30.4" customHeight="1">
      <c r="A520" s="593"/>
      <c r="B520" s="593"/>
      <c r="C520" s="588" t="s">
        <v>1129</v>
      </c>
      <c r="D520" s="589" t="s">
        <v>1882</v>
      </c>
      <c r="E520" s="592" t="s">
        <v>2317</v>
      </c>
      <c r="F520" s="608">
        <v>14208.68405</v>
      </c>
      <c r="G520" s="609" t="s">
        <v>2318</v>
      </c>
    </row>
    <row r="521" spans="1:7" s="511" customFormat="1" ht="30.4" customHeight="1">
      <c r="A521" s="593"/>
      <c r="B521" s="593"/>
      <c r="C521" s="593"/>
      <c r="D521" s="589" t="s">
        <v>414</v>
      </c>
      <c r="E521" s="592" t="s">
        <v>2312</v>
      </c>
      <c r="F521" s="608">
        <v>0</v>
      </c>
      <c r="G521" s="609" t="s">
        <v>1002</v>
      </c>
    </row>
    <row r="522" spans="1:7" s="511" customFormat="1" ht="24" customHeight="1">
      <c r="A522" s="607" t="s">
        <v>1016</v>
      </c>
      <c r="B522" s="581"/>
      <c r="C522" s="581"/>
      <c r="D522" s="581"/>
      <c r="E522" s="603" t="s">
        <v>2319</v>
      </c>
      <c r="F522" s="604">
        <v>1189710.38221701</v>
      </c>
      <c r="G522" s="603" t="s">
        <v>322</v>
      </c>
    </row>
    <row r="523" spans="1:7" s="511" customFormat="1" ht="24" customHeight="1">
      <c r="A523" s="581"/>
      <c r="B523" s="607" t="s">
        <v>494</v>
      </c>
      <c r="C523" s="581"/>
      <c r="D523" s="581"/>
      <c r="E523" s="603" t="s">
        <v>2320</v>
      </c>
      <c r="F523" s="604">
        <v>1189710.38221701</v>
      </c>
      <c r="G523" s="603" t="s">
        <v>322</v>
      </c>
    </row>
    <row r="524" spans="1:7" s="511" customFormat="1" ht="24" customHeight="1">
      <c r="A524" s="581"/>
      <c r="B524" s="581"/>
      <c r="C524" s="607" t="s">
        <v>1116</v>
      </c>
      <c r="D524" s="581"/>
      <c r="E524" s="603" t="s">
        <v>2818</v>
      </c>
      <c r="F524" s="604">
        <v>1189710.38221701</v>
      </c>
      <c r="G524" s="603" t="s">
        <v>45</v>
      </c>
    </row>
    <row r="525" spans="1:7" s="511" customFormat="1" ht="19.7" customHeight="1">
      <c r="A525" s="588" t="s">
        <v>1016</v>
      </c>
      <c r="B525" s="588" t="s">
        <v>494</v>
      </c>
      <c r="C525" s="588" t="s">
        <v>1116</v>
      </c>
      <c r="D525" s="589" t="s">
        <v>1917</v>
      </c>
      <c r="E525" s="592" t="s">
        <v>2321</v>
      </c>
      <c r="F525" s="608">
        <v>1189710.38221701</v>
      </c>
      <c r="G525" s="609" t="s">
        <v>2322</v>
      </c>
    </row>
    <row r="526" spans="1:7" s="511" customFormat="1" ht="24" customHeight="1">
      <c r="A526" s="607" t="s">
        <v>1157</v>
      </c>
      <c r="B526" s="581"/>
      <c r="C526" s="581"/>
      <c r="D526" s="581"/>
      <c r="E526" s="603" t="s">
        <v>2323</v>
      </c>
      <c r="F526" s="604">
        <v>1315998.2845000001</v>
      </c>
      <c r="G526" s="603" t="s">
        <v>40</v>
      </c>
    </row>
    <row r="527" spans="1:7" s="511" customFormat="1" ht="24" customHeight="1">
      <c r="A527" s="581"/>
      <c r="B527" s="607" t="s">
        <v>494</v>
      </c>
      <c r="C527" s="581"/>
      <c r="D527" s="581"/>
      <c r="E527" s="603" t="s">
        <v>2323</v>
      </c>
      <c r="F527" s="604">
        <v>1315998.2845000001</v>
      </c>
      <c r="G527" s="603" t="s">
        <v>40</v>
      </c>
    </row>
    <row r="528" spans="1:7" s="511" customFormat="1" ht="24" customHeight="1">
      <c r="A528" s="581"/>
      <c r="B528" s="581"/>
      <c r="C528" s="607" t="s">
        <v>1116</v>
      </c>
      <c r="D528" s="581"/>
      <c r="E528" s="603" t="s">
        <v>2818</v>
      </c>
      <c r="F528" s="604">
        <v>1315998.2845000001</v>
      </c>
      <c r="G528" s="603" t="s">
        <v>45</v>
      </c>
    </row>
    <row r="529" spans="1:7" s="511" customFormat="1" ht="19.7" customHeight="1">
      <c r="A529" s="588" t="s">
        <v>1157</v>
      </c>
      <c r="B529" s="588" t="s">
        <v>494</v>
      </c>
      <c r="C529" s="588" t="s">
        <v>1116</v>
      </c>
      <c r="D529" s="589" t="s">
        <v>2324</v>
      </c>
      <c r="E529" s="592" t="s">
        <v>350</v>
      </c>
      <c r="F529" s="608">
        <v>1315998.2845000001</v>
      </c>
      <c r="G529" s="609" t="s">
        <v>114</v>
      </c>
    </row>
    <row r="530" spans="1:7" s="511" customFormat="1" ht="11.1" customHeight="1">
      <c r="A530" s="612"/>
      <c r="B530" s="612"/>
      <c r="C530" s="612"/>
      <c r="D530" s="613"/>
      <c r="E530" s="614"/>
      <c r="F530" s="613"/>
      <c r="G530" s="615"/>
    </row>
    <row r="531" spans="1:7" s="511" customFormat="1" ht="11.1" customHeight="1">
      <c r="A531" s="612"/>
      <c r="B531" s="612"/>
      <c r="C531" s="612"/>
      <c r="D531" s="613"/>
      <c r="E531" s="615"/>
      <c r="F531" s="613"/>
      <c r="G531" s="615"/>
    </row>
    <row r="532" spans="1:7" s="511" customFormat="1" ht="24" customHeight="1">
      <c r="A532" s="581"/>
      <c r="B532" s="581"/>
      <c r="C532" s="581"/>
      <c r="D532" s="581"/>
      <c r="E532" s="603" t="s">
        <v>2325</v>
      </c>
      <c r="F532" s="604">
        <v>11000</v>
      </c>
      <c r="G532" s="603" t="s">
        <v>603</v>
      </c>
    </row>
    <row r="533" spans="1:7" s="511" customFormat="1" ht="24" customHeight="1">
      <c r="A533" s="607" t="s">
        <v>1169</v>
      </c>
      <c r="B533" s="581"/>
      <c r="C533" s="581"/>
      <c r="D533" s="581"/>
      <c r="E533" s="603" t="s">
        <v>2134</v>
      </c>
      <c r="F533" s="604">
        <v>0</v>
      </c>
      <c r="G533" s="603" t="s">
        <v>514</v>
      </c>
    </row>
    <row r="534" spans="1:7" s="511" customFormat="1" ht="24" customHeight="1">
      <c r="A534" s="581"/>
      <c r="B534" s="607" t="s">
        <v>183</v>
      </c>
      <c r="C534" s="581"/>
      <c r="D534" s="581"/>
      <c r="E534" s="603" t="s">
        <v>2138</v>
      </c>
      <c r="F534" s="604">
        <v>0</v>
      </c>
      <c r="G534" s="603" t="s">
        <v>2139</v>
      </c>
    </row>
    <row r="535" spans="1:7" s="511" customFormat="1" ht="24" customHeight="1">
      <c r="A535" s="581"/>
      <c r="B535" s="581"/>
      <c r="C535" s="607" t="s">
        <v>2140</v>
      </c>
      <c r="D535" s="581"/>
      <c r="E535" s="603" t="s">
        <v>2537</v>
      </c>
      <c r="F535" s="604">
        <v>0</v>
      </c>
      <c r="G535" s="603" t="s">
        <v>2335</v>
      </c>
    </row>
    <row r="536" spans="1:7" s="511" customFormat="1" ht="52.35" customHeight="1">
      <c r="A536" s="588" t="s">
        <v>1169</v>
      </c>
      <c r="B536" s="588" t="s">
        <v>183</v>
      </c>
      <c r="C536" s="588" t="s">
        <v>2140</v>
      </c>
      <c r="D536" s="589" t="s">
        <v>2248</v>
      </c>
      <c r="E536" s="592" t="s">
        <v>2990</v>
      </c>
      <c r="F536" s="608">
        <v>0</v>
      </c>
      <c r="G536" s="609" t="s">
        <v>2991</v>
      </c>
    </row>
    <row r="537" spans="1:7" s="511" customFormat="1" ht="24" customHeight="1">
      <c r="A537" s="607" t="s">
        <v>1182</v>
      </c>
      <c r="B537" s="581"/>
      <c r="C537" s="581"/>
      <c r="D537" s="581"/>
      <c r="E537" s="603" t="s">
        <v>2143</v>
      </c>
      <c r="F537" s="604">
        <v>0</v>
      </c>
      <c r="G537" s="603" t="s">
        <v>422</v>
      </c>
    </row>
    <row r="538" spans="1:7" s="511" customFormat="1" ht="24" customHeight="1">
      <c r="A538" s="581"/>
      <c r="B538" s="607" t="s">
        <v>446</v>
      </c>
      <c r="C538" s="581"/>
      <c r="D538" s="581"/>
      <c r="E538" s="603" t="s">
        <v>2168</v>
      </c>
      <c r="F538" s="604">
        <v>0</v>
      </c>
      <c r="G538" s="603" t="s">
        <v>2168</v>
      </c>
    </row>
    <row r="539" spans="1:7" s="511" customFormat="1" ht="24" customHeight="1">
      <c r="A539" s="581"/>
      <c r="B539" s="581"/>
      <c r="C539" s="607" t="s">
        <v>2337</v>
      </c>
      <c r="D539" s="581"/>
      <c r="E539" s="603" t="s">
        <v>2554</v>
      </c>
      <c r="F539" s="604">
        <v>0</v>
      </c>
      <c r="G539" s="603" t="s">
        <v>2338</v>
      </c>
    </row>
    <row r="540" spans="1:7" s="511" customFormat="1" ht="41.1" customHeight="1">
      <c r="A540" s="588" t="s">
        <v>1182</v>
      </c>
      <c r="B540" s="588" t="s">
        <v>446</v>
      </c>
      <c r="C540" s="588" t="s">
        <v>2337</v>
      </c>
      <c r="D540" s="589" t="s">
        <v>2992</v>
      </c>
      <c r="E540" s="592" t="s">
        <v>2993</v>
      </c>
      <c r="F540" s="608">
        <v>0</v>
      </c>
      <c r="G540" s="609" t="s">
        <v>2994</v>
      </c>
    </row>
    <row r="541" spans="1:7" s="511" customFormat="1" ht="24" customHeight="1">
      <c r="A541" s="607" t="s">
        <v>1170</v>
      </c>
      <c r="B541" s="581"/>
      <c r="C541" s="581"/>
      <c r="D541" s="581"/>
      <c r="E541" s="603" t="s">
        <v>2184</v>
      </c>
      <c r="F541" s="604">
        <v>0</v>
      </c>
      <c r="G541" s="603" t="s">
        <v>327</v>
      </c>
    </row>
    <row r="542" spans="1:7" s="511" customFormat="1" ht="24" customHeight="1">
      <c r="A542" s="581"/>
      <c r="B542" s="607" t="s">
        <v>494</v>
      </c>
      <c r="C542" s="581"/>
      <c r="D542" s="581"/>
      <c r="E542" s="603" t="s">
        <v>2185</v>
      </c>
      <c r="F542" s="604">
        <v>0</v>
      </c>
      <c r="G542" s="603" t="s">
        <v>2186</v>
      </c>
    </row>
    <row r="543" spans="1:7" s="511" customFormat="1" ht="24" customHeight="1">
      <c r="A543" s="581"/>
      <c r="B543" s="581"/>
      <c r="C543" s="607" t="s">
        <v>1118</v>
      </c>
      <c r="D543" s="581"/>
      <c r="E543" s="610" t="s">
        <v>2821</v>
      </c>
      <c r="F543" s="604">
        <v>0</v>
      </c>
      <c r="G543" s="603" t="s">
        <v>713</v>
      </c>
    </row>
    <row r="544" spans="1:7" s="511" customFormat="1" ht="52.35" customHeight="1">
      <c r="A544" s="588" t="s">
        <v>1170</v>
      </c>
      <c r="B544" s="588" t="s">
        <v>494</v>
      </c>
      <c r="C544" s="588" t="s">
        <v>1118</v>
      </c>
      <c r="D544" s="589" t="s">
        <v>1878</v>
      </c>
      <c r="E544" s="592" t="s">
        <v>2995</v>
      </c>
      <c r="F544" s="608">
        <v>0</v>
      </c>
      <c r="G544" s="609" t="s">
        <v>2991</v>
      </c>
    </row>
    <row r="545" spans="1:7" s="511" customFormat="1" ht="45.4" customHeight="1">
      <c r="A545" s="607" t="s">
        <v>1014</v>
      </c>
      <c r="B545" s="581"/>
      <c r="C545" s="581"/>
      <c r="D545" s="581"/>
      <c r="E545" s="603" t="s">
        <v>2204</v>
      </c>
      <c r="F545" s="604">
        <v>11000</v>
      </c>
      <c r="G545" s="603" t="s">
        <v>188</v>
      </c>
    </row>
    <row r="546" spans="1:7" s="511" customFormat="1" ht="24" customHeight="1">
      <c r="A546" s="581"/>
      <c r="B546" s="607" t="s">
        <v>494</v>
      </c>
      <c r="C546" s="581"/>
      <c r="D546" s="581"/>
      <c r="E546" s="603" t="s">
        <v>2205</v>
      </c>
      <c r="F546" s="604">
        <v>11000</v>
      </c>
      <c r="G546" s="603" t="s">
        <v>2206</v>
      </c>
    </row>
    <row r="547" spans="1:7" s="511" customFormat="1" ht="24" customHeight="1">
      <c r="A547" s="581"/>
      <c r="B547" s="581"/>
      <c r="C547" s="607" t="s">
        <v>711</v>
      </c>
      <c r="D547" s="581"/>
      <c r="E547" s="603" t="s">
        <v>2531</v>
      </c>
      <c r="F547" s="604">
        <v>11000</v>
      </c>
      <c r="G547" s="603" t="s">
        <v>61</v>
      </c>
    </row>
    <row r="548" spans="1:7" s="511" customFormat="1" ht="41.1" customHeight="1">
      <c r="A548" s="588" t="s">
        <v>1014</v>
      </c>
      <c r="B548" s="588" t="s">
        <v>494</v>
      </c>
      <c r="C548" s="588" t="s">
        <v>711</v>
      </c>
      <c r="D548" s="589" t="s">
        <v>2006</v>
      </c>
      <c r="E548" s="592" t="s">
        <v>2996</v>
      </c>
      <c r="F548" s="608">
        <v>0</v>
      </c>
      <c r="G548" s="609" t="s">
        <v>2997</v>
      </c>
    </row>
    <row r="549" spans="1:7" s="511" customFormat="1" ht="41.1" customHeight="1">
      <c r="A549" s="593"/>
      <c r="B549" s="593"/>
      <c r="C549" s="593"/>
      <c r="D549" s="589" t="s">
        <v>2087</v>
      </c>
      <c r="E549" s="592" t="s">
        <v>2998</v>
      </c>
      <c r="F549" s="608">
        <v>0</v>
      </c>
      <c r="G549" s="609" t="s">
        <v>2999</v>
      </c>
    </row>
    <row r="550" spans="1:7" s="511" customFormat="1" ht="52.35" customHeight="1">
      <c r="A550" s="593"/>
      <c r="B550" s="593"/>
      <c r="C550" s="593"/>
      <c r="D550" s="589" t="s">
        <v>2073</v>
      </c>
      <c r="E550" s="592" t="s">
        <v>3000</v>
      </c>
      <c r="F550" s="608">
        <v>0</v>
      </c>
      <c r="G550" s="609" t="s">
        <v>3001</v>
      </c>
    </row>
    <row r="551" spans="1:7" s="511" customFormat="1" ht="30.4" customHeight="1">
      <c r="A551" s="593"/>
      <c r="B551" s="593"/>
      <c r="C551" s="593"/>
      <c r="D551" s="589" t="s">
        <v>1373</v>
      </c>
      <c r="E551" s="592" t="s">
        <v>2327</v>
      </c>
      <c r="F551" s="608">
        <v>11000</v>
      </c>
      <c r="G551" s="609" t="s">
        <v>2328</v>
      </c>
    </row>
    <row r="552" spans="1:7" s="511" customFormat="1" ht="30.4" customHeight="1">
      <c r="A552" s="593"/>
      <c r="B552" s="593"/>
      <c r="C552" s="593"/>
      <c r="D552" s="589" t="s">
        <v>1226</v>
      </c>
      <c r="E552" s="592" t="s">
        <v>3002</v>
      </c>
      <c r="F552" s="608">
        <v>0</v>
      </c>
      <c r="G552" s="609" t="s">
        <v>3003</v>
      </c>
    </row>
    <row r="553" spans="1:7" s="511" customFormat="1" ht="34.700000000000003" customHeight="1">
      <c r="A553" s="581"/>
      <c r="B553" s="607" t="s">
        <v>400</v>
      </c>
      <c r="C553" s="581"/>
      <c r="D553" s="581"/>
      <c r="E553" s="603" t="s">
        <v>2236</v>
      </c>
      <c r="F553" s="604">
        <v>0</v>
      </c>
      <c r="G553" s="603" t="s">
        <v>2237</v>
      </c>
    </row>
    <row r="554" spans="1:7" s="511" customFormat="1" ht="24" customHeight="1">
      <c r="A554" s="581"/>
      <c r="B554" s="581"/>
      <c r="C554" s="607" t="s">
        <v>1119</v>
      </c>
      <c r="D554" s="581"/>
      <c r="E554" s="603" t="s">
        <v>2528</v>
      </c>
      <c r="F554" s="604">
        <v>0</v>
      </c>
      <c r="G554" s="603" t="s">
        <v>714</v>
      </c>
    </row>
    <row r="555" spans="1:7" s="511" customFormat="1" ht="30.4" customHeight="1">
      <c r="A555" s="593"/>
      <c r="B555" s="588" t="s">
        <v>400</v>
      </c>
      <c r="C555" s="588" t="s">
        <v>1119</v>
      </c>
      <c r="D555" s="589" t="s">
        <v>2124</v>
      </c>
      <c r="E555" s="592" t="s">
        <v>2329</v>
      </c>
      <c r="F555" s="608">
        <v>0</v>
      </c>
      <c r="G555" s="609" t="s">
        <v>2330</v>
      </c>
    </row>
    <row r="556" spans="1:7" s="511" customFormat="1" ht="41.1" customHeight="1">
      <c r="A556" s="593"/>
      <c r="B556" s="593"/>
      <c r="C556" s="593"/>
      <c r="D556" s="589" t="s">
        <v>2668</v>
      </c>
      <c r="E556" s="592" t="s">
        <v>2569</v>
      </c>
      <c r="F556" s="608">
        <v>0</v>
      </c>
      <c r="G556" s="609" t="s">
        <v>2326</v>
      </c>
    </row>
    <row r="557" spans="1:7" s="511" customFormat="1" ht="34.700000000000003" customHeight="1">
      <c r="A557" s="607" t="s">
        <v>1017</v>
      </c>
      <c r="B557" s="581"/>
      <c r="C557" s="581"/>
      <c r="D557" s="581"/>
      <c r="E557" s="603" t="s">
        <v>2242</v>
      </c>
      <c r="F557" s="604">
        <v>0</v>
      </c>
      <c r="G557" s="603" t="s">
        <v>583</v>
      </c>
    </row>
    <row r="558" spans="1:7" s="511" customFormat="1" ht="24" customHeight="1">
      <c r="A558" s="581"/>
      <c r="B558" s="607" t="s">
        <v>494</v>
      </c>
      <c r="C558" s="581"/>
      <c r="D558" s="581"/>
      <c r="E558" s="603" t="s">
        <v>2243</v>
      </c>
      <c r="F558" s="604">
        <v>0</v>
      </c>
      <c r="G558" s="603" t="s">
        <v>2244</v>
      </c>
    </row>
    <row r="559" spans="1:7" s="511" customFormat="1" ht="24" customHeight="1">
      <c r="A559" s="581"/>
      <c r="B559" s="581"/>
      <c r="C559" s="607" t="s">
        <v>2140</v>
      </c>
      <c r="D559" s="581"/>
      <c r="E559" s="603" t="s">
        <v>2537</v>
      </c>
      <c r="F559" s="604">
        <v>0</v>
      </c>
      <c r="G559" s="603" t="s">
        <v>2335</v>
      </c>
    </row>
    <row r="560" spans="1:7" s="511" customFormat="1" ht="52.35" customHeight="1">
      <c r="A560" s="588" t="s">
        <v>1017</v>
      </c>
      <c r="B560" s="588" t="s">
        <v>494</v>
      </c>
      <c r="C560" s="588" t="s">
        <v>2140</v>
      </c>
      <c r="D560" s="589" t="s">
        <v>2153</v>
      </c>
      <c r="E560" s="592" t="s">
        <v>3004</v>
      </c>
      <c r="F560" s="608">
        <v>0</v>
      </c>
      <c r="G560" s="609" t="s">
        <v>3005</v>
      </c>
    </row>
    <row r="561" spans="1:7" s="511" customFormat="1" ht="24" customHeight="1">
      <c r="A561" s="607" t="s">
        <v>1018</v>
      </c>
      <c r="B561" s="581"/>
      <c r="C561" s="581"/>
      <c r="D561" s="581"/>
      <c r="E561" s="603" t="s">
        <v>2257</v>
      </c>
      <c r="F561" s="604">
        <v>0</v>
      </c>
      <c r="G561" s="603" t="s">
        <v>486</v>
      </c>
    </row>
    <row r="562" spans="1:7" s="511" customFormat="1" ht="24" customHeight="1">
      <c r="A562" s="581"/>
      <c r="B562" s="607" t="s">
        <v>494</v>
      </c>
      <c r="C562" s="581"/>
      <c r="D562" s="581"/>
      <c r="E562" s="603" t="s">
        <v>2258</v>
      </c>
      <c r="F562" s="604">
        <v>0</v>
      </c>
      <c r="G562" s="603" t="s">
        <v>2259</v>
      </c>
    </row>
    <row r="563" spans="1:7" s="511" customFormat="1" ht="24" customHeight="1">
      <c r="A563" s="581"/>
      <c r="B563" s="581"/>
      <c r="C563" s="607" t="s">
        <v>2137</v>
      </c>
      <c r="D563" s="581"/>
      <c r="E563" s="603" t="s">
        <v>2536</v>
      </c>
      <c r="F563" s="604">
        <v>0</v>
      </c>
      <c r="G563" s="603" t="s">
        <v>2334</v>
      </c>
    </row>
    <row r="564" spans="1:7" s="511" customFormat="1" ht="52.35" customHeight="1">
      <c r="A564" s="588" t="s">
        <v>1018</v>
      </c>
      <c r="B564" s="588" t="s">
        <v>494</v>
      </c>
      <c r="C564" s="588" t="s">
        <v>2137</v>
      </c>
      <c r="D564" s="589" t="s">
        <v>1369</v>
      </c>
      <c r="E564" s="592" t="s">
        <v>3006</v>
      </c>
      <c r="F564" s="608">
        <v>0</v>
      </c>
      <c r="G564" s="609" t="s">
        <v>3007</v>
      </c>
    </row>
    <row r="565" spans="1:7" s="511" customFormat="1" ht="24" customHeight="1">
      <c r="A565" s="607" t="s">
        <v>1015</v>
      </c>
      <c r="B565" s="581"/>
      <c r="C565" s="581"/>
      <c r="D565" s="581"/>
      <c r="E565" s="603" t="s">
        <v>2292</v>
      </c>
      <c r="F565" s="604">
        <v>0</v>
      </c>
      <c r="G565" s="603" t="s">
        <v>47</v>
      </c>
    </row>
    <row r="566" spans="1:7" s="511" customFormat="1" ht="24" customHeight="1">
      <c r="A566" s="581"/>
      <c r="B566" s="607" t="s">
        <v>264</v>
      </c>
      <c r="C566" s="581"/>
      <c r="D566" s="581"/>
      <c r="E566" s="603" t="s">
        <v>2300</v>
      </c>
      <c r="F566" s="604">
        <v>0</v>
      </c>
      <c r="G566" s="603" t="s">
        <v>2301</v>
      </c>
    </row>
    <row r="567" spans="1:7" s="511" customFormat="1" ht="24" customHeight="1">
      <c r="A567" s="581"/>
      <c r="B567" s="581"/>
      <c r="C567" s="607" t="s">
        <v>1119</v>
      </c>
      <c r="D567" s="581"/>
      <c r="E567" s="603" t="s">
        <v>2528</v>
      </c>
      <c r="F567" s="604">
        <v>0</v>
      </c>
      <c r="G567" s="603" t="s">
        <v>714</v>
      </c>
    </row>
    <row r="568" spans="1:7" s="511" customFormat="1" ht="52.35" customHeight="1">
      <c r="A568" s="588" t="s">
        <v>1015</v>
      </c>
      <c r="B568" s="588" t="s">
        <v>264</v>
      </c>
      <c r="C568" s="588" t="s">
        <v>1119</v>
      </c>
      <c r="D568" s="589" t="s">
        <v>3008</v>
      </c>
      <c r="E568" s="592" t="s">
        <v>3009</v>
      </c>
      <c r="F568" s="608">
        <v>0</v>
      </c>
      <c r="G568" s="609" t="s">
        <v>3010</v>
      </c>
    </row>
    <row r="569" spans="1:7" s="511" customFormat="1" ht="24" customHeight="1">
      <c r="A569" s="581"/>
      <c r="B569" s="607" t="s">
        <v>400</v>
      </c>
      <c r="C569" s="581"/>
      <c r="D569" s="581"/>
      <c r="E569" s="603" t="s">
        <v>2292</v>
      </c>
      <c r="F569" s="604">
        <v>0</v>
      </c>
      <c r="G569" s="603" t="s">
        <v>47</v>
      </c>
    </row>
    <row r="570" spans="1:7" s="511" customFormat="1" ht="24" customHeight="1">
      <c r="A570" s="581"/>
      <c r="B570" s="581"/>
      <c r="C570" s="607" t="s">
        <v>2140</v>
      </c>
      <c r="D570" s="581"/>
      <c r="E570" s="603" t="s">
        <v>2537</v>
      </c>
      <c r="F570" s="604">
        <v>0</v>
      </c>
      <c r="G570" s="603" t="s">
        <v>2335</v>
      </c>
    </row>
    <row r="571" spans="1:7" s="511" customFormat="1" ht="41.1" customHeight="1">
      <c r="A571" s="593"/>
      <c r="B571" s="588" t="s">
        <v>400</v>
      </c>
      <c r="C571" s="588" t="s">
        <v>2140</v>
      </c>
      <c r="D571" s="589" t="s">
        <v>2092</v>
      </c>
      <c r="E571" s="592" t="s">
        <v>3011</v>
      </c>
      <c r="F571" s="608">
        <v>0</v>
      </c>
      <c r="G571" s="609" t="s">
        <v>3012</v>
      </c>
    </row>
    <row r="572" spans="1:7" s="511" customFormat="1" ht="11.1" customHeight="1">
      <c r="A572" s="612"/>
      <c r="B572" s="612"/>
      <c r="C572" s="612"/>
      <c r="D572" s="613"/>
      <c r="E572" s="614"/>
      <c r="F572" s="613"/>
      <c r="G572" s="615"/>
    </row>
    <row r="573" spans="1:7" s="511" customFormat="1" ht="11.1" customHeight="1">
      <c r="A573" s="612"/>
      <c r="B573" s="612"/>
      <c r="C573" s="612"/>
      <c r="D573" s="613"/>
      <c r="E573" s="615"/>
      <c r="F573" s="613"/>
      <c r="G573" s="615"/>
    </row>
    <row r="574" spans="1:7" s="511" customFormat="1" ht="24" customHeight="1">
      <c r="A574" s="581"/>
      <c r="B574" s="581"/>
      <c r="C574" s="581"/>
      <c r="D574" s="581"/>
      <c r="E574" s="603" t="s">
        <v>2331</v>
      </c>
      <c r="F574" s="604">
        <v>5124.5272151400004</v>
      </c>
      <c r="G574" s="603" t="s">
        <v>608</v>
      </c>
    </row>
    <row r="575" spans="1:7" s="511" customFormat="1" ht="24" customHeight="1">
      <c r="A575" s="607" t="s">
        <v>1013</v>
      </c>
      <c r="B575" s="581"/>
      <c r="C575" s="581"/>
      <c r="D575" s="581"/>
      <c r="E575" s="603" t="s">
        <v>1873</v>
      </c>
      <c r="F575" s="604">
        <v>95.39721514</v>
      </c>
      <c r="G575" s="603" t="s">
        <v>154</v>
      </c>
    </row>
    <row r="576" spans="1:7" s="511" customFormat="1" ht="24" customHeight="1">
      <c r="A576" s="581"/>
      <c r="B576" s="607" t="s">
        <v>183</v>
      </c>
      <c r="C576" s="581"/>
      <c r="D576" s="581"/>
      <c r="E576" s="603" t="s">
        <v>1897</v>
      </c>
      <c r="F576" s="604">
        <v>95.39721514</v>
      </c>
      <c r="G576" s="603" t="s">
        <v>1898</v>
      </c>
    </row>
    <row r="577" spans="1:7" s="511" customFormat="1" ht="24" customHeight="1">
      <c r="A577" s="581"/>
      <c r="B577" s="581"/>
      <c r="C577" s="607" t="s">
        <v>1116</v>
      </c>
      <c r="D577" s="581"/>
      <c r="E577" s="603" t="s">
        <v>2818</v>
      </c>
      <c r="F577" s="604">
        <v>95.39721514</v>
      </c>
      <c r="G577" s="603" t="s">
        <v>45</v>
      </c>
    </row>
    <row r="578" spans="1:7" s="511" customFormat="1" ht="19.7" customHeight="1">
      <c r="A578" s="588" t="s">
        <v>1013</v>
      </c>
      <c r="B578" s="588" t="s">
        <v>183</v>
      </c>
      <c r="C578" s="588" t="s">
        <v>1116</v>
      </c>
      <c r="D578" s="589" t="s">
        <v>1935</v>
      </c>
      <c r="E578" s="592" t="s">
        <v>2332</v>
      </c>
      <c r="F578" s="608">
        <v>95.39721514</v>
      </c>
      <c r="G578" s="609" t="s">
        <v>2333</v>
      </c>
    </row>
    <row r="579" spans="1:7" s="511" customFormat="1" ht="19.7" customHeight="1">
      <c r="A579" s="593"/>
      <c r="B579" s="593"/>
      <c r="C579" s="593"/>
      <c r="D579" s="589" t="s">
        <v>1115</v>
      </c>
      <c r="E579" s="592" t="s">
        <v>2412</v>
      </c>
      <c r="F579" s="608">
        <v>0</v>
      </c>
      <c r="G579" s="609" t="s">
        <v>2413</v>
      </c>
    </row>
    <row r="580" spans="1:7" s="511" customFormat="1" ht="24" customHeight="1">
      <c r="A580" s="581"/>
      <c r="B580" s="581"/>
      <c r="C580" s="607" t="s">
        <v>1119</v>
      </c>
      <c r="D580" s="581"/>
      <c r="E580" s="603" t="s">
        <v>2528</v>
      </c>
      <c r="F580" s="604">
        <v>0</v>
      </c>
      <c r="G580" s="603" t="s">
        <v>714</v>
      </c>
    </row>
    <row r="581" spans="1:7" s="511" customFormat="1" ht="30.4" customHeight="1">
      <c r="A581" s="593"/>
      <c r="B581" s="593"/>
      <c r="C581" s="588" t="s">
        <v>1119</v>
      </c>
      <c r="D581" s="589" t="s">
        <v>758</v>
      </c>
      <c r="E581" s="592" t="s">
        <v>2414</v>
      </c>
      <c r="F581" s="608">
        <v>0</v>
      </c>
      <c r="G581" s="609" t="s">
        <v>2415</v>
      </c>
    </row>
    <row r="582" spans="1:7" s="511" customFormat="1" ht="45.4" customHeight="1">
      <c r="A582" s="607" t="s">
        <v>1014</v>
      </c>
      <c r="B582" s="581"/>
      <c r="C582" s="581"/>
      <c r="D582" s="581"/>
      <c r="E582" s="603" t="s">
        <v>2204</v>
      </c>
      <c r="F582" s="604">
        <v>5029.13</v>
      </c>
      <c r="G582" s="603" t="s">
        <v>188</v>
      </c>
    </row>
    <row r="583" spans="1:7" s="511" customFormat="1" ht="24" customHeight="1">
      <c r="A583" s="581"/>
      <c r="B583" s="607" t="s">
        <v>494</v>
      </c>
      <c r="C583" s="581"/>
      <c r="D583" s="581"/>
      <c r="E583" s="603" t="s">
        <v>2205</v>
      </c>
      <c r="F583" s="604">
        <v>5029.13</v>
      </c>
      <c r="G583" s="603" t="s">
        <v>2206</v>
      </c>
    </row>
    <row r="584" spans="1:7" s="511" customFormat="1" ht="24" customHeight="1">
      <c r="A584" s="581"/>
      <c r="B584" s="581"/>
      <c r="C584" s="607" t="s">
        <v>711</v>
      </c>
      <c r="D584" s="581"/>
      <c r="E584" s="603" t="s">
        <v>2531</v>
      </c>
      <c r="F584" s="604">
        <v>5029.13</v>
      </c>
      <c r="G584" s="603" t="s">
        <v>61</v>
      </c>
    </row>
    <row r="585" spans="1:7" s="511" customFormat="1" ht="41.1" customHeight="1">
      <c r="A585" s="588" t="s">
        <v>1014</v>
      </c>
      <c r="B585" s="588" t="s">
        <v>494</v>
      </c>
      <c r="C585" s="588" t="s">
        <v>711</v>
      </c>
      <c r="D585" s="589" t="s">
        <v>1878</v>
      </c>
      <c r="E585" s="592" t="s">
        <v>3013</v>
      </c>
      <c r="F585" s="608">
        <v>5029.13</v>
      </c>
      <c r="G585" s="609" t="s">
        <v>3014</v>
      </c>
    </row>
    <row r="586" spans="1:7" s="511" customFormat="1" ht="24" customHeight="1">
      <c r="A586" s="581"/>
      <c r="B586" s="607" t="s">
        <v>183</v>
      </c>
      <c r="C586" s="581"/>
      <c r="D586" s="581"/>
      <c r="E586" s="603" t="s">
        <v>2212</v>
      </c>
      <c r="F586" s="604">
        <v>0</v>
      </c>
      <c r="G586" s="603" t="s">
        <v>2213</v>
      </c>
    </row>
    <row r="587" spans="1:7" s="511" customFormat="1" ht="24" customHeight="1">
      <c r="A587" s="581"/>
      <c r="B587" s="581"/>
      <c r="C587" s="607" t="s">
        <v>2341</v>
      </c>
      <c r="D587" s="581"/>
      <c r="E587" s="603" t="s">
        <v>2538</v>
      </c>
      <c r="F587" s="604">
        <v>0</v>
      </c>
      <c r="G587" s="603" t="s">
        <v>2844</v>
      </c>
    </row>
    <row r="588" spans="1:7" s="511" customFormat="1" ht="30.4" customHeight="1">
      <c r="A588" s="593"/>
      <c r="B588" s="588" t="s">
        <v>183</v>
      </c>
      <c r="C588" s="588" t="s">
        <v>2341</v>
      </c>
      <c r="D588" s="589" t="s">
        <v>1118</v>
      </c>
      <c r="E588" s="592" t="s">
        <v>3015</v>
      </c>
      <c r="F588" s="608">
        <v>0</v>
      </c>
      <c r="G588" s="609" t="s">
        <v>3016</v>
      </c>
    </row>
    <row r="589" spans="1:7" s="511" customFormat="1" ht="34.700000000000003" customHeight="1">
      <c r="A589" s="607" t="s">
        <v>1017</v>
      </c>
      <c r="B589" s="581"/>
      <c r="C589" s="581"/>
      <c r="D589" s="581"/>
      <c r="E589" s="603" t="s">
        <v>2242</v>
      </c>
      <c r="F589" s="604">
        <v>0</v>
      </c>
      <c r="G589" s="603" t="s">
        <v>583</v>
      </c>
    </row>
    <row r="590" spans="1:7" s="511" customFormat="1" ht="24" customHeight="1">
      <c r="A590" s="581"/>
      <c r="B590" s="607" t="s">
        <v>494</v>
      </c>
      <c r="C590" s="581"/>
      <c r="D590" s="581"/>
      <c r="E590" s="603" t="s">
        <v>2243</v>
      </c>
      <c r="F590" s="604">
        <v>0</v>
      </c>
      <c r="G590" s="603" t="s">
        <v>2244</v>
      </c>
    </row>
    <row r="591" spans="1:7" s="511" customFormat="1" ht="24" customHeight="1">
      <c r="A591" s="581"/>
      <c r="B591" s="581"/>
      <c r="C591" s="607" t="s">
        <v>2140</v>
      </c>
      <c r="D591" s="581"/>
      <c r="E591" s="603" t="s">
        <v>2537</v>
      </c>
      <c r="F591" s="604">
        <v>0</v>
      </c>
      <c r="G591" s="603" t="s">
        <v>2335</v>
      </c>
    </row>
    <row r="592" spans="1:7" s="511" customFormat="1" ht="52.35" customHeight="1">
      <c r="A592" s="588" t="s">
        <v>1017</v>
      </c>
      <c r="B592" s="588" t="s">
        <v>494</v>
      </c>
      <c r="C592" s="588" t="s">
        <v>2140</v>
      </c>
      <c r="D592" s="589" t="s">
        <v>1368</v>
      </c>
      <c r="E592" s="592" t="s">
        <v>3017</v>
      </c>
      <c r="F592" s="608">
        <v>0</v>
      </c>
      <c r="G592" s="609" t="s">
        <v>2570</v>
      </c>
    </row>
    <row r="593" spans="1:7" s="511" customFormat="1" ht="52.35" customHeight="1">
      <c r="A593" s="593"/>
      <c r="B593" s="593"/>
      <c r="C593" s="593"/>
      <c r="D593" s="589" t="s">
        <v>1878</v>
      </c>
      <c r="E593" s="592" t="s">
        <v>3018</v>
      </c>
      <c r="F593" s="608">
        <v>0</v>
      </c>
      <c r="G593" s="609" t="s">
        <v>3019</v>
      </c>
    </row>
    <row r="594" spans="1:7" s="511" customFormat="1" ht="52.35" customHeight="1">
      <c r="A594" s="593"/>
      <c r="B594" s="593"/>
      <c r="C594" s="593"/>
      <c r="D594" s="589" t="s">
        <v>1943</v>
      </c>
      <c r="E594" s="592" t="s">
        <v>3020</v>
      </c>
      <c r="F594" s="608">
        <v>0</v>
      </c>
      <c r="G594" s="609" t="s">
        <v>3021</v>
      </c>
    </row>
    <row r="595" spans="1:7" s="511" customFormat="1" ht="24" customHeight="1">
      <c r="A595" s="607" t="s">
        <v>1015</v>
      </c>
      <c r="B595" s="581"/>
      <c r="C595" s="581"/>
      <c r="D595" s="581"/>
      <c r="E595" s="603" t="s">
        <v>2292</v>
      </c>
      <c r="F595" s="604">
        <v>0</v>
      </c>
      <c r="G595" s="603" t="s">
        <v>47</v>
      </c>
    </row>
    <row r="596" spans="1:7" s="511" customFormat="1" ht="24" customHeight="1">
      <c r="A596" s="581"/>
      <c r="B596" s="607" t="s">
        <v>400</v>
      </c>
      <c r="C596" s="581"/>
      <c r="D596" s="581"/>
      <c r="E596" s="603" t="s">
        <v>2292</v>
      </c>
      <c r="F596" s="604">
        <v>0</v>
      </c>
      <c r="G596" s="603" t="s">
        <v>47</v>
      </c>
    </row>
    <row r="597" spans="1:7" s="511" customFormat="1" ht="24" customHeight="1">
      <c r="A597" s="581"/>
      <c r="B597" s="581"/>
      <c r="C597" s="607" t="s">
        <v>758</v>
      </c>
      <c r="D597" s="581"/>
      <c r="E597" s="603" t="s">
        <v>2540</v>
      </c>
      <c r="F597" s="604">
        <v>0</v>
      </c>
      <c r="G597" s="603" t="s">
        <v>1348</v>
      </c>
    </row>
    <row r="598" spans="1:7" s="511" customFormat="1" ht="52.35" customHeight="1">
      <c r="A598" s="588" t="s">
        <v>1015</v>
      </c>
      <c r="B598" s="588" t="s">
        <v>400</v>
      </c>
      <c r="C598" s="588" t="s">
        <v>758</v>
      </c>
      <c r="D598" s="589" t="s">
        <v>1368</v>
      </c>
      <c r="E598" s="592" t="s">
        <v>3022</v>
      </c>
      <c r="F598" s="608">
        <v>0</v>
      </c>
      <c r="G598" s="609" t="s">
        <v>3023</v>
      </c>
    </row>
    <row r="599" spans="1:7" s="511" customFormat="1" ht="11.1" customHeight="1">
      <c r="A599" s="612"/>
      <c r="B599" s="612"/>
      <c r="C599" s="612"/>
      <c r="D599" s="613"/>
      <c r="E599" s="614"/>
      <c r="F599" s="613"/>
      <c r="G599" s="615"/>
    </row>
    <row r="600" spans="1:7" s="511" customFormat="1" ht="11.1" customHeight="1">
      <c r="A600" s="616"/>
      <c r="B600" s="616"/>
      <c r="C600" s="616"/>
      <c r="D600" s="617"/>
      <c r="E600" s="618"/>
      <c r="F600" s="617"/>
      <c r="G600" s="618"/>
    </row>
    <row r="601" spans="1:7" s="511" customFormat="1" ht="28.7" customHeight="1"/>
    <row r="657" s="420" customFormat="1"/>
    <row r="658" s="420" customFormat="1"/>
    <row r="659" s="420" customFormat="1"/>
    <row r="660" s="420" customFormat="1"/>
    <row r="661" s="420" customFormat="1"/>
    <row r="662" s="420" customFormat="1"/>
    <row r="663" s="420" customFormat="1"/>
    <row r="664" s="420" customFormat="1"/>
    <row r="665" s="420" customFormat="1"/>
    <row r="666" s="420" customFormat="1"/>
    <row r="667" s="420" customFormat="1"/>
    <row r="668" s="420" customFormat="1"/>
    <row r="669" s="420" customFormat="1"/>
    <row r="670" s="420" customFormat="1"/>
    <row r="671" s="420" customFormat="1"/>
    <row r="672" s="420" customFormat="1"/>
    <row r="673" s="420" customFormat="1"/>
    <row r="674" s="420" customFormat="1"/>
    <row r="675" s="420" customFormat="1"/>
    <row r="676" s="420" customFormat="1"/>
    <row r="677" s="420" customFormat="1"/>
    <row r="678" s="420" customFormat="1"/>
    <row r="679" s="420" customFormat="1"/>
    <row r="680" s="420" customFormat="1"/>
    <row r="681" s="420" customFormat="1"/>
    <row r="682" s="420" customFormat="1"/>
    <row r="683" s="420" customFormat="1"/>
    <row r="684" s="420" customFormat="1"/>
    <row r="685" s="420" customFormat="1"/>
    <row r="686" s="420" customFormat="1"/>
    <row r="687" s="420" customFormat="1"/>
    <row r="688" s="420" customFormat="1"/>
    <row r="689" s="420" customFormat="1"/>
    <row r="690" s="420" customFormat="1"/>
    <row r="691" s="420" customFormat="1"/>
    <row r="692" s="420" customFormat="1"/>
    <row r="693" s="420" customFormat="1"/>
    <row r="694" s="420" customFormat="1"/>
    <row r="695" s="420" customFormat="1"/>
    <row r="696" s="420" customFormat="1"/>
    <row r="697" s="420" customFormat="1"/>
    <row r="698" s="420" customFormat="1"/>
    <row r="699" s="420" customFormat="1"/>
    <row r="700" s="420" customFormat="1"/>
    <row r="701" s="420" customFormat="1"/>
    <row r="702" s="420" customFormat="1"/>
    <row r="703" s="420" customFormat="1"/>
    <row r="704" s="420" customFormat="1"/>
    <row r="705" s="420" customFormat="1"/>
    <row r="706" s="420" customFormat="1"/>
    <row r="707" s="420" customFormat="1"/>
    <row r="708" s="420" customFormat="1"/>
    <row r="709" s="420" customFormat="1"/>
    <row r="710" s="420" customFormat="1"/>
    <row r="711" s="420" customFormat="1"/>
  </sheetData>
  <sheetProtection formatCells="0" formatColumns="0" formatRows="0" insertColumns="0" insertRows="0" insertHyperlinks="0" deleteColumns="0" deleteRows="0" sort="0" autoFilter="0"/>
  <customSheetViews>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2:G3"/>
  </mergeCells>
  <phoneticPr fontId="38" type="noConversion"/>
  <printOptions horizontalCentered="1"/>
  <pageMargins left="0.15748031496062992" right="0.19685039370078741" top="0.51181102362204722" bottom="0.31496062992125984" header="0.51181102362204722" footer="0.31496062992125984"/>
  <pageSetup paperSize="9" scale="83"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92D050"/>
  </sheetPr>
  <dimension ref="B1:E50"/>
  <sheetViews>
    <sheetView view="pageBreakPreview" zoomScale="80" zoomScaleNormal="100" zoomScaleSheetLayoutView="80" workbookViewId="0">
      <selection activeCell="P16" sqref="P16"/>
    </sheetView>
  </sheetViews>
  <sheetFormatPr defaultRowHeight="12.75"/>
  <cols>
    <col min="1" max="1" width="1.85546875" style="420" customWidth="1"/>
    <col min="2" max="2" width="16" style="420" customWidth="1"/>
    <col min="3" max="3" width="52.28515625" style="420" customWidth="1"/>
    <col min="4" max="4" width="25.140625" style="420" customWidth="1"/>
    <col min="5" max="5" width="45.5703125" style="420" customWidth="1"/>
    <col min="6" max="6" width="4.7109375" style="420" customWidth="1"/>
    <col min="7" max="16384" width="9.140625" style="420"/>
  </cols>
  <sheetData>
    <row r="1" spans="2:5" s="511" customFormat="1" ht="10.7" customHeight="1"/>
    <row r="2" spans="2:5" s="511" customFormat="1" ht="19.7" customHeight="1">
      <c r="B2" s="910" t="s">
        <v>908</v>
      </c>
      <c r="C2" s="910"/>
      <c r="D2" s="913" t="s">
        <v>543</v>
      </c>
      <c r="E2" s="913"/>
    </row>
    <row r="3" spans="2:5" s="511" customFormat="1" ht="19.7" customHeight="1">
      <c r="B3" s="911" t="s">
        <v>902</v>
      </c>
      <c r="C3" s="911"/>
      <c r="D3" s="914" t="s">
        <v>593</v>
      </c>
      <c r="E3" s="914"/>
    </row>
    <row r="4" spans="2:5" s="511" customFormat="1" ht="19.7" customHeight="1">
      <c r="B4" s="911" t="s">
        <v>903</v>
      </c>
      <c r="C4" s="911"/>
      <c r="D4" s="914" t="s">
        <v>904</v>
      </c>
      <c r="E4" s="914"/>
    </row>
    <row r="5" spans="2:5" s="511" customFormat="1" ht="19.7" customHeight="1">
      <c r="B5" s="911" t="s">
        <v>1637</v>
      </c>
      <c r="C5" s="911"/>
      <c r="D5" s="914" t="s">
        <v>1638</v>
      </c>
      <c r="E5" s="914"/>
    </row>
    <row r="6" spans="2:5" s="511" customFormat="1" ht="19.7" customHeight="1">
      <c r="B6" s="912" t="s">
        <v>73</v>
      </c>
      <c r="C6" s="912"/>
      <c r="D6" s="913" t="s">
        <v>500</v>
      </c>
      <c r="E6" s="913"/>
    </row>
    <row r="7" spans="2:5" s="511" customFormat="1" ht="5.25" customHeight="1"/>
    <row r="8" spans="2:5" s="511" customFormat="1" ht="86.45" customHeight="1">
      <c r="B8" s="619" t="s">
        <v>1489</v>
      </c>
      <c r="C8" s="620" t="s">
        <v>371</v>
      </c>
      <c r="D8" s="619" t="s">
        <v>3204</v>
      </c>
      <c r="E8" s="620" t="s">
        <v>37</v>
      </c>
    </row>
    <row r="9" spans="2:5" s="511" customFormat="1" ht="27.75" customHeight="1">
      <c r="B9" s="620" t="s">
        <v>494</v>
      </c>
      <c r="C9" s="620" t="s">
        <v>183</v>
      </c>
      <c r="D9" s="620" t="s">
        <v>264</v>
      </c>
      <c r="E9" s="620" t="s">
        <v>446</v>
      </c>
    </row>
    <row r="10" spans="2:5" s="511" customFormat="1" ht="27.75" customHeight="1">
      <c r="B10" s="621"/>
      <c r="C10" s="622" t="s">
        <v>245</v>
      </c>
      <c r="D10" s="623">
        <v>5961022.4535777103</v>
      </c>
      <c r="E10" s="622" t="s">
        <v>192</v>
      </c>
    </row>
    <row r="11" spans="2:5" s="511" customFormat="1" ht="38.450000000000003" customHeight="1">
      <c r="B11" s="624" t="s">
        <v>905</v>
      </c>
      <c r="C11" s="625" t="s">
        <v>704</v>
      </c>
      <c r="D11" s="626">
        <v>4643.5488733700004</v>
      </c>
      <c r="E11" s="625" t="s">
        <v>54</v>
      </c>
    </row>
    <row r="12" spans="2:5" s="511" customFormat="1" ht="23.45" customHeight="1">
      <c r="B12" s="624" t="s">
        <v>906</v>
      </c>
      <c r="C12" s="625" t="s">
        <v>705</v>
      </c>
      <c r="D12" s="626">
        <v>409.75887275000002</v>
      </c>
      <c r="E12" s="625" t="s">
        <v>328</v>
      </c>
    </row>
    <row r="13" spans="2:5" s="511" customFormat="1" ht="38.450000000000003" customHeight="1">
      <c r="B13" s="624" t="s">
        <v>958</v>
      </c>
      <c r="C13" s="625" t="s">
        <v>959</v>
      </c>
      <c r="D13" s="626">
        <v>528.87079210000002</v>
      </c>
      <c r="E13" s="625" t="s">
        <v>960</v>
      </c>
    </row>
    <row r="14" spans="2:5" s="511" customFormat="1" ht="38.450000000000003" customHeight="1">
      <c r="B14" s="624" t="s">
        <v>1022</v>
      </c>
      <c r="C14" s="625" t="s">
        <v>2813</v>
      </c>
      <c r="D14" s="626">
        <v>1984.2748508699999</v>
      </c>
      <c r="E14" s="625" t="s">
        <v>1819</v>
      </c>
    </row>
    <row r="15" spans="2:5" s="511" customFormat="1" ht="38.450000000000003" customHeight="1">
      <c r="B15" s="624" t="s">
        <v>1113</v>
      </c>
      <c r="C15" s="625" t="s">
        <v>2816</v>
      </c>
      <c r="D15" s="626">
        <v>161631.72077461</v>
      </c>
      <c r="E15" s="625" t="s">
        <v>129</v>
      </c>
    </row>
    <row r="16" spans="2:5" s="511" customFormat="1" ht="38.450000000000003" customHeight="1">
      <c r="B16" s="624" t="s">
        <v>1373</v>
      </c>
      <c r="C16" s="625" t="s">
        <v>2529</v>
      </c>
      <c r="D16" s="626">
        <v>42444.362915799997</v>
      </c>
      <c r="E16" s="625" t="s">
        <v>1439</v>
      </c>
    </row>
    <row r="17" spans="2:5" s="511" customFormat="1" ht="38.450000000000003" customHeight="1">
      <c r="B17" s="624" t="s">
        <v>1114</v>
      </c>
      <c r="C17" s="625" t="s">
        <v>2527</v>
      </c>
      <c r="D17" s="626">
        <v>32969.212793719998</v>
      </c>
      <c r="E17" s="625" t="s">
        <v>463</v>
      </c>
    </row>
    <row r="18" spans="2:5" s="511" customFormat="1" ht="38.450000000000003" customHeight="1">
      <c r="B18" s="624" t="s">
        <v>1347</v>
      </c>
      <c r="C18" s="625" t="s">
        <v>2530</v>
      </c>
      <c r="D18" s="626">
        <v>22649.737171420002</v>
      </c>
      <c r="E18" s="625" t="s">
        <v>1836</v>
      </c>
    </row>
    <row r="19" spans="2:5" s="511" customFormat="1" ht="38.450000000000003" customHeight="1">
      <c r="B19" s="624" t="s">
        <v>1115</v>
      </c>
      <c r="C19" s="625" t="s">
        <v>2817</v>
      </c>
      <c r="D19" s="626">
        <v>235759.48756956001</v>
      </c>
      <c r="E19" s="625" t="s">
        <v>396</v>
      </c>
    </row>
    <row r="20" spans="2:5" s="511" customFormat="1" ht="38.450000000000003" customHeight="1">
      <c r="B20" s="624" t="s">
        <v>758</v>
      </c>
      <c r="C20" s="625" t="s">
        <v>2540</v>
      </c>
      <c r="D20" s="626">
        <v>2772.5892005800001</v>
      </c>
      <c r="E20" s="625" t="s">
        <v>1348</v>
      </c>
    </row>
    <row r="21" spans="2:5" s="511" customFormat="1" ht="38.450000000000003" customHeight="1">
      <c r="B21" s="624" t="s">
        <v>711</v>
      </c>
      <c r="C21" s="625" t="s">
        <v>2531</v>
      </c>
      <c r="D21" s="626">
        <v>47197.44005492</v>
      </c>
      <c r="E21" s="625" t="s">
        <v>61</v>
      </c>
    </row>
    <row r="22" spans="2:5" s="511" customFormat="1" ht="38.450000000000003" customHeight="1">
      <c r="B22" s="624" t="s">
        <v>1024</v>
      </c>
      <c r="C22" s="625" t="s">
        <v>2532</v>
      </c>
      <c r="D22" s="626">
        <v>1700333.6487521201</v>
      </c>
      <c r="E22" s="625" t="s">
        <v>2533</v>
      </c>
    </row>
    <row r="23" spans="2:5" s="511" customFormat="1" ht="38.450000000000003" customHeight="1">
      <c r="B23" s="624" t="s">
        <v>1116</v>
      </c>
      <c r="C23" s="625" t="s">
        <v>2818</v>
      </c>
      <c r="D23" s="626">
        <v>2552995.3619021401</v>
      </c>
      <c r="E23" s="625" t="s">
        <v>45</v>
      </c>
    </row>
    <row r="24" spans="2:5" s="511" customFormat="1" ht="38.450000000000003" customHeight="1">
      <c r="B24" s="624" t="s">
        <v>712</v>
      </c>
      <c r="C24" s="625" t="s">
        <v>2819</v>
      </c>
      <c r="D24" s="626">
        <v>8242.6044172999991</v>
      </c>
      <c r="E24" s="625" t="s">
        <v>201</v>
      </c>
    </row>
    <row r="25" spans="2:5" s="511" customFormat="1" ht="52.7" customHeight="1">
      <c r="B25" s="624" t="s">
        <v>1316</v>
      </c>
      <c r="C25" s="625" t="s">
        <v>2725</v>
      </c>
      <c r="D25" s="626">
        <v>10446.88241618</v>
      </c>
      <c r="E25" s="625" t="s">
        <v>2726</v>
      </c>
    </row>
    <row r="26" spans="2:5" s="511" customFormat="1" ht="38.450000000000003" customHeight="1">
      <c r="B26" s="624" t="s">
        <v>1372</v>
      </c>
      <c r="C26" s="627" t="s">
        <v>2820</v>
      </c>
      <c r="D26" s="626">
        <v>17591.222507189999</v>
      </c>
      <c r="E26" s="625" t="s">
        <v>1778</v>
      </c>
    </row>
    <row r="27" spans="2:5" s="511" customFormat="1" ht="38.450000000000003" customHeight="1">
      <c r="B27" s="624" t="s">
        <v>1036</v>
      </c>
      <c r="C27" s="625" t="s">
        <v>2534</v>
      </c>
      <c r="D27" s="626">
        <v>377455.77972430002</v>
      </c>
      <c r="E27" s="625" t="s">
        <v>1037</v>
      </c>
    </row>
    <row r="28" spans="2:5" s="511" customFormat="1" ht="38.450000000000003" customHeight="1">
      <c r="B28" s="624" t="s">
        <v>1370</v>
      </c>
      <c r="C28" s="625" t="s">
        <v>2535</v>
      </c>
      <c r="D28" s="626">
        <v>127589.59074840001</v>
      </c>
      <c r="E28" s="625" t="s">
        <v>1779</v>
      </c>
    </row>
    <row r="29" spans="2:5" s="511" customFormat="1" ht="38.450000000000003" customHeight="1">
      <c r="B29" s="624" t="s">
        <v>2137</v>
      </c>
      <c r="C29" s="625" t="s">
        <v>2536</v>
      </c>
      <c r="D29" s="626">
        <v>192896.06004266001</v>
      </c>
      <c r="E29" s="625" t="s">
        <v>2334</v>
      </c>
    </row>
    <row r="30" spans="2:5" s="511" customFormat="1" ht="38.450000000000003" customHeight="1">
      <c r="B30" s="624" t="s">
        <v>2140</v>
      </c>
      <c r="C30" s="625" t="s">
        <v>2537</v>
      </c>
      <c r="D30" s="626">
        <v>23539.839009439998</v>
      </c>
      <c r="E30" s="625" t="s">
        <v>2335</v>
      </c>
    </row>
    <row r="31" spans="2:5" s="511" customFormat="1" ht="38.450000000000003" customHeight="1">
      <c r="B31" s="624" t="s">
        <v>1118</v>
      </c>
      <c r="C31" s="627" t="s">
        <v>2821</v>
      </c>
      <c r="D31" s="626">
        <v>23790.22227043</v>
      </c>
      <c r="E31" s="625" t="s">
        <v>713</v>
      </c>
    </row>
    <row r="32" spans="2:5" s="511" customFormat="1" ht="38.450000000000003" customHeight="1">
      <c r="B32" s="624" t="s">
        <v>1119</v>
      </c>
      <c r="C32" s="625" t="s">
        <v>2528</v>
      </c>
      <c r="D32" s="626">
        <v>2704.7912478899998</v>
      </c>
      <c r="E32" s="625" t="s">
        <v>714</v>
      </c>
    </row>
    <row r="33" spans="2:5" s="511" customFormat="1" ht="38.450000000000003" customHeight="1">
      <c r="B33" s="624" t="s">
        <v>1122</v>
      </c>
      <c r="C33" s="625" t="s">
        <v>2526</v>
      </c>
      <c r="D33" s="626">
        <v>1367.24896939</v>
      </c>
      <c r="E33" s="625" t="s">
        <v>2381</v>
      </c>
    </row>
    <row r="34" spans="2:5" s="511" customFormat="1" ht="38.450000000000003" customHeight="1">
      <c r="B34" s="624" t="s">
        <v>258</v>
      </c>
      <c r="C34" s="625" t="s">
        <v>2834</v>
      </c>
      <c r="D34" s="626">
        <v>132992.74427011999</v>
      </c>
      <c r="E34" s="625" t="s">
        <v>233</v>
      </c>
    </row>
    <row r="35" spans="2:5" s="511" customFormat="1" ht="23.45" customHeight="1">
      <c r="B35" s="624" t="s">
        <v>1123</v>
      </c>
      <c r="C35" s="625" t="s">
        <v>2549</v>
      </c>
      <c r="D35" s="626">
        <v>25247.901362190001</v>
      </c>
      <c r="E35" s="625" t="s">
        <v>196</v>
      </c>
    </row>
    <row r="36" spans="2:5" s="511" customFormat="1" ht="38.450000000000003" customHeight="1">
      <c r="B36" s="624" t="s">
        <v>1124</v>
      </c>
      <c r="C36" s="625" t="s">
        <v>2550</v>
      </c>
      <c r="D36" s="626">
        <v>16872.26645512</v>
      </c>
      <c r="E36" s="625" t="s">
        <v>246</v>
      </c>
    </row>
    <row r="37" spans="2:5" s="511" customFormat="1" ht="38.450000000000003" customHeight="1">
      <c r="B37" s="624" t="s">
        <v>1353</v>
      </c>
      <c r="C37" s="625" t="s">
        <v>2539</v>
      </c>
      <c r="D37" s="626">
        <v>1870.6242637</v>
      </c>
      <c r="E37" s="625" t="s">
        <v>1354</v>
      </c>
    </row>
    <row r="38" spans="2:5" s="511" customFormat="1" ht="52.7" customHeight="1">
      <c r="B38" s="624" t="s">
        <v>1437</v>
      </c>
      <c r="C38" s="625" t="s">
        <v>2524</v>
      </c>
      <c r="D38" s="626">
        <v>6757.7823347599997</v>
      </c>
      <c r="E38" s="625" t="s">
        <v>1440</v>
      </c>
    </row>
    <row r="39" spans="2:5" s="511" customFormat="1" ht="38.450000000000003" customHeight="1">
      <c r="B39" s="624" t="s">
        <v>1438</v>
      </c>
      <c r="C39" s="625" t="s">
        <v>2541</v>
      </c>
      <c r="D39" s="626">
        <v>1132.9199602900001</v>
      </c>
      <c r="E39" s="625" t="s">
        <v>1441</v>
      </c>
    </row>
    <row r="40" spans="2:5" s="511" customFormat="1" ht="38.450000000000003" customHeight="1">
      <c r="B40" s="624" t="s">
        <v>1640</v>
      </c>
      <c r="C40" s="625" t="s">
        <v>2542</v>
      </c>
      <c r="D40" s="626">
        <v>9481.7389674700007</v>
      </c>
      <c r="E40" s="625" t="s">
        <v>1641</v>
      </c>
    </row>
    <row r="41" spans="2:5" s="511" customFormat="1" ht="38.450000000000003" customHeight="1">
      <c r="B41" s="624" t="s">
        <v>2678</v>
      </c>
      <c r="C41" s="625" t="s">
        <v>2679</v>
      </c>
      <c r="D41" s="626">
        <v>1995.6192205299999</v>
      </c>
      <c r="E41" s="625" t="s">
        <v>2680</v>
      </c>
    </row>
    <row r="42" spans="2:5" s="511" customFormat="1" ht="38.450000000000003" customHeight="1">
      <c r="B42" s="624" t="s">
        <v>1125</v>
      </c>
      <c r="C42" s="625" t="s">
        <v>2389</v>
      </c>
      <c r="D42" s="626">
        <v>487.15758928000002</v>
      </c>
      <c r="E42" s="625" t="s">
        <v>2390</v>
      </c>
    </row>
    <row r="43" spans="2:5" s="511" customFormat="1" ht="38.450000000000003" customHeight="1">
      <c r="B43" s="624" t="s">
        <v>2337</v>
      </c>
      <c r="C43" s="625" t="s">
        <v>2554</v>
      </c>
      <c r="D43" s="626">
        <v>21519.67696212</v>
      </c>
      <c r="E43" s="625" t="s">
        <v>2338</v>
      </c>
    </row>
    <row r="44" spans="2:5" s="511" customFormat="1" ht="38.450000000000003" customHeight="1">
      <c r="B44" s="624" t="s">
        <v>2339</v>
      </c>
      <c r="C44" s="625" t="s">
        <v>2543</v>
      </c>
      <c r="D44" s="626">
        <v>35297.170671040003</v>
      </c>
      <c r="E44" s="625" t="s">
        <v>2340</v>
      </c>
    </row>
    <row r="45" spans="2:5" s="511" customFormat="1" ht="38.450000000000003" customHeight="1">
      <c r="B45" s="624" t="s">
        <v>2341</v>
      </c>
      <c r="C45" s="625" t="s">
        <v>2538</v>
      </c>
      <c r="D45" s="626">
        <v>18741.730271439999</v>
      </c>
      <c r="E45" s="625" t="s">
        <v>2844</v>
      </c>
    </row>
    <row r="46" spans="2:5" s="511" customFormat="1" ht="38.450000000000003" customHeight="1">
      <c r="B46" s="624" t="s">
        <v>1126</v>
      </c>
      <c r="C46" s="625" t="s">
        <v>2553</v>
      </c>
      <c r="D46" s="626">
        <v>9055.8358665100004</v>
      </c>
      <c r="E46" s="625" t="s">
        <v>716</v>
      </c>
    </row>
    <row r="47" spans="2:5" s="511" customFormat="1" ht="38.450000000000003" customHeight="1">
      <c r="B47" s="624" t="s">
        <v>1127</v>
      </c>
      <c r="C47" s="625" t="s">
        <v>2525</v>
      </c>
      <c r="D47" s="626">
        <v>18349.905821240001</v>
      </c>
      <c r="E47" s="625" t="s">
        <v>14</v>
      </c>
    </row>
    <row r="48" spans="2:5" s="511" customFormat="1" ht="38.450000000000003" customHeight="1">
      <c r="B48" s="624" t="s">
        <v>1128</v>
      </c>
      <c r="C48" s="625" t="s">
        <v>1033</v>
      </c>
      <c r="D48" s="626">
        <v>7300.5388876500001</v>
      </c>
      <c r="E48" s="625" t="s">
        <v>1034</v>
      </c>
    </row>
    <row r="49" spans="2:5" s="511" customFormat="1" ht="38.450000000000003" customHeight="1">
      <c r="B49" s="628" t="s">
        <v>1129</v>
      </c>
      <c r="C49" s="629" t="s">
        <v>2845</v>
      </c>
      <c r="D49" s="630">
        <v>61974.584797110001</v>
      </c>
      <c r="E49" s="629" t="s">
        <v>1130</v>
      </c>
    </row>
    <row r="50" spans="2:5" s="511" customFormat="1" ht="28.7" customHeight="1"/>
  </sheetData>
  <sheetProtection formatCells="0" formatColumns="0" formatRows="0" insertColumns="0" insertRows="0" insertHyperlinks="0" deleteColumns="0" deleteRows="0" autoFilter="0"/>
  <customSheetViews>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92D050"/>
    <pageSetUpPr fitToPage="1"/>
  </sheetPr>
  <dimension ref="A1:G95"/>
  <sheetViews>
    <sheetView view="pageBreakPreview" topLeftCell="A70" zoomScale="115" zoomScaleNormal="130" zoomScaleSheetLayoutView="115" workbookViewId="0">
      <selection activeCell="L10" sqref="L10"/>
    </sheetView>
  </sheetViews>
  <sheetFormatPr defaultRowHeight="12.75"/>
  <cols>
    <col min="1" max="1" width="7.42578125" style="420" customWidth="1"/>
    <col min="2" max="3" width="8.7109375" style="420" customWidth="1"/>
    <col min="4" max="4" width="18.7109375" style="420" customWidth="1"/>
    <col min="5" max="5" width="5.140625" style="420" customWidth="1"/>
    <col min="6" max="6" width="11.85546875" style="420" customWidth="1"/>
    <col min="7" max="7" width="25.42578125" style="420" customWidth="1"/>
    <col min="8" max="8" width="4.7109375" style="420" customWidth="1"/>
    <col min="9" max="16384" width="9.140625" style="420"/>
  </cols>
  <sheetData>
    <row r="1" spans="1:7" s="511" customFormat="1" ht="78.95" customHeight="1">
      <c r="A1" s="929" t="s">
        <v>1635</v>
      </c>
      <c r="B1" s="929"/>
      <c r="C1" s="929"/>
      <c r="D1" s="929"/>
      <c r="E1" s="928" t="s">
        <v>1636</v>
      </c>
      <c r="F1" s="928"/>
      <c r="G1" s="928"/>
    </row>
    <row r="2" spans="1:7" s="511" customFormat="1" ht="15.95" customHeight="1"/>
    <row r="3" spans="1:7" s="511" customFormat="1" ht="46.9" customHeight="1">
      <c r="A3" s="631" t="s">
        <v>723</v>
      </c>
      <c r="B3" s="631" t="s">
        <v>724</v>
      </c>
      <c r="C3" s="631" t="s">
        <v>735</v>
      </c>
      <c r="D3" s="930" t="s">
        <v>371</v>
      </c>
      <c r="E3" s="930"/>
      <c r="F3" s="631" t="s">
        <v>3205</v>
      </c>
      <c r="G3" s="696" t="s">
        <v>37</v>
      </c>
    </row>
    <row r="4" spans="1:7" s="511" customFormat="1" ht="14.45" customHeight="1">
      <c r="A4" s="696" t="s">
        <v>494</v>
      </c>
      <c r="B4" s="696" t="s">
        <v>183</v>
      </c>
      <c r="C4" s="696" t="s">
        <v>264</v>
      </c>
      <c r="D4" s="930" t="s">
        <v>446</v>
      </c>
      <c r="E4" s="930"/>
      <c r="F4" s="696" t="s">
        <v>645</v>
      </c>
      <c r="G4" s="696" t="s">
        <v>473</v>
      </c>
    </row>
    <row r="5" spans="1:7" s="511" customFormat="1" ht="11.1" customHeight="1">
      <c r="A5" s="632"/>
      <c r="B5" s="632"/>
      <c r="C5" s="632"/>
      <c r="D5" s="927" t="s">
        <v>245</v>
      </c>
      <c r="E5" s="927"/>
      <c r="F5" s="633">
        <v>5961022.4535777103</v>
      </c>
      <c r="G5" s="698" t="s">
        <v>192</v>
      </c>
    </row>
    <row r="6" spans="1:7" s="511" customFormat="1" ht="11.1" customHeight="1">
      <c r="A6" s="634" t="s">
        <v>494</v>
      </c>
      <c r="B6" s="635"/>
      <c r="C6" s="635"/>
      <c r="D6" s="925" t="s">
        <v>435</v>
      </c>
      <c r="E6" s="925"/>
      <c r="F6" s="633">
        <v>5830836.9946180005</v>
      </c>
      <c r="G6" s="697" t="s">
        <v>265</v>
      </c>
    </row>
    <row r="7" spans="1:7" s="511" customFormat="1" ht="11.65" customHeight="1">
      <c r="A7" s="636" t="s">
        <v>736</v>
      </c>
      <c r="B7" s="637" t="s">
        <v>413</v>
      </c>
      <c r="C7" s="635"/>
      <c r="D7" s="926" t="s">
        <v>436</v>
      </c>
      <c r="E7" s="926"/>
      <c r="F7" s="638">
        <v>246566.9662505</v>
      </c>
      <c r="G7" s="695" t="s">
        <v>277</v>
      </c>
    </row>
    <row r="8" spans="1:7" s="511" customFormat="1" ht="11.1" customHeight="1">
      <c r="A8" s="639" t="s">
        <v>494</v>
      </c>
      <c r="B8" s="639" t="s">
        <v>413</v>
      </c>
      <c r="C8" s="640" t="s">
        <v>706</v>
      </c>
      <c r="D8" s="924" t="s">
        <v>787</v>
      </c>
      <c r="E8" s="924"/>
      <c r="F8" s="641">
        <v>170041.75544389</v>
      </c>
      <c r="G8" s="694" t="s">
        <v>600</v>
      </c>
    </row>
    <row r="9" spans="1:7" s="511" customFormat="1" ht="11.1" customHeight="1">
      <c r="A9" s="639" t="s">
        <v>494</v>
      </c>
      <c r="B9" s="642"/>
      <c r="C9" s="640" t="s">
        <v>707</v>
      </c>
      <c r="D9" s="924" t="s">
        <v>597</v>
      </c>
      <c r="E9" s="924"/>
      <c r="F9" s="641">
        <v>47697.562374009998</v>
      </c>
      <c r="G9" s="694" t="s">
        <v>459</v>
      </c>
    </row>
    <row r="10" spans="1:7" s="511" customFormat="1" ht="11.1" customHeight="1">
      <c r="A10" s="639" t="s">
        <v>494</v>
      </c>
      <c r="B10" s="642"/>
      <c r="C10" s="640" t="s">
        <v>737</v>
      </c>
      <c r="D10" s="924" t="s">
        <v>598</v>
      </c>
      <c r="E10" s="924"/>
      <c r="F10" s="641">
        <v>25768.431000019998</v>
      </c>
      <c r="G10" s="694" t="s">
        <v>108</v>
      </c>
    </row>
    <row r="11" spans="1:7" s="511" customFormat="1" ht="19.7" customHeight="1">
      <c r="A11" s="639" t="s">
        <v>494</v>
      </c>
      <c r="B11" s="642"/>
      <c r="C11" s="640" t="s">
        <v>738</v>
      </c>
      <c r="D11" s="924" t="s">
        <v>940</v>
      </c>
      <c r="E11" s="924"/>
      <c r="F11" s="641">
        <v>52.251932160000003</v>
      </c>
      <c r="G11" s="694" t="s">
        <v>941</v>
      </c>
    </row>
    <row r="12" spans="1:7" s="511" customFormat="1" ht="19.7" customHeight="1">
      <c r="A12" s="639" t="s">
        <v>494</v>
      </c>
      <c r="B12" s="642"/>
      <c r="C12" s="640" t="s">
        <v>1958</v>
      </c>
      <c r="D12" s="924" t="s">
        <v>2370</v>
      </c>
      <c r="E12" s="924"/>
      <c r="F12" s="641">
        <v>3006.9655004199999</v>
      </c>
      <c r="G12" s="694" t="s">
        <v>2371</v>
      </c>
    </row>
    <row r="13" spans="1:7" s="511" customFormat="1" ht="11.65" customHeight="1">
      <c r="A13" s="636" t="s">
        <v>736</v>
      </c>
      <c r="B13" s="637" t="s">
        <v>414</v>
      </c>
      <c r="C13" s="635"/>
      <c r="D13" s="926" t="s">
        <v>725</v>
      </c>
      <c r="E13" s="926"/>
      <c r="F13" s="638">
        <v>16472.7426356</v>
      </c>
      <c r="G13" s="695" t="s">
        <v>410</v>
      </c>
    </row>
    <row r="14" spans="1:7" s="511" customFormat="1" ht="11.1" customHeight="1">
      <c r="A14" s="639" t="s">
        <v>494</v>
      </c>
      <c r="B14" s="639" t="s">
        <v>414</v>
      </c>
      <c r="C14" s="640" t="s">
        <v>708</v>
      </c>
      <c r="D14" s="924" t="s">
        <v>385</v>
      </c>
      <c r="E14" s="924"/>
      <c r="F14" s="641">
        <v>6212.7379442399997</v>
      </c>
      <c r="G14" s="694" t="s">
        <v>36</v>
      </c>
    </row>
    <row r="15" spans="1:7" s="511" customFormat="1" ht="28.35" customHeight="1">
      <c r="A15" s="639" t="s">
        <v>494</v>
      </c>
      <c r="B15" s="642"/>
      <c r="C15" s="640" t="s">
        <v>709</v>
      </c>
      <c r="D15" s="924" t="s">
        <v>1035</v>
      </c>
      <c r="E15" s="924"/>
      <c r="F15" s="641">
        <v>7105.1530183000004</v>
      </c>
      <c r="G15" s="694" t="s">
        <v>444</v>
      </c>
    </row>
    <row r="16" spans="1:7" s="511" customFormat="1" ht="11.1" customHeight="1">
      <c r="A16" s="639" t="s">
        <v>494</v>
      </c>
      <c r="B16" s="642"/>
      <c r="C16" s="640" t="s">
        <v>710</v>
      </c>
      <c r="D16" s="924" t="s">
        <v>788</v>
      </c>
      <c r="E16" s="924"/>
      <c r="F16" s="641">
        <v>123.01728507</v>
      </c>
      <c r="G16" s="694" t="s">
        <v>789</v>
      </c>
    </row>
    <row r="17" spans="1:7" s="511" customFormat="1" ht="19.7" customHeight="1">
      <c r="A17" s="639" t="s">
        <v>494</v>
      </c>
      <c r="B17" s="642"/>
      <c r="C17" s="640" t="s">
        <v>1063</v>
      </c>
      <c r="D17" s="924" t="s">
        <v>1071</v>
      </c>
      <c r="E17" s="924"/>
      <c r="F17" s="641">
        <v>3031.8343879899999</v>
      </c>
      <c r="G17" s="694" t="s">
        <v>1072</v>
      </c>
    </row>
    <row r="18" spans="1:7" s="511" customFormat="1" ht="44.85" customHeight="1">
      <c r="A18" s="636" t="s">
        <v>736</v>
      </c>
      <c r="B18" s="637" t="s">
        <v>159</v>
      </c>
      <c r="C18" s="635"/>
      <c r="D18" s="926" t="s">
        <v>777</v>
      </c>
      <c r="E18" s="926"/>
      <c r="F18" s="638">
        <v>13403.18682553</v>
      </c>
      <c r="G18" s="695" t="s">
        <v>778</v>
      </c>
    </row>
    <row r="19" spans="1:7" s="511" customFormat="1" ht="28.35" customHeight="1">
      <c r="A19" s="639" t="s">
        <v>494</v>
      </c>
      <c r="B19" s="639" t="s">
        <v>159</v>
      </c>
      <c r="C19" s="640" t="s">
        <v>536</v>
      </c>
      <c r="D19" s="924" t="s">
        <v>2784</v>
      </c>
      <c r="E19" s="924"/>
      <c r="F19" s="641">
        <v>11786.28396273</v>
      </c>
      <c r="G19" s="694" t="s">
        <v>2785</v>
      </c>
    </row>
    <row r="20" spans="1:7" s="511" customFormat="1" ht="19.7" customHeight="1">
      <c r="A20" s="639" t="s">
        <v>494</v>
      </c>
      <c r="B20" s="642"/>
      <c r="C20" s="640" t="s">
        <v>879</v>
      </c>
      <c r="D20" s="924" t="s">
        <v>880</v>
      </c>
      <c r="E20" s="924"/>
      <c r="F20" s="641">
        <v>68.338620390000003</v>
      </c>
      <c r="G20" s="694" t="s">
        <v>881</v>
      </c>
    </row>
    <row r="21" spans="1:7" s="511" customFormat="1" ht="36.200000000000003" customHeight="1">
      <c r="A21" s="639" t="s">
        <v>494</v>
      </c>
      <c r="B21" s="642"/>
      <c r="C21" s="640" t="s">
        <v>537</v>
      </c>
      <c r="D21" s="924" t="s">
        <v>2786</v>
      </c>
      <c r="E21" s="924"/>
      <c r="F21" s="641">
        <v>1448.06888041</v>
      </c>
      <c r="G21" s="694" t="s">
        <v>2787</v>
      </c>
    </row>
    <row r="22" spans="1:7" s="511" customFormat="1" ht="36.200000000000003" customHeight="1">
      <c r="A22" s="639" t="s">
        <v>494</v>
      </c>
      <c r="B22" s="642"/>
      <c r="C22" s="640" t="s">
        <v>538</v>
      </c>
      <c r="D22" s="924" t="s">
        <v>2788</v>
      </c>
      <c r="E22" s="924"/>
      <c r="F22" s="641">
        <v>94.836212000000003</v>
      </c>
      <c r="G22" s="694" t="s">
        <v>2789</v>
      </c>
    </row>
    <row r="23" spans="1:7" s="511" customFormat="1" ht="19.7" customHeight="1">
      <c r="A23" s="639" t="s">
        <v>494</v>
      </c>
      <c r="B23" s="642"/>
      <c r="C23" s="640" t="s">
        <v>1402</v>
      </c>
      <c r="D23" s="924" t="s">
        <v>2790</v>
      </c>
      <c r="E23" s="924"/>
      <c r="F23" s="641">
        <v>5.6591500000000003</v>
      </c>
      <c r="G23" s="694" t="s">
        <v>1403</v>
      </c>
    </row>
    <row r="24" spans="1:7" s="511" customFormat="1" ht="11.65" customHeight="1">
      <c r="A24" s="636" t="s">
        <v>736</v>
      </c>
      <c r="B24" s="637" t="s">
        <v>136</v>
      </c>
      <c r="C24" s="635"/>
      <c r="D24" s="926" t="s">
        <v>779</v>
      </c>
      <c r="E24" s="926"/>
      <c r="F24" s="638">
        <v>25661.436923559999</v>
      </c>
      <c r="G24" s="695" t="s">
        <v>780</v>
      </c>
    </row>
    <row r="25" spans="1:7" s="511" customFormat="1" ht="11.1" customHeight="1">
      <c r="A25" s="639" t="s">
        <v>494</v>
      </c>
      <c r="B25" s="639" t="s">
        <v>136</v>
      </c>
      <c r="C25" s="640" t="s">
        <v>739</v>
      </c>
      <c r="D25" s="924" t="s">
        <v>740</v>
      </c>
      <c r="E25" s="924"/>
      <c r="F25" s="641">
        <v>16090.100297479999</v>
      </c>
      <c r="G25" s="694" t="s">
        <v>164</v>
      </c>
    </row>
    <row r="26" spans="1:7" s="511" customFormat="1" ht="28.35" customHeight="1">
      <c r="A26" s="639" t="s">
        <v>494</v>
      </c>
      <c r="B26" s="642"/>
      <c r="C26" s="640" t="s">
        <v>741</v>
      </c>
      <c r="D26" s="924" t="s">
        <v>1730</v>
      </c>
      <c r="E26" s="924"/>
      <c r="F26" s="641">
        <v>161.39185194000001</v>
      </c>
      <c r="G26" s="694" t="s">
        <v>1731</v>
      </c>
    </row>
    <row r="27" spans="1:7" s="511" customFormat="1" ht="36.200000000000003" customHeight="1">
      <c r="A27" s="639" t="s">
        <v>494</v>
      </c>
      <c r="B27" s="642"/>
      <c r="C27" s="640" t="s">
        <v>2571</v>
      </c>
      <c r="D27" s="924" t="s">
        <v>2572</v>
      </c>
      <c r="E27" s="924"/>
      <c r="F27" s="641">
        <v>4291.9556173800001</v>
      </c>
      <c r="G27" s="694" t="s">
        <v>2573</v>
      </c>
    </row>
    <row r="28" spans="1:7" s="511" customFormat="1" ht="19.7" customHeight="1">
      <c r="A28" s="639" t="s">
        <v>494</v>
      </c>
      <c r="B28" s="642"/>
      <c r="C28" s="640" t="s">
        <v>742</v>
      </c>
      <c r="D28" s="924" t="s">
        <v>541</v>
      </c>
      <c r="E28" s="924"/>
      <c r="F28" s="641">
        <v>2457.2462787300001</v>
      </c>
      <c r="G28" s="694" t="s">
        <v>50</v>
      </c>
    </row>
    <row r="29" spans="1:7" s="511" customFormat="1" ht="11.1" customHeight="1">
      <c r="A29" s="639" t="s">
        <v>494</v>
      </c>
      <c r="B29" s="642"/>
      <c r="C29" s="640" t="s">
        <v>743</v>
      </c>
      <c r="D29" s="924" t="s">
        <v>744</v>
      </c>
      <c r="E29" s="924"/>
      <c r="F29" s="641">
        <v>2660.7428780300002</v>
      </c>
      <c r="G29" s="694" t="s">
        <v>51</v>
      </c>
    </row>
    <row r="30" spans="1:7" s="511" customFormat="1" ht="19.7" customHeight="1">
      <c r="A30" s="636" t="s">
        <v>736</v>
      </c>
      <c r="B30" s="637" t="s">
        <v>8</v>
      </c>
      <c r="C30" s="635"/>
      <c r="D30" s="926" t="s">
        <v>2477</v>
      </c>
      <c r="E30" s="926"/>
      <c r="F30" s="638">
        <v>272791.63979720999</v>
      </c>
      <c r="G30" s="695" t="s">
        <v>2478</v>
      </c>
    </row>
    <row r="31" spans="1:7" s="511" customFormat="1" ht="11.1" customHeight="1">
      <c r="A31" s="639" t="s">
        <v>494</v>
      </c>
      <c r="B31" s="639" t="s">
        <v>8</v>
      </c>
      <c r="C31" s="640" t="s">
        <v>745</v>
      </c>
      <c r="D31" s="924" t="s">
        <v>229</v>
      </c>
      <c r="E31" s="924"/>
      <c r="F31" s="641">
        <v>11806.89246976</v>
      </c>
      <c r="G31" s="694" t="s">
        <v>389</v>
      </c>
    </row>
    <row r="32" spans="1:7" s="511" customFormat="1" ht="11.1" customHeight="1">
      <c r="A32" s="639" t="s">
        <v>494</v>
      </c>
      <c r="B32" s="642"/>
      <c r="C32" s="640" t="s">
        <v>746</v>
      </c>
      <c r="D32" s="924" t="s">
        <v>747</v>
      </c>
      <c r="E32" s="924"/>
      <c r="F32" s="641">
        <v>776.91337091000003</v>
      </c>
      <c r="G32" s="694" t="s">
        <v>505</v>
      </c>
    </row>
    <row r="33" spans="1:7" s="511" customFormat="1" ht="19.7" customHeight="1">
      <c r="A33" s="639" t="s">
        <v>494</v>
      </c>
      <c r="B33" s="642"/>
      <c r="C33" s="640" t="s">
        <v>748</v>
      </c>
      <c r="D33" s="924" t="s">
        <v>749</v>
      </c>
      <c r="E33" s="924"/>
      <c r="F33" s="641">
        <v>2033.2311409399999</v>
      </c>
      <c r="G33" s="694" t="s">
        <v>161</v>
      </c>
    </row>
    <row r="34" spans="1:7" s="511" customFormat="1" ht="19.7" customHeight="1">
      <c r="A34" s="639" t="s">
        <v>494</v>
      </c>
      <c r="B34" s="642"/>
      <c r="C34" s="640" t="s">
        <v>2574</v>
      </c>
      <c r="D34" s="924" t="s">
        <v>2575</v>
      </c>
      <c r="E34" s="924"/>
      <c r="F34" s="641">
        <v>29040.340319219998</v>
      </c>
      <c r="G34" s="694" t="s">
        <v>2576</v>
      </c>
    </row>
    <row r="35" spans="1:7" s="511" customFormat="1" ht="28.35" customHeight="1">
      <c r="A35" s="639" t="s">
        <v>494</v>
      </c>
      <c r="B35" s="642"/>
      <c r="C35" s="640" t="s">
        <v>773</v>
      </c>
      <c r="D35" s="924" t="s">
        <v>774</v>
      </c>
      <c r="E35" s="924"/>
      <c r="F35" s="641">
        <v>105</v>
      </c>
      <c r="G35" s="694" t="s">
        <v>432</v>
      </c>
    </row>
    <row r="36" spans="1:7" s="511" customFormat="1" ht="11.1" customHeight="1">
      <c r="A36" s="639" t="s">
        <v>494</v>
      </c>
      <c r="B36" s="642"/>
      <c r="C36" s="640" t="s">
        <v>3159</v>
      </c>
      <c r="D36" s="924" t="s">
        <v>3160</v>
      </c>
      <c r="E36" s="924"/>
      <c r="F36" s="641">
        <v>26.532</v>
      </c>
      <c r="G36" s="694" t="s">
        <v>3161</v>
      </c>
    </row>
    <row r="37" spans="1:7" s="511" customFormat="1" ht="36.200000000000003" customHeight="1">
      <c r="A37" s="639" t="s">
        <v>494</v>
      </c>
      <c r="B37" s="642"/>
      <c r="C37" s="640" t="s">
        <v>1724</v>
      </c>
      <c r="D37" s="924" t="s">
        <v>2479</v>
      </c>
      <c r="E37" s="924"/>
      <c r="F37" s="641">
        <v>0.51249981</v>
      </c>
      <c r="G37" s="694" t="s">
        <v>2480</v>
      </c>
    </row>
    <row r="38" spans="1:7" s="511" customFormat="1" ht="19.7" customHeight="1">
      <c r="A38" s="639" t="s">
        <v>494</v>
      </c>
      <c r="B38" s="642"/>
      <c r="C38" s="640" t="s">
        <v>1835</v>
      </c>
      <c r="D38" s="924" t="s">
        <v>2481</v>
      </c>
      <c r="E38" s="924"/>
      <c r="F38" s="641">
        <v>2914.49525666</v>
      </c>
      <c r="G38" s="694" t="s">
        <v>2482</v>
      </c>
    </row>
    <row r="39" spans="1:7" s="511" customFormat="1" ht="19.7" customHeight="1">
      <c r="A39" s="639" t="s">
        <v>494</v>
      </c>
      <c r="B39" s="642"/>
      <c r="C39" s="640" t="s">
        <v>750</v>
      </c>
      <c r="D39" s="924" t="s">
        <v>751</v>
      </c>
      <c r="E39" s="924"/>
      <c r="F39" s="641">
        <v>226087.72273991001</v>
      </c>
      <c r="G39" s="694" t="s">
        <v>539</v>
      </c>
    </row>
    <row r="40" spans="1:7" s="511" customFormat="1" ht="11.65" customHeight="1">
      <c r="A40" s="636" t="s">
        <v>736</v>
      </c>
      <c r="B40" s="637" t="s">
        <v>726</v>
      </c>
      <c r="C40" s="635"/>
      <c r="D40" s="926" t="s">
        <v>33</v>
      </c>
      <c r="E40" s="926"/>
      <c r="F40" s="638">
        <v>574291.34373076004</v>
      </c>
      <c r="G40" s="695" t="s">
        <v>480</v>
      </c>
    </row>
    <row r="41" spans="1:7" s="511" customFormat="1" ht="19.7" customHeight="1">
      <c r="A41" s="639" t="s">
        <v>494</v>
      </c>
      <c r="B41" s="639" t="s">
        <v>726</v>
      </c>
      <c r="C41" s="640" t="s">
        <v>752</v>
      </c>
      <c r="D41" s="924" t="s">
        <v>790</v>
      </c>
      <c r="E41" s="924"/>
      <c r="F41" s="641">
        <v>4080.5962723100001</v>
      </c>
      <c r="G41" s="694" t="s">
        <v>791</v>
      </c>
    </row>
    <row r="42" spans="1:7" s="511" customFormat="1" ht="19.7" customHeight="1">
      <c r="A42" s="639" t="s">
        <v>494</v>
      </c>
      <c r="B42" s="642"/>
      <c r="C42" s="640" t="s">
        <v>753</v>
      </c>
      <c r="D42" s="924" t="s">
        <v>792</v>
      </c>
      <c r="E42" s="924"/>
      <c r="F42" s="641">
        <v>1789.0855858800001</v>
      </c>
      <c r="G42" s="694" t="s">
        <v>793</v>
      </c>
    </row>
    <row r="43" spans="1:7" s="511" customFormat="1" ht="19.7" customHeight="1">
      <c r="A43" s="639" t="s">
        <v>494</v>
      </c>
      <c r="B43" s="642"/>
      <c r="C43" s="640" t="s">
        <v>754</v>
      </c>
      <c r="D43" s="924" t="s">
        <v>794</v>
      </c>
      <c r="E43" s="924"/>
      <c r="F43" s="641">
        <v>11100</v>
      </c>
      <c r="G43" s="694" t="s">
        <v>795</v>
      </c>
    </row>
    <row r="44" spans="1:7" s="511" customFormat="1" ht="19.7" customHeight="1">
      <c r="A44" s="639" t="s">
        <v>494</v>
      </c>
      <c r="B44" s="642"/>
      <c r="C44" s="640" t="s">
        <v>755</v>
      </c>
      <c r="D44" s="924" t="s">
        <v>796</v>
      </c>
      <c r="E44" s="924"/>
      <c r="F44" s="641">
        <v>354.36609614000002</v>
      </c>
      <c r="G44" s="694" t="s">
        <v>797</v>
      </c>
    </row>
    <row r="45" spans="1:7" s="511" customFormat="1" ht="19.7" customHeight="1">
      <c r="A45" s="639" t="s">
        <v>494</v>
      </c>
      <c r="B45" s="642"/>
      <c r="C45" s="640" t="s">
        <v>2626</v>
      </c>
      <c r="D45" s="924" t="s">
        <v>2791</v>
      </c>
      <c r="E45" s="924"/>
      <c r="F45" s="641">
        <v>4197</v>
      </c>
      <c r="G45" s="694" t="s">
        <v>2792</v>
      </c>
    </row>
    <row r="46" spans="1:7" s="511" customFormat="1" ht="11.1" customHeight="1">
      <c r="A46" s="639" t="s">
        <v>494</v>
      </c>
      <c r="B46" s="642"/>
      <c r="C46" s="640" t="s">
        <v>756</v>
      </c>
      <c r="D46" s="924" t="s">
        <v>798</v>
      </c>
      <c r="E46" s="924"/>
      <c r="F46" s="641">
        <v>389372.13113185001</v>
      </c>
      <c r="G46" s="694" t="s">
        <v>799</v>
      </c>
    </row>
    <row r="47" spans="1:7" s="511" customFormat="1" ht="19.7" customHeight="1">
      <c r="A47" s="639" t="s">
        <v>494</v>
      </c>
      <c r="B47" s="642"/>
      <c r="C47" s="640" t="s">
        <v>2793</v>
      </c>
      <c r="D47" s="924" t="s">
        <v>2794</v>
      </c>
      <c r="E47" s="924"/>
      <c r="F47" s="641">
        <v>113.5262426</v>
      </c>
      <c r="G47" s="694" t="s">
        <v>2795</v>
      </c>
    </row>
    <row r="48" spans="1:7" s="511" customFormat="1" ht="11.1" customHeight="1">
      <c r="A48" s="639" t="s">
        <v>494</v>
      </c>
      <c r="B48" s="642"/>
      <c r="C48" s="640" t="s">
        <v>757</v>
      </c>
      <c r="D48" s="924" t="s">
        <v>800</v>
      </c>
      <c r="E48" s="924"/>
      <c r="F48" s="641">
        <v>163284.63840197999</v>
      </c>
      <c r="G48" s="694" t="s">
        <v>801</v>
      </c>
    </row>
    <row r="49" spans="1:7" s="511" customFormat="1" ht="19.7" customHeight="1">
      <c r="A49" s="636" t="s">
        <v>736</v>
      </c>
      <c r="B49" s="637" t="s">
        <v>180</v>
      </c>
      <c r="C49" s="635"/>
      <c r="D49" s="926" t="s">
        <v>727</v>
      </c>
      <c r="E49" s="926"/>
      <c r="F49" s="638">
        <v>1131044.8530866499</v>
      </c>
      <c r="G49" s="695" t="s">
        <v>578</v>
      </c>
    </row>
    <row r="50" spans="1:7" s="511" customFormat="1" ht="28.35" customHeight="1">
      <c r="A50" s="639" t="s">
        <v>494</v>
      </c>
      <c r="B50" s="639" t="s">
        <v>180</v>
      </c>
      <c r="C50" s="640" t="s">
        <v>758</v>
      </c>
      <c r="D50" s="924" t="s">
        <v>759</v>
      </c>
      <c r="E50" s="924"/>
      <c r="F50" s="641">
        <v>1131044.8530866499</v>
      </c>
      <c r="G50" s="694" t="s">
        <v>577</v>
      </c>
    </row>
    <row r="51" spans="1:7" s="511" customFormat="1" ht="19.7" customHeight="1">
      <c r="A51" s="636" t="s">
        <v>736</v>
      </c>
      <c r="B51" s="637" t="s">
        <v>181</v>
      </c>
      <c r="C51" s="635"/>
      <c r="D51" s="926" t="s">
        <v>728</v>
      </c>
      <c r="E51" s="926"/>
      <c r="F51" s="638">
        <v>58665.529130360002</v>
      </c>
      <c r="G51" s="695" t="s">
        <v>550</v>
      </c>
    </row>
    <row r="52" spans="1:7" s="511" customFormat="1" ht="28.35" customHeight="1">
      <c r="A52" s="639" t="s">
        <v>494</v>
      </c>
      <c r="B52" s="639" t="s">
        <v>181</v>
      </c>
      <c r="C52" s="640" t="s">
        <v>712</v>
      </c>
      <c r="D52" s="924" t="s">
        <v>760</v>
      </c>
      <c r="E52" s="924"/>
      <c r="F52" s="641">
        <v>58665.529130360002</v>
      </c>
      <c r="G52" s="694" t="s">
        <v>576</v>
      </c>
    </row>
    <row r="53" spans="1:7" s="511" customFormat="1" ht="11.65" customHeight="1">
      <c r="A53" s="636" t="s">
        <v>736</v>
      </c>
      <c r="B53" s="637" t="s">
        <v>182</v>
      </c>
      <c r="C53" s="635"/>
      <c r="D53" s="926" t="s">
        <v>2483</v>
      </c>
      <c r="E53" s="926"/>
      <c r="F53" s="638">
        <v>35310.839169999999</v>
      </c>
      <c r="G53" s="695" t="s">
        <v>2484</v>
      </c>
    </row>
    <row r="54" spans="1:7" s="511" customFormat="1" ht="19.7" customHeight="1">
      <c r="A54" s="639" t="s">
        <v>494</v>
      </c>
      <c r="B54" s="639" t="s">
        <v>182</v>
      </c>
      <c r="C54" s="640" t="s">
        <v>761</v>
      </c>
      <c r="D54" s="924" t="s">
        <v>2796</v>
      </c>
      <c r="E54" s="924"/>
      <c r="F54" s="641">
        <v>5601.4093700000003</v>
      </c>
      <c r="G54" s="694" t="s">
        <v>2797</v>
      </c>
    </row>
    <row r="55" spans="1:7" s="511" customFormat="1" ht="28.35" customHeight="1">
      <c r="A55" s="639" t="s">
        <v>494</v>
      </c>
      <c r="B55" s="642"/>
      <c r="C55" s="640" t="s">
        <v>1336</v>
      </c>
      <c r="D55" s="924" t="s">
        <v>2798</v>
      </c>
      <c r="E55" s="924"/>
      <c r="F55" s="641">
        <v>29709.429800000002</v>
      </c>
      <c r="G55" s="694" t="s">
        <v>2799</v>
      </c>
    </row>
    <row r="56" spans="1:7" s="511" customFormat="1" ht="19.7" customHeight="1">
      <c r="A56" s="636" t="s">
        <v>736</v>
      </c>
      <c r="B56" s="637" t="s">
        <v>729</v>
      </c>
      <c r="C56" s="635"/>
      <c r="D56" s="926" t="s">
        <v>492</v>
      </c>
      <c r="E56" s="926"/>
      <c r="F56" s="638">
        <v>1789264.6761381901</v>
      </c>
      <c r="G56" s="695" t="s">
        <v>228</v>
      </c>
    </row>
    <row r="57" spans="1:7" s="511" customFormat="1" ht="44.85" customHeight="1">
      <c r="A57" s="639" t="s">
        <v>494</v>
      </c>
      <c r="B57" s="639" t="s">
        <v>729</v>
      </c>
      <c r="C57" s="640" t="s">
        <v>1322</v>
      </c>
      <c r="D57" s="924" t="s">
        <v>2800</v>
      </c>
      <c r="E57" s="924"/>
      <c r="F57" s="641">
        <v>34061.859421610003</v>
      </c>
      <c r="G57" s="694" t="s">
        <v>2801</v>
      </c>
    </row>
    <row r="58" spans="1:7" s="511" customFormat="1" ht="19.7" customHeight="1">
      <c r="A58" s="639" t="s">
        <v>494</v>
      </c>
      <c r="B58" s="642"/>
      <c r="C58" s="640" t="s">
        <v>762</v>
      </c>
      <c r="D58" s="924" t="s">
        <v>802</v>
      </c>
      <c r="E58" s="924"/>
      <c r="F58" s="641">
        <v>455979.27935795003</v>
      </c>
      <c r="G58" s="694" t="s">
        <v>228</v>
      </c>
    </row>
    <row r="59" spans="1:7" s="511" customFormat="1" ht="11.1" customHeight="1">
      <c r="A59" s="639" t="s">
        <v>494</v>
      </c>
      <c r="B59" s="642"/>
      <c r="C59" s="640" t="s">
        <v>763</v>
      </c>
      <c r="D59" s="924" t="s">
        <v>803</v>
      </c>
      <c r="E59" s="924"/>
      <c r="F59" s="641">
        <v>1240814.1059999999</v>
      </c>
      <c r="G59" s="694" t="s">
        <v>804</v>
      </c>
    </row>
    <row r="60" spans="1:7" s="511" customFormat="1" ht="11.1" customHeight="1">
      <c r="A60" s="639" t="s">
        <v>494</v>
      </c>
      <c r="B60" s="642"/>
      <c r="C60" s="640" t="s">
        <v>764</v>
      </c>
      <c r="D60" s="924" t="s">
        <v>805</v>
      </c>
      <c r="E60" s="924"/>
      <c r="F60" s="641">
        <v>58409.431358629998</v>
      </c>
      <c r="G60" s="694" t="s">
        <v>806</v>
      </c>
    </row>
    <row r="61" spans="1:7" s="511" customFormat="1" ht="28.35" customHeight="1">
      <c r="A61" s="636" t="s">
        <v>736</v>
      </c>
      <c r="B61" s="637" t="s">
        <v>730</v>
      </c>
      <c r="C61" s="635"/>
      <c r="D61" s="926" t="s">
        <v>942</v>
      </c>
      <c r="E61" s="926"/>
      <c r="F61" s="638">
        <v>1316380.9125000001</v>
      </c>
      <c r="G61" s="695" t="s">
        <v>415</v>
      </c>
    </row>
    <row r="62" spans="1:7" s="511" customFormat="1" ht="11.1" customHeight="1">
      <c r="A62" s="639" t="s">
        <v>494</v>
      </c>
      <c r="B62" s="639" t="s">
        <v>730</v>
      </c>
      <c r="C62" s="640" t="s">
        <v>765</v>
      </c>
      <c r="D62" s="924" t="s">
        <v>350</v>
      </c>
      <c r="E62" s="924"/>
      <c r="F62" s="641">
        <v>1315998.2845000001</v>
      </c>
      <c r="G62" s="694" t="s">
        <v>114</v>
      </c>
    </row>
    <row r="63" spans="1:7" s="511" customFormat="1" ht="28.35" customHeight="1">
      <c r="A63" s="639" t="s">
        <v>494</v>
      </c>
      <c r="B63" s="642"/>
      <c r="C63" s="640" t="s">
        <v>766</v>
      </c>
      <c r="D63" s="924" t="s">
        <v>3162</v>
      </c>
      <c r="E63" s="924"/>
      <c r="F63" s="641">
        <v>382.62799999999999</v>
      </c>
      <c r="G63" s="694" t="s">
        <v>415</v>
      </c>
    </row>
    <row r="64" spans="1:7" s="511" customFormat="1" ht="19.7" customHeight="1">
      <c r="A64" s="636" t="s">
        <v>736</v>
      </c>
      <c r="B64" s="637" t="s">
        <v>1479</v>
      </c>
      <c r="C64" s="635"/>
      <c r="D64" s="926" t="s">
        <v>1626</v>
      </c>
      <c r="E64" s="926"/>
      <c r="F64" s="638">
        <v>5118.3126296399996</v>
      </c>
      <c r="G64" s="695" t="s">
        <v>1480</v>
      </c>
    </row>
    <row r="65" spans="1:7" s="511" customFormat="1" ht="19.7" customHeight="1">
      <c r="A65" s="639" t="s">
        <v>494</v>
      </c>
      <c r="B65" s="639" t="s">
        <v>1479</v>
      </c>
      <c r="C65" s="640" t="s">
        <v>1484</v>
      </c>
      <c r="D65" s="924" t="s">
        <v>1633</v>
      </c>
      <c r="E65" s="924"/>
      <c r="F65" s="641">
        <v>5118.3126296399996</v>
      </c>
      <c r="G65" s="694" t="s">
        <v>1485</v>
      </c>
    </row>
    <row r="66" spans="1:7" s="511" customFormat="1" ht="11.65" customHeight="1">
      <c r="A66" s="636" t="s">
        <v>736</v>
      </c>
      <c r="B66" s="637" t="s">
        <v>1255</v>
      </c>
      <c r="C66" s="635"/>
      <c r="D66" s="926" t="s">
        <v>2372</v>
      </c>
      <c r="E66" s="926"/>
      <c r="F66" s="638">
        <v>345200</v>
      </c>
      <c r="G66" s="695" t="s">
        <v>2373</v>
      </c>
    </row>
    <row r="67" spans="1:7" s="511" customFormat="1" ht="19.7" customHeight="1">
      <c r="A67" s="639" t="s">
        <v>494</v>
      </c>
      <c r="B67" s="639" t="s">
        <v>1255</v>
      </c>
      <c r="C67" s="640" t="s">
        <v>1327</v>
      </c>
      <c r="D67" s="924" t="s">
        <v>2808</v>
      </c>
      <c r="E67" s="924"/>
      <c r="F67" s="641">
        <v>345200</v>
      </c>
      <c r="G67" s="694" t="s">
        <v>2809</v>
      </c>
    </row>
    <row r="68" spans="1:7" s="511" customFormat="1" ht="11.65" customHeight="1">
      <c r="A68" s="636" t="s">
        <v>736</v>
      </c>
      <c r="B68" s="637" t="s">
        <v>3213</v>
      </c>
      <c r="C68" s="635"/>
      <c r="D68" s="926"/>
      <c r="E68" s="926"/>
      <c r="F68" s="638">
        <v>664.55579999999998</v>
      </c>
      <c r="G68" s="695"/>
    </row>
    <row r="69" spans="1:7" s="511" customFormat="1" ht="11.1" customHeight="1">
      <c r="A69" s="639" t="s">
        <v>494</v>
      </c>
      <c r="B69" s="639" t="s">
        <v>3213</v>
      </c>
      <c r="C69" s="640" t="s">
        <v>3214</v>
      </c>
      <c r="D69" s="924" t="s">
        <v>3215</v>
      </c>
      <c r="E69" s="924"/>
      <c r="F69" s="641">
        <v>664.55579999999998</v>
      </c>
      <c r="G69" s="694" t="s">
        <v>3216</v>
      </c>
    </row>
    <row r="70" spans="1:7" s="511" customFormat="1" ht="11.1" customHeight="1">
      <c r="A70" s="634" t="s">
        <v>183</v>
      </c>
      <c r="B70" s="635"/>
      <c r="C70" s="635"/>
      <c r="D70" s="925" t="s">
        <v>731</v>
      </c>
      <c r="E70" s="925"/>
      <c r="F70" s="633">
        <v>84218.422744569994</v>
      </c>
      <c r="G70" s="697" t="s">
        <v>158</v>
      </c>
    </row>
    <row r="71" spans="1:7" s="511" customFormat="1" ht="28.35" customHeight="1">
      <c r="A71" s="636" t="s">
        <v>736</v>
      </c>
      <c r="B71" s="637" t="s">
        <v>258</v>
      </c>
      <c r="C71" s="635"/>
      <c r="D71" s="926" t="s">
        <v>781</v>
      </c>
      <c r="E71" s="926"/>
      <c r="F71" s="638">
        <v>2839.1167145099998</v>
      </c>
      <c r="G71" s="695" t="s">
        <v>782</v>
      </c>
    </row>
    <row r="72" spans="1:7" s="511" customFormat="1" ht="28.35" customHeight="1">
      <c r="A72" s="639" t="s">
        <v>183</v>
      </c>
      <c r="B72" s="639" t="s">
        <v>258</v>
      </c>
      <c r="C72" s="640" t="s">
        <v>767</v>
      </c>
      <c r="D72" s="924" t="s">
        <v>99</v>
      </c>
      <c r="E72" s="924"/>
      <c r="F72" s="641">
        <v>40.433514109999997</v>
      </c>
      <c r="G72" s="694" t="s">
        <v>574</v>
      </c>
    </row>
    <row r="73" spans="1:7" s="511" customFormat="1" ht="28.35" customHeight="1">
      <c r="A73" s="639" t="s">
        <v>183</v>
      </c>
      <c r="B73" s="642"/>
      <c r="C73" s="640" t="s">
        <v>768</v>
      </c>
      <c r="D73" s="924" t="s">
        <v>568</v>
      </c>
      <c r="E73" s="924"/>
      <c r="F73" s="641">
        <v>2798.6832003999998</v>
      </c>
      <c r="G73" s="694" t="s">
        <v>545</v>
      </c>
    </row>
    <row r="74" spans="1:7" s="511" customFormat="1" ht="19.7" customHeight="1">
      <c r="A74" s="636" t="s">
        <v>736</v>
      </c>
      <c r="B74" s="637" t="s">
        <v>140</v>
      </c>
      <c r="C74" s="635"/>
      <c r="D74" s="926" t="s">
        <v>783</v>
      </c>
      <c r="E74" s="926"/>
      <c r="F74" s="638">
        <v>835.09353754000006</v>
      </c>
      <c r="G74" s="695" t="s">
        <v>784</v>
      </c>
    </row>
    <row r="75" spans="1:7" s="511" customFormat="1" ht="28.35" customHeight="1">
      <c r="A75" s="639" t="s">
        <v>183</v>
      </c>
      <c r="B75" s="639" t="s">
        <v>140</v>
      </c>
      <c r="C75" s="640" t="s">
        <v>769</v>
      </c>
      <c r="D75" s="924" t="s">
        <v>2802</v>
      </c>
      <c r="E75" s="924"/>
      <c r="F75" s="641">
        <v>835.09353754000006</v>
      </c>
      <c r="G75" s="694" t="s">
        <v>575</v>
      </c>
    </row>
    <row r="76" spans="1:7" s="511" customFormat="1" ht="19.7" customHeight="1">
      <c r="A76" s="636" t="s">
        <v>736</v>
      </c>
      <c r="B76" s="637" t="s">
        <v>141</v>
      </c>
      <c r="C76" s="635"/>
      <c r="D76" s="926" t="s">
        <v>785</v>
      </c>
      <c r="E76" s="926"/>
      <c r="F76" s="638">
        <v>28306.831492519999</v>
      </c>
      <c r="G76" s="695" t="s">
        <v>786</v>
      </c>
    </row>
    <row r="77" spans="1:7" s="511" customFormat="1" ht="19.7" customHeight="1">
      <c r="A77" s="639" t="s">
        <v>183</v>
      </c>
      <c r="B77" s="639" t="s">
        <v>141</v>
      </c>
      <c r="C77" s="640" t="s">
        <v>770</v>
      </c>
      <c r="D77" s="924" t="s">
        <v>542</v>
      </c>
      <c r="E77" s="924"/>
      <c r="F77" s="641">
        <v>27732.352553370001</v>
      </c>
      <c r="G77" s="694" t="s">
        <v>540</v>
      </c>
    </row>
    <row r="78" spans="1:7" s="511" customFormat="1" ht="19.7" customHeight="1">
      <c r="A78" s="639" t="s">
        <v>183</v>
      </c>
      <c r="B78" s="642"/>
      <c r="C78" s="640" t="s">
        <v>3217</v>
      </c>
      <c r="D78" s="924" t="s">
        <v>3218</v>
      </c>
      <c r="E78" s="924"/>
      <c r="F78" s="641">
        <v>320.05393915000002</v>
      </c>
      <c r="G78" s="694" t="s">
        <v>3219</v>
      </c>
    </row>
    <row r="79" spans="1:7" s="511" customFormat="1" ht="28.35" customHeight="1">
      <c r="A79" s="639" t="s">
        <v>183</v>
      </c>
      <c r="B79" s="642"/>
      <c r="C79" s="640" t="s">
        <v>3163</v>
      </c>
      <c r="D79" s="924" t="s">
        <v>3164</v>
      </c>
      <c r="E79" s="924"/>
      <c r="F79" s="641">
        <v>254.42500000000001</v>
      </c>
      <c r="G79" s="694" t="s">
        <v>3165</v>
      </c>
    </row>
    <row r="80" spans="1:7" s="511" customFormat="1" ht="19.7" customHeight="1">
      <c r="A80" s="636" t="s">
        <v>736</v>
      </c>
      <c r="B80" s="637" t="s">
        <v>3166</v>
      </c>
      <c r="C80" s="635"/>
      <c r="D80" s="926" t="s">
        <v>3167</v>
      </c>
      <c r="E80" s="926"/>
      <c r="F80" s="638">
        <v>52237.381000000001</v>
      </c>
      <c r="G80" s="695" t="s">
        <v>3168</v>
      </c>
    </row>
    <row r="81" spans="1:7" s="511" customFormat="1" ht="28.35" customHeight="1">
      <c r="A81" s="639" t="s">
        <v>183</v>
      </c>
      <c r="B81" s="639" t="s">
        <v>3166</v>
      </c>
      <c r="C81" s="640" t="s">
        <v>3169</v>
      </c>
      <c r="D81" s="924" t="s">
        <v>3170</v>
      </c>
      <c r="E81" s="924"/>
      <c r="F81" s="641">
        <v>52237.381000000001</v>
      </c>
      <c r="G81" s="694" t="s">
        <v>3171</v>
      </c>
    </row>
    <row r="82" spans="1:7" s="511" customFormat="1" ht="11.1" customHeight="1">
      <c r="A82" s="634" t="s">
        <v>264</v>
      </c>
      <c r="B82" s="635"/>
      <c r="C82" s="635"/>
      <c r="D82" s="925" t="s">
        <v>3146</v>
      </c>
      <c r="E82" s="925"/>
      <c r="F82" s="633">
        <v>11000</v>
      </c>
      <c r="G82" s="697" t="s">
        <v>3147</v>
      </c>
    </row>
    <row r="83" spans="1:7" s="511" customFormat="1" ht="11.65" customHeight="1">
      <c r="A83" s="636" t="s">
        <v>736</v>
      </c>
      <c r="B83" s="637" t="s">
        <v>3148</v>
      </c>
      <c r="C83" s="635"/>
      <c r="D83" s="926" t="s">
        <v>3149</v>
      </c>
      <c r="E83" s="926"/>
      <c r="F83" s="638">
        <v>11000</v>
      </c>
      <c r="G83" s="695" t="s">
        <v>3150</v>
      </c>
    </row>
    <row r="84" spans="1:7" s="511" customFormat="1" ht="44.85" customHeight="1">
      <c r="A84" s="639" t="s">
        <v>264</v>
      </c>
      <c r="B84" s="639" t="s">
        <v>3148</v>
      </c>
      <c r="C84" s="640" t="s">
        <v>1742</v>
      </c>
      <c r="D84" s="924" t="s">
        <v>3172</v>
      </c>
      <c r="E84" s="924"/>
      <c r="F84" s="641">
        <v>11000</v>
      </c>
      <c r="G84" s="694" t="s">
        <v>3173</v>
      </c>
    </row>
    <row r="85" spans="1:7" s="511" customFormat="1" ht="11.1" customHeight="1">
      <c r="A85" s="634" t="s">
        <v>446</v>
      </c>
      <c r="B85" s="635"/>
      <c r="C85" s="635"/>
      <c r="D85" s="925" t="s">
        <v>59</v>
      </c>
      <c r="E85" s="925"/>
      <c r="F85" s="633">
        <v>5124.5272151400004</v>
      </c>
      <c r="G85" s="697" t="s">
        <v>457</v>
      </c>
    </row>
    <row r="86" spans="1:7" s="511" customFormat="1" ht="11.65" customHeight="1">
      <c r="A86" s="636" t="s">
        <v>736</v>
      </c>
      <c r="B86" s="637" t="s">
        <v>732</v>
      </c>
      <c r="C86" s="635"/>
      <c r="D86" s="926" t="s">
        <v>59</v>
      </c>
      <c r="E86" s="926"/>
      <c r="F86" s="638">
        <v>5029.13</v>
      </c>
      <c r="G86" s="695" t="s">
        <v>457</v>
      </c>
    </row>
    <row r="87" spans="1:7" s="511" customFormat="1" ht="28.35" customHeight="1">
      <c r="A87" s="639" t="s">
        <v>446</v>
      </c>
      <c r="B87" s="639" t="s">
        <v>732</v>
      </c>
      <c r="C87" s="640" t="s">
        <v>772</v>
      </c>
      <c r="D87" s="924" t="s">
        <v>807</v>
      </c>
      <c r="E87" s="924"/>
      <c r="F87" s="641">
        <v>5029.13</v>
      </c>
      <c r="G87" s="694" t="s">
        <v>808</v>
      </c>
    </row>
    <row r="88" spans="1:7" s="511" customFormat="1" ht="19.7" customHeight="1">
      <c r="A88" s="636" t="s">
        <v>736</v>
      </c>
      <c r="B88" s="637" t="s">
        <v>733</v>
      </c>
      <c r="C88" s="635"/>
      <c r="D88" s="926" t="s">
        <v>94</v>
      </c>
      <c r="E88" s="926"/>
      <c r="F88" s="638">
        <v>95.39721514</v>
      </c>
      <c r="G88" s="695" t="s">
        <v>62</v>
      </c>
    </row>
    <row r="89" spans="1:7" s="511" customFormat="1" ht="19.7" customHeight="1">
      <c r="A89" s="639" t="s">
        <v>446</v>
      </c>
      <c r="B89" s="639" t="s">
        <v>733</v>
      </c>
      <c r="C89" s="640" t="s">
        <v>894</v>
      </c>
      <c r="D89" s="924" t="s">
        <v>895</v>
      </c>
      <c r="E89" s="924"/>
      <c r="F89" s="641">
        <v>95.39721514</v>
      </c>
      <c r="G89" s="694" t="s">
        <v>896</v>
      </c>
    </row>
    <row r="90" spans="1:7" s="511" customFormat="1" ht="36.200000000000003" customHeight="1">
      <c r="A90" s="634" t="s">
        <v>473</v>
      </c>
      <c r="B90" s="635"/>
      <c r="C90" s="635"/>
      <c r="D90" s="925" t="s">
        <v>1001</v>
      </c>
      <c r="E90" s="925"/>
      <c r="F90" s="633">
        <v>29842.508999999998</v>
      </c>
      <c r="G90" s="697" t="s">
        <v>1002</v>
      </c>
    </row>
    <row r="91" spans="1:7" s="511" customFormat="1" ht="19.7" customHeight="1">
      <c r="A91" s="636" t="s">
        <v>736</v>
      </c>
      <c r="B91" s="637" t="s">
        <v>1003</v>
      </c>
      <c r="C91" s="635"/>
      <c r="D91" s="926" t="s">
        <v>1004</v>
      </c>
      <c r="E91" s="926"/>
      <c r="F91" s="638">
        <v>29842.508999999998</v>
      </c>
      <c r="G91" s="695" t="s">
        <v>1005</v>
      </c>
    </row>
    <row r="92" spans="1:7" s="511" customFormat="1" ht="36.200000000000003" customHeight="1">
      <c r="A92" s="639" t="s">
        <v>473</v>
      </c>
      <c r="B92" s="639" t="s">
        <v>1003</v>
      </c>
      <c r="C92" s="640" t="s">
        <v>1387</v>
      </c>
      <c r="D92" s="924" t="s">
        <v>1394</v>
      </c>
      <c r="E92" s="924"/>
      <c r="F92" s="641">
        <v>7796.6605</v>
      </c>
      <c r="G92" s="694" t="s">
        <v>1395</v>
      </c>
    </row>
    <row r="93" spans="1:7" s="511" customFormat="1" ht="44.85" customHeight="1">
      <c r="A93" s="639" t="s">
        <v>473</v>
      </c>
      <c r="B93" s="642"/>
      <c r="C93" s="640" t="s">
        <v>1388</v>
      </c>
      <c r="D93" s="924" t="s">
        <v>1396</v>
      </c>
      <c r="E93" s="924"/>
      <c r="F93" s="641">
        <v>414.23050000000001</v>
      </c>
      <c r="G93" s="694" t="s">
        <v>2811</v>
      </c>
    </row>
    <row r="94" spans="1:7" s="511" customFormat="1" ht="44.85" customHeight="1">
      <c r="A94" s="643" t="s">
        <v>473</v>
      </c>
      <c r="B94" s="644"/>
      <c r="C94" s="645" t="s">
        <v>1390</v>
      </c>
      <c r="D94" s="931" t="s">
        <v>1397</v>
      </c>
      <c r="E94" s="931"/>
      <c r="F94" s="646">
        <v>21631.617999999999</v>
      </c>
      <c r="G94" s="699" t="s">
        <v>2812</v>
      </c>
    </row>
    <row r="95" spans="1:7" s="511" customFormat="1" ht="28.7" customHeight="1"/>
  </sheetData>
  <sheetProtection formatCells="0" formatColumns="0" formatRows="0" insertColumns="0" insertRows="0" insertHyperlinks="0" deleteColumns="0" deleteRows="0" autoFilter="0" pivotTables="0"/>
  <customSheetViews>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94">
    <mergeCell ref="D92:E92"/>
    <mergeCell ref="D93:E93"/>
    <mergeCell ref="D94:E94"/>
    <mergeCell ref="D73:E73"/>
    <mergeCell ref="D69:E69"/>
    <mergeCell ref="D72:E72"/>
    <mergeCell ref="D74:E74"/>
    <mergeCell ref="D75:E75"/>
    <mergeCell ref="D76:E76"/>
    <mergeCell ref="D77:E77"/>
    <mergeCell ref="D78:E78"/>
    <mergeCell ref="D79:E79"/>
    <mergeCell ref="D80:E80"/>
    <mergeCell ref="D81:E81"/>
    <mergeCell ref="D82:E82"/>
    <mergeCell ref="D83:E83"/>
    <mergeCell ref="D71:E71"/>
    <mergeCell ref="D3:E3"/>
    <mergeCell ref="D30:E30"/>
    <mergeCell ref="D38:E38"/>
    <mergeCell ref="D39:E39"/>
    <mergeCell ref="D40:E40"/>
    <mergeCell ref="D33:E33"/>
    <mergeCell ref="D34:E34"/>
    <mergeCell ref="D35:E35"/>
    <mergeCell ref="D17:E17"/>
    <mergeCell ref="D36:E36"/>
    <mergeCell ref="D37:E37"/>
    <mergeCell ref="D49:E49"/>
    <mergeCell ref="D10:E10"/>
    <mergeCell ref="D21:E21"/>
    <mergeCell ref="D22:E22"/>
    <mergeCell ref="E1:G1"/>
    <mergeCell ref="D64:E64"/>
    <mergeCell ref="A1:D1"/>
    <mergeCell ref="D70:E70"/>
    <mergeCell ref="D66:E66"/>
    <mergeCell ref="D67:E67"/>
    <mergeCell ref="D68:E68"/>
    <mergeCell ref="D55:E55"/>
    <mergeCell ref="D65:E65"/>
    <mergeCell ref="D57:E57"/>
    <mergeCell ref="D58:E58"/>
    <mergeCell ref="D61:E61"/>
    <mergeCell ref="D62:E62"/>
    <mergeCell ref="D63:E63"/>
    <mergeCell ref="D4:E4"/>
    <mergeCell ref="D29:E29"/>
    <mergeCell ref="D6:E6"/>
    <mergeCell ref="D7:E7"/>
    <mergeCell ref="D8:E8"/>
    <mergeCell ref="D25:E25"/>
    <mergeCell ref="D5:E5"/>
    <mergeCell ref="D9:E9"/>
    <mergeCell ref="D23:E23"/>
    <mergeCell ref="D11:E11"/>
    <mergeCell ref="D12:E12"/>
    <mergeCell ref="D13:E13"/>
    <mergeCell ref="D14:E14"/>
    <mergeCell ref="D15:E15"/>
    <mergeCell ref="D16:E16"/>
    <mergeCell ref="D60:E60"/>
    <mergeCell ref="D32:E32"/>
    <mergeCell ref="D45:E45"/>
    <mergeCell ref="D56:E56"/>
    <mergeCell ref="D59:E59"/>
    <mergeCell ref="D51:E51"/>
    <mergeCell ref="D52:E52"/>
    <mergeCell ref="D53:E53"/>
    <mergeCell ref="D54:E54"/>
    <mergeCell ref="D47:E47"/>
    <mergeCell ref="D48:E48"/>
    <mergeCell ref="D31:E31"/>
    <mergeCell ref="D41:E41"/>
    <mergeCell ref="D50:E50"/>
    <mergeCell ref="D24:E24"/>
    <mergeCell ref="D18:E18"/>
    <mergeCell ref="D19:E19"/>
    <mergeCell ref="D20:E20"/>
    <mergeCell ref="D46:E46"/>
    <mergeCell ref="D26:E26"/>
    <mergeCell ref="D27:E27"/>
    <mergeCell ref="D28:E28"/>
    <mergeCell ref="D42:E42"/>
    <mergeCell ref="D43:E43"/>
    <mergeCell ref="D44:E44"/>
    <mergeCell ref="D89:E89"/>
    <mergeCell ref="D90:E90"/>
    <mergeCell ref="D91:E91"/>
    <mergeCell ref="D84:E84"/>
    <mergeCell ref="D85:E85"/>
    <mergeCell ref="D86:E86"/>
    <mergeCell ref="D87:E87"/>
    <mergeCell ref="D88:E88"/>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G97"/>
  <sheetViews>
    <sheetView view="pageBreakPreview" zoomScale="120" zoomScaleNormal="120" zoomScaleSheetLayoutView="120" workbookViewId="0">
      <pane ySplit="2" topLeftCell="A3" activePane="bottomLeft" state="frozen"/>
      <selection pane="bottomLeft" activeCell="P18" sqref="P18"/>
    </sheetView>
  </sheetViews>
  <sheetFormatPr defaultRowHeight="12.75"/>
  <cols>
    <col min="1" max="1" width="7.42578125" style="420" customWidth="1"/>
    <col min="2" max="3" width="8.7109375" style="420" customWidth="1"/>
    <col min="4" max="4" width="18.7109375" style="420" customWidth="1"/>
    <col min="5" max="5" width="5.140625" style="420" customWidth="1"/>
    <col min="6" max="6" width="11.85546875" style="420" customWidth="1"/>
    <col min="7" max="7" width="25.42578125" style="420" customWidth="1"/>
    <col min="8" max="8" width="4.7109375" style="420" customWidth="1"/>
    <col min="9" max="16384" width="9.140625" style="420"/>
  </cols>
  <sheetData>
    <row r="1" spans="1:7" s="511" customFormat="1" ht="78.95" customHeight="1">
      <c r="A1" s="929" t="s">
        <v>1631</v>
      </c>
      <c r="B1" s="929"/>
      <c r="C1" s="929"/>
      <c r="D1" s="929"/>
      <c r="E1" s="928" t="s">
        <v>1632</v>
      </c>
      <c r="F1" s="928"/>
      <c r="G1" s="928"/>
    </row>
    <row r="2" spans="1:7" s="511" customFormat="1" ht="15.95" customHeight="1"/>
    <row r="3" spans="1:7" s="511" customFormat="1" ht="46.9" customHeight="1">
      <c r="A3" s="631" t="s">
        <v>723</v>
      </c>
      <c r="B3" s="631" t="s">
        <v>724</v>
      </c>
      <c r="C3" s="631" t="s">
        <v>735</v>
      </c>
      <c r="D3" s="940" t="s">
        <v>371</v>
      </c>
      <c r="E3" s="941"/>
      <c r="F3" s="631" t="s">
        <v>3205</v>
      </c>
      <c r="G3" s="696" t="s">
        <v>37</v>
      </c>
    </row>
    <row r="4" spans="1:7" s="511" customFormat="1" ht="14.45" customHeight="1">
      <c r="A4" s="696" t="s">
        <v>494</v>
      </c>
      <c r="B4" s="696" t="s">
        <v>183</v>
      </c>
      <c r="C4" s="696" t="s">
        <v>264</v>
      </c>
      <c r="D4" s="940" t="s">
        <v>446</v>
      </c>
      <c r="E4" s="941"/>
      <c r="F4" s="696" t="s">
        <v>645</v>
      </c>
      <c r="G4" s="696" t="s">
        <v>473</v>
      </c>
    </row>
    <row r="5" spans="1:7" s="511" customFormat="1" ht="11.1" customHeight="1">
      <c r="A5" s="632"/>
      <c r="B5" s="632"/>
      <c r="C5" s="632"/>
      <c r="D5" s="938" t="s">
        <v>245</v>
      </c>
      <c r="E5" s="939"/>
      <c r="F5" s="633">
        <v>3370292.3534129001</v>
      </c>
      <c r="G5" s="698" t="s">
        <v>192</v>
      </c>
    </row>
    <row r="6" spans="1:7" s="511" customFormat="1" ht="11.1" customHeight="1">
      <c r="A6" s="634" t="s">
        <v>494</v>
      </c>
      <c r="B6" s="635"/>
      <c r="C6" s="635"/>
      <c r="D6" s="934" t="s">
        <v>435</v>
      </c>
      <c r="E6" s="935"/>
      <c r="F6" s="633">
        <v>2759002.4438524898</v>
      </c>
      <c r="G6" s="697" t="s">
        <v>265</v>
      </c>
    </row>
    <row r="7" spans="1:7" s="511" customFormat="1" ht="11.65" customHeight="1">
      <c r="A7" s="636" t="s">
        <v>736</v>
      </c>
      <c r="B7" s="637" t="s">
        <v>413</v>
      </c>
      <c r="C7" s="635"/>
      <c r="D7" s="936" t="s">
        <v>436</v>
      </c>
      <c r="E7" s="937"/>
      <c r="F7" s="638">
        <v>838304.00566344999</v>
      </c>
      <c r="G7" s="695" t="s">
        <v>277</v>
      </c>
    </row>
    <row r="8" spans="1:7" s="511" customFormat="1" ht="11.1" customHeight="1">
      <c r="A8" s="639" t="s">
        <v>494</v>
      </c>
      <c r="B8" s="639" t="s">
        <v>413</v>
      </c>
      <c r="C8" s="640" t="s">
        <v>706</v>
      </c>
      <c r="D8" s="932" t="s">
        <v>787</v>
      </c>
      <c r="E8" s="933"/>
      <c r="F8" s="641">
        <v>763218.64423006005</v>
      </c>
      <c r="G8" s="694" t="s">
        <v>600</v>
      </c>
    </row>
    <row r="9" spans="1:7" s="511" customFormat="1" ht="11.1" customHeight="1">
      <c r="A9" s="639" t="s">
        <v>494</v>
      </c>
      <c r="B9" s="642"/>
      <c r="C9" s="640" t="s">
        <v>707</v>
      </c>
      <c r="D9" s="932" t="s">
        <v>597</v>
      </c>
      <c r="E9" s="933"/>
      <c r="F9" s="641">
        <v>39280.723521120002</v>
      </c>
      <c r="G9" s="694" t="s">
        <v>459</v>
      </c>
    </row>
    <row r="10" spans="1:7" s="511" customFormat="1" ht="11.1" customHeight="1">
      <c r="A10" s="639" t="s">
        <v>494</v>
      </c>
      <c r="B10" s="642"/>
      <c r="C10" s="640" t="s">
        <v>737</v>
      </c>
      <c r="D10" s="932" t="s">
        <v>598</v>
      </c>
      <c r="E10" s="933"/>
      <c r="F10" s="641">
        <v>17850.938592310002</v>
      </c>
      <c r="G10" s="694" t="s">
        <v>108</v>
      </c>
    </row>
    <row r="11" spans="1:7" s="511" customFormat="1" ht="19.7" customHeight="1">
      <c r="A11" s="639" t="s">
        <v>494</v>
      </c>
      <c r="B11" s="642"/>
      <c r="C11" s="640" t="s">
        <v>738</v>
      </c>
      <c r="D11" s="932" t="s">
        <v>940</v>
      </c>
      <c r="E11" s="933"/>
      <c r="F11" s="641">
        <v>3.45729139</v>
      </c>
      <c r="G11" s="694" t="s">
        <v>941</v>
      </c>
    </row>
    <row r="12" spans="1:7" s="511" customFormat="1" ht="19.7" customHeight="1">
      <c r="A12" s="639" t="s">
        <v>494</v>
      </c>
      <c r="B12" s="642"/>
      <c r="C12" s="640" t="s">
        <v>1958</v>
      </c>
      <c r="D12" s="932" t="s">
        <v>2370</v>
      </c>
      <c r="E12" s="933"/>
      <c r="F12" s="641">
        <v>17950.242028569999</v>
      </c>
      <c r="G12" s="694" t="s">
        <v>2371</v>
      </c>
    </row>
    <row r="13" spans="1:7" s="511" customFormat="1" ht="11.65" customHeight="1">
      <c r="A13" s="636" t="s">
        <v>736</v>
      </c>
      <c r="B13" s="637" t="s">
        <v>414</v>
      </c>
      <c r="C13" s="635"/>
      <c r="D13" s="936" t="s">
        <v>725</v>
      </c>
      <c r="E13" s="937"/>
      <c r="F13" s="638">
        <v>94337.522882260004</v>
      </c>
      <c r="G13" s="695" t="s">
        <v>410</v>
      </c>
    </row>
    <row r="14" spans="1:7" s="511" customFormat="1" ht="11.1" customHeight="1">
      <c r="A14" s="639" t="s">
        <v>494</v>
      </c>
      <c r="B14" s="639" t="s">
        <v>414</v>
      </c>
      <c r="C14" s="640" t="s">
        <v>708</v>
      </c>
      <c r="D14" s="932" t="s">
        <v>385</v>
      </c>
      <c r="E14" s="933"/>
      <c r="F14" s="641">
        <v>40323.58223688</v>
      </c>
      <c r="G14" s="694" t="s">
        <v>36</v>
      </c>
    </row>
    <row r="15" spans="1:7" s="511" customFormat="1" ht="28.35" customHeight="1">
      <c r="A15" s="639" t="s">
        <v>494</v>
      </c>
      <c r="B15" s="642"/>
      <c r="C15" s="640" t="s">
        <v>709</v>
      </c>
      <c r="D15" s="932" t="s">
        <v>1035</v>
      </c>
      <c r="E15" s="933"/>
      <c r="F15" s="641">
        <v>33519.533603030002</v>
      </c>
      <c r="G15" s="694" t="s">
        <v>444</v>
      </c>
    </row>
    <row r="16" spans="1:7" s="511" customFormat="1" ht="11.1" customHeight="1">
      <c r="A16" s="639" t="s">
        <v>494</v>
      </c>
      <c r="B16" s="642"/>
      <c r="C16" s="640" t="s">
        <v>710</v>
      </c>
      <c r="D16" s="932" t="s">
        <v>788</v>
      </c>
      <c r="E16" s="933"/>
      <c r="F16" s="641">
        <v>259.17360269</v>
      </c>
      <c r="G16" s="694" t="s">
        <v>789</v>
      </c>
    </row>
    <row r="17" spans="1:7" s="511" customFormat="1" ht="19.7" customHeight="1">
      <c r="A17" s="639" t="s">
        <v>494</v>
      </c>
      <c r="B17" s="642"/>
      <c r="C17" s="640" t="s">
        <v>1063</v>
      </c>
      <c r="D17" s="932" t="s">
        <v>1071</v>
      </c>
      <c r="E17" s="933"/>
      <c r="F17" s="641">
        <v>20235.233439660002</v>
      </c>
      <c r="G17" s="694" t="s">
        <v>1072</v>
      </c>
    </row>
    <row r="18" spans="1:7" s="511" customFormat="1" ht="44.85" customHeight="1">
      <c r="A18" s="636" t="s">
        <v>736</v>
      </c>
      <c r="B18" s="637" t="s">
        <v>159</v>
      </c>
      <c r="C18" s="635"/>
      <c r="D18" s="936" t="s">
        <v>777</v>
      </c>
      <c r="E18" s="937"/>
      <c r="F18" s="638">
        <v>27282.433802169999</v>
      </c>
      <c r="G18" s="695" t="s">
        <v>778</v>
      </c>
    </row>
    <row r="19" spans="1:7" s="511" customFormat="1" ht="28.35" customHeight="1">
      <c r="A19" s="639" t="s">
        <v>494</v>
      </c>
      <c r="B19" s="639" t="s">
        <v>159</v>
      </c>
      <c r="C19" s="640" t="s">
        <v>536</v>
      </c>
      <c r="D19" s="932" t="s">
        <v>2784</v>
      </c>
      <c r="E19" s="933"/>
      <c r="F19" s="641">
        <v>23589.965556110001</v>
      </c>
      <c r="G19" s="694" t="s">
        <v>2785</v>
      </c>
    </row>
    <row r="20" spans="1:7" s="511" customFormat="1" ht="19.7" customHeight="1">
      <c r="A20" s="639" t="s">
        <v>494</v>
      </c>
      <c r="B20" s="642"/>
      <c r="C20" s="640" t="s">
        <v>3174</v>
      </c>
      <c r="D20" s="932" t="s">
        <v>3175</v>
      </c>
      <c r="E20" s="933"/>
      <c r="F20" s="641">
        <v>0.04</v>
      </c>
      <c r="G20" s="694" t="s">
        <v>3176</v>
      </c>
    </row>
    <row r="21" spans="1:7" s="511" customFormat="1" ht="36.200000000000003" customHeight="1">
      <c r="A21" s="639" t="s">
        <v>494</v>
      </c>
      <c r="B21" s="642"/>
      <c r="C21" s="640" t="s">
        <v>537</v>
      </c>
      <c r="D21" s="932" t="s">
        <v>2786</v>
      </c>
      <c r="E21" s="933"/>
      <c r="F21" s="641">
        <v>3181.34052316</v>
      </c>
      <c r="G21" s="694" t="s">
        <v>2787</v>
      </c>
    </row>
    <row r="22" spans="1:7" s="511" customFormat="1" ht="36.200000000000003" customHeight="1">
      <c r="A22" s="639" t="s">
        <v>494</v>
      </c>
      <c r="B22" s="642"/>
      <c r="C22" s="640" t="s">
        <v>538</v>
      </c>
      <c r="D22" s="932" t="s">
        <v>2788</v>
      </c>
      <c r="E22" s="933"/>
      <c r="F22" s="641">
        <v>511.08772290000002</v>
      </c>
      <c r="G22" s="694" t="s">
        <v>2789</v>
      </c>
    </row>
    <row r="23" spans="1:7" s="511" customFormat="1" ht="19.7" customHeight="1">
      <c r="A23" s="636" t="s">
        <v>736</v>
      </c>
      <c r="B23" s="637" t="s">
        <v>136</v>
      </c>
      <c r="C23" s="635"/>
      <c r="D23" s="936" t="s">
        <v>779</v>
      </c>
      <c r="E23" s="937"/>
      <c r="F23" s="638">
        <v>48364.041071840002</v>
      </c>
      <c r="G23" s="695" t="s">
        <v>780</v>
      </c>
    </row>
    <row r="24" spans="1:7" s="511" customFormat="1" ht="11.65" customHeight="1">
      <c r="A24" s="639" t="s">
        <v>494</v>
      </c>
      <c r="B24" s="639" t="s">
        <v>136</v>
      </c>
      <c r="C24" s="640" t="s">
        <v>739</v>
      </c>
      <c r="D24" s="932" t="s">
        <v>740</v>
      </c>
      <c r="E24" s="933"/>
      <c r="F24" s="641">
        <v>8239.3683386899993</v>
      </c>
      <c r="G24" s="694" t="s">
        <v>164</v>
      </c>
    </row>
    <row r="25" spans="1:7" s="511" customFormat="1" ht="11.1" customHeight="1">
      <c r="A25" s="639" t="s">
        <v>494</v>
      </c>
      <c r="B25" s="642"/>
      <c r="C25" s="640" t="s">
        <v>741</v>
      </c>
      <c r="D25" s="932" t="s">
        <v>1730</v>
      </c>
      <c r="E25" s="933"/>
      <c r="F25" s="641">
        <v>15134.492613730001</v>
      </c>
      <c r="G25" s="694" t="s">
        <v>1731</v>
      </c>
    </row>
    <row r="26" spans="1:7" s="511" customFormat="1" ht="28.35" customHeight="1">
      <c r="A26" s="639" t="s">
        <v>494</v>
      </c>
      <c r="B26" s="642"/>
      <c r="C26" s="640" t="s">
        <v>2571</v>
      </c>
      <c r="D26" s="932" t="s">
        <v>2572</v>
      </c>
      <c r="E26" s="933"/>
      <c r="F26" s="641">
        <v>540.57050860000004</v>
      </c>
      <c r="G26" s="694" t="s">
        <v>2573</v>
      </c>
    </row>
    <row r="27" spans="1:7" s="511" customFormat="1" ht="36.200000000000003" customHeight="1">
      <c r="A27" s="639" t="s">
        <v>494</v>
      </c>
      <c r="B27" s="642"/>
      <c r="C27" s="640" t="s">
        <v>742</v>
      </c>
      <c r="D27" s="932" t="s">
        <v>541</v>
      </c>
      <c r="E27" s="933"/>
      <c r="F27" s="641">
        <v>13479.11854471</v>
      </c>
      <c r="G27" s="694" t="s">
        <v>50</v>
      </c>
    </row>
    <row r="28" spans="1:7" s="511" customFormat="1" ht="19.7" customHeight="1">
      <c r="A28" s="639" t="s">
        <v>494</v>
      </c>
      <c r="B28" s="642"/>
      <c r="C28" s="640" t="s">
        <v>743</v>
      </c>
      <c r="D28" s="932" t="s">
        <v>744</v>
      </c>
      <c r="E28" s="933"/>
      <c r="F28" s="641">
        <v>10970.49106611</v>
      </c>
      <c r="G28" s="694" t="s">
        <v>51</v>
      </c>
    </row>
    <row r="29" spans="1:7" s="511" customFormat="1" ht="11.1" customHeight="1">
      <c r="A29" s="636" t="s">
        <v>736</v>
      </c>
      <c r="B29" s="637" t="s">
        <v>8</v>
      </c>
      <c r="C29" s="635"/>
      <c r="D29" s="936" t="s">
        <v>2477</v>
      </c>
      <c r="E29" s="937"/>
      <c r="F29" s="638">
        <v>682159.81288284005</v>
      </c>
      <c r="G29" s="695" t="s">
        <v>2478</v>
      </c>
    </row>
    <row r="30" spans="1:7" s="511" customFormat="1" ht="19.7" customHeight="1">
      <c r="A30" s="639" t="s">
        <v>494</v>
      </c>
      <c r="B30" s="639" t="s">
        <v>8</v>
      </c>
      <c r="C30" s="640" t="s">
        <v>745</v>
      </c>
      <c r="D30" s="932" t="s">
        <v>229</v>
      </c>
      <c r="E30" s="933"/>
      <c r="F30" s="641">
        <v>70108.089446130005</v>
      </c>
      <c r="G30" s="694" t="s">
        <v>389</v>
      </c>
    </row>
    <row r="31" spans="1:7" s="511" customFormat="1" ht="11.1" customHeight="1">
      <c r="A31" s="639" t="s">
        <v>494</v>
      </c>
      <c r="B31" s="642"/>
      <c r="C31" s="640" t="s">
        <v>746</v>
      </c>
      <c r="D31" s="932" t="s">
        <v>747</v>
      </c>
      <c r="E31" s="933"/>
      <c r="F31" s="641">
        <v>5043.4820669500004</v>
      </c>
      <c r="G31" s="694" t="s">
        <v>505</v>
      </c>
    </row>
    <row r="32" spans="1:7" s="511" customFormat="1" ht="11.1" customHeight="1">
      <c r="A32" s="639" t="s">
        <v>494</v>
      </c>
      <c r="B32" s="642"/>
      <c r="C32" s="640" t="s">
        <v>748</v>
      </c>
      <c r="D32" s="932" t="s">
        <v>749</v>
      </c>
      <c r="E32" s="933"/>
      <c r="F32" s="641">
        <v>3332.4955530299999</v>
      </c>
      <c r="G32" s="694" t="s">
        <v>161</v>
      </c>
    </row>
    <row r="33" spans="1:7" s="511" customFormat="1" ht="19.7" customHeight="1">
      <c r="A33" s="639" t="s">
        <v>494</v>
      </c>
      <c r="B33" s="642"/>
      <c r="C33" s="640" t="s">
        <v>2574</v>
      </c>
      <c r="D33" s="932" t="s">
        <v>2575</v>
      </c>
      <c r="E33" s="933"/>
      <c r="F33" s="641">
        <v>33.764866699999999</v>
      </c>
      <c r="G33" s="694" t="s">
        <v>2576</v>
      </c>
    </row>
    <row r="34" spans="1:7" s="511" customFormat="1" ht="19.7" customHeight="1">
      <c r="A34" s="639" t="s">
        <v>494</v>
      </c>
      <c r="B34" s="642"/>
      <c r="C34" s="640" t="s">
        <v>773</v>
      </c>
      <c r="D34" s="932" t="s">
        <v>774</v>
      </c>
      <c r="E34" s="933"/>
      <c r="F34" s="641">
        <v>8846.8577657599999</v>
      </c>
      <c r="G34" s="694" t="s">
        <v>432</v>
      </c>
    </row>
    <row r="35" spans="1:7" s="511" customFormat="1" ht="28.35" customHeight="1">
      <c r="A35" s="639" t="s">
        <v>494</v>
      </c>
      <c r="B35" s="642"/>
      <c r="C35" s="640" t="s">
        <v>1724</v>
      </c>
      <c r="D35" s="932" t="s">
        <v>2479</v>
      </c>
      <c r="E35" s="933"/>
      <c r="F35" s="641">
        <v>343.974131</v>
      </c>
      <c r="G35" s="694" t="s">
        <v>2480</v>
      </c>
    </row>
    <row r="36" spans="1:7" s="511" customFormat="1" ht="11.1" customHeight="1">
      <c r="A36" s="639" t="s">
        <v>494</v>
      </c>
      <c r="B36" s="642"/>
      <c r="C36" s="640" t="s">
        <v>1835</v>
      </c>
      <c r="D36" s="932" t="s">
        <v>2481</v>
      </c>
      <c r="E36" s="933"/>
      <c r="F36" s="641">
        <v>6644.29494875</v>
      </c>
      <c r="G36" s="694" t="s">
        <v>2482</v>
      </c>
    </row>
    <row r="37" spans="1:7" s="511" customFormat="1" ht="36.200000000000003" customHeight="1">
      <c r="A37" s="639" t="s">
        <v>494</v>
      </c>
      <c r="B37" s="642"/>
      <c r="C37" s="640" t="s">
        <v>750</v>
      </c>
      <c r="D37" s="932" t="s">
        <v>751</v>
      </c>
      <c r="E37" s="933"/>
      <c r="F37" s="641">
        <v>587806.85410452005</v>
      </c>
      <c r="G37" s="694" t="s">
        <v>539</v>
      </c>
    </row>
    <row r="38" spans="1:7" s="511" customFormat="1" ht="19.7" customHeight="1">
      <c r="A38" s="636" t="s">
        <v>736</v>
      </c>
      <c r="B38" s="637" t="s">
        <v>726</v>
      </c>
      <c r="C38" s="635"/>
      <c r="D38" s="936" t="s">
        <v>33</v>
      </c>
      <c r="E38" s="937"/>
      <c r="F38" s="638">
        <v>208788.13685655</v>
      </c>
      <c r="G38" s="695" t="s">
        <v>480</v>
      </c>
    </row>
    <row r="39" spans="1:7" s="511" customFormat="1" ht="19.7" customHeight="1">
      <c r="A39" s="639" t="s">
        <v>494</v>
      </c>
      <c r="B39" s="639" t="s">
        <v>726</v>
      </c>
      <c r="C39" s="640" t="s">
        <v>752</v>
      </c>
      <c r="D39" s="932" t="s">
        <v>790</v>
      </c>
      <c r="E39" s="933"/>
      <c r="F39" s="641">
        <v>7854.1228073000002</v>
      </c>
      <c r="G39" s="694" t="s">
        <v>791</v>
      </c>
    </row>
    <row r="40" spans="1:7" s="511" customFormat="1" ht="11.65" customHeight="1">
      <c r="A40" s="639" t="s">
        <v>494</v>
      </c>
      <c r="B40" s="642"/>
      <c r="C40" s="640" t="s">
        <v>753</v>
      </c>
      <c r="D40" s="932" t="s">
        <v>792</v>
      </c>
      <c r="E40" s="933"/>
      <c r="F40" s="641">
        <v>1290.1064513399999</v>
      </c>
      <c r="G40" s="694" t="s">
        <v>793</v>
      </c>
    </row>
    <row r="41" spans="1:7" s="511" customFormat="1" ht="19.7" customHeight="1">
      <c r="A41" s="639" t="s">
        <v>494</v>
      </c>
      <c r="B41" s="642"/>
      <c r="C41" s="640" t="s">
        <v>775</v>
      </c>
      <c r="D41" s="932" t="s">
        <v>809</v>
      </c>
      <c r="E41" s="933"/>
      <c r="F41" s="641">
        <v>21743.44389337</v>
      </c>
      <c r="G41" s="694" t="s">
        <v>810</v>
      </c>
    </row>
    <row r="42" spans="1:7" s="511" customFormat="1" ht="19.7" customHeight="1">
      <c r="A42" s="639" t="s">
        <v>494</v>
      </c>
      <c r="B42" s="642"/>
      <c r="C42" s="640" t="s">
        <v>755</v>
      </c>
      <c r="D42" s="932" t="s">
        <v>796</v>
      </c>
      <c r="E42" s="933"/>
      <c r="F42" s="641">
        <v>8877.7526927300005</v>
      </c>
      <c r="G42" s="694" t="s">
        <v>797</v>
      </c>
    </row>
    <row r="43" spans="1:7" s="511" customFormat="1" ht="19.7" customHeight="1">
      <c r="A43" s="639" t="s">
        <v>494</v>
      </c>
      <c r="B43" s="642"/>
      <c r="C43" s="640" t="s">
        <v>2626</v>
      </c>
      <c r="D43" s="932" t="s">
        <v>2791</v>
      </c>
      <c r="E43" s="933"/>
      <c r="F43" s="641">
        <v>51.859754500000001</v>
      </c>
      <c r="G43" s="694" t="s">
        <v>2792</v>
      </c>
    </row>
    <row r="44" spans="1:7" s="511" customFormat="1" ht="19.7" customHeight="1">
      <c r="A44" s="639" t="s">
        <v>494</v>
      </c>
      <c r="B44" s="642"/>
      <c r="C44" s="640" t="s">
        <v>2793</v>
      </c>
      <c r="D44" s="932" t="s">
        <v>2794</v>
      </c>
      <c r="E44" s="933"/>
      <c r="F44" s="641">
        <v>833.62930653000001</v>
      </c>
      <c r="G44" s="694" t="s">
        <v>2795</v>
      </c>
    </row>
    <row r="45" spans="1:7" s="511" customFormat="1" ht="19.7" customHeight="1">
      <c r="A45" s="639" t="s">
        <v>494</v>
      </c>
      <c r="B45" s="642"/>
      <c r="C45" s="640" t="s">
        <v>757</v>
      </c>
      <c r="D45" s="932" t="s">
        <v>800</v>
      </c>
      <c r="E45" s="933"/>
      <c r="F45" s="641">
        <v>168137.22195077999</v>
      </c>
      <c r="G45" s="694" t="s">
        <v>801</v>
      </c>
    </row>
    <row r="46" spans="1:7" s="511" customFormat="1" ht="11.1" customHeight="1">
      <c r="A46" s="636" t="s">
        <v>736</v>
      </c>
      <c r="B46" s="637" t="s">
        <v>180</v>
      </c>
      <c r="C46" s="635"/>
      <c r="D46" s="936" t="s">
        <v>727</v>
      </c>
      <c r="E46" s="937"/>
      <c r="F46" s="638">
        <v>5288.1292289200001</v>
      </c>
      <c r="G46" s="695" t="s">
        <v>578</v>
      </c>
    </row>
    <row r="47" spans="1:7" s="511" customFormat="1" ht="19.7" customHeight="1">
      <c r="A47" s="639" t="s">
        <v>494</v>
      </c>
      <c r="B47" s="639" t="s">
        <v>180</v>
      </c>
      <c r="C47" s="640" t="s">
        <v>711</v>
      </c>
      <c r="D47" s="932" t="s">
        <v>2577</v>
      </c>
      <c r="E47" s="933"/>
      <c r="F47" s="641">
        <v>93.583657529999996</v>
      </c>
      <c r="G47" s="694" t="s">
        <v>2578</v>
      </c>
    </row>
    <row r="48" spans="1:7" s="511" customFormat="1" ht="11.1" customHeight="1">
      <c r="A48" s="639" t="s">
        <v>494</v>
      </c>
      <c r="B48" s="642"/>
      <c r="C48" s="640" t="s">
        <v>1024</v>
      </c>
      <c r="D48" s="932" t="s">
        <v>2805</v>
      </c>
      <c r="E48" s="933"/>
      <c r="F48" s="641">
        <v>5194.5455713900001</v>
      </c>
      <c r="G48" s="694" t="s">
        <v>1077</v>
      </c>
    </row>
    <row r="49" spans="1:7" s="511" customFormat="1" ht="19.7" customHeight="1">
      <c r="A49" s="636" t="s">
        <v>736</v>
      </c>
      <c r="B49" s="637" t="s">
        <v>182</v>
      </c>
      <c r="C49" s="635"/>
      <c r="D49" s="936" t="s">
        <v>2483</v>
      </c>
      <c r="E49" s="937"/>
      <c r="F49" s="638">
        <v>510033.17495029001</v>
      </c>
      <c r="G49" s="695" t="s">
        <v>2484</v>
      </c>
    </row>
    <row r="50" spans="1:7" s="511" customFormat="1" ht="28.35" customHeight="1">
      <c r="A50" s="639" t="s">
        <v>494</v>
      </c>
      <c r="B50" s="639" t="s">
        <v>182</v>
      </c>
      <c r="C50" s="640" t="s">
        <v>761</v>
      </c>
      <c r="D50" s="932" t="s">
        <v>2796</v>
      </c>
      <c r="E50" s="933"/>
      <c r="F50" s="641">
        <v>80237.598636640003</v>
      </c>
      <c r="G50" s="694" t="s">
        <v>2797</v>
      </c>
    </row>
    <row r="51" spans="1:7" s="511" customFormat="1" ht="19.7" customHeight="1">
      <c r="A51" s="639" t="s">
        <v>494</v>
      </c>
      <c r="B51" s="642"/>
      <c r="C51" s="640" t="s">
        <v>1336</v>
      </c>
      <c r="D51" s="932" t="s">
        <v>2798</v>
      </c>
      <c r="E51" s="933"/>
      <c r="F51" s="641">
        <v>383694.29469682003</v>
      </c>
      <c r="G51" s="694" t="s">
        <v>2799</v>
      </c>
    </row>
    <row r="52" spans="1:7" s="511" customFormat="1" ht="28.35" customHeight="1">
      <c r="A52" s="639" t="s">
        <v>494</v>
      </c>
      <c r="B52" s="642"/>
      <c r="C52" s="640" t="s">
        <v>1338</v>
      </c>
      <c r="D52" s="932" t="s">
        <v>2806</v>
      </c>
      <c r="E52" s="933"/>
      <c r="F52" s="641">
        <v>46101.281616829998</v>
      </c>
      <c r="G52" s="694" t="s">
        <v>2807</v>
      </c>
    </row>
    <row r="53" spans="1:7" s="511" customFormat="1" ht="11.65" customHeight="1">
      <c r="A53" s="636" t="s">
        <v>736</v>
      </c>
      <c r="B53" s="637" t="s">
        <v>729</v>
      </c>
      <c r="C53" s="635"/>
      <c r="D53" s="936" t="s">
        <v>492</v>
      </c>
      <c r="E53" s="937"/>
      <c r="F53" s="638">
        <v>91949.107999190004</v>
      </c>
      <c r="G53" s="695" t="s">
        <v>228</v>
      </c>
    </row>
    <row r="54" spans="1:7" s="511" customFormat="1" ht="19.7" customHeight="1">
      <c r="A54" s="639" t="s">
        <v>494</v>
      </c>
      <c r="B54" s="639" t="s">
        <v>729</v>
      </c>
      <c r="C54" s="640" t="s">
        <v>1322</v>
      </c>
      <c r="D54" s="932" t="s">
        <v>2800</v>
      </c>
      <c r="E54" s="933"/>
      <c r="F54" s="641">
        <v>12157.267086899999</v>
      </c>
      <c r="G54" s="694" t="s">
        <v>2801</v>
      </c>
    </row>
    <row r="55" spans="1:7" s="511" customFormat="1" ht="28.35" customHeight="1">
      <c r="A55" s="639" t="s">
        <v>494</v>
      </c>
      <c r="B55" s="642"/>
      <c r="C55" s="640" t="s">
        <v>762</v>
      </c>
      <c r="D55" s="932" t="s">
        <v>802</v>
      </c>
      <c r="E55" s="933"/>
      <c r="F55" s="641">
        <v>58665.523230140003</v>
      </c>
      <c r="G55" s="694" t="s">
        <v>228</v>
      </c>
    </row>
    <row r="56" spans="1:7" s="511" customFormat="1" ht="19.7" customHeight="1">
      <c r="A56" s="639" t="s">
        <v>494</v>
      </c>
      <c r="B56" s="642"/>
      <c r="C56" s="640" t="s">
        <v>764</v>
      </c>
      <c r="D56" s="932" t="s">
        <v>805</v>
      </c>
      <c r="E56" s="933"/>
      <c r="F56" s="641">
        <v>21126.317682149998</v>
      </c>
      <c r="G56" s="694" t="s">
        <v>806</v>
      </c>
    </row>
    <row r="57" spans="1:7" s="511" customFormat="1" ht="44.85" customHeight="1">
      <c r="A57" s="636" t="s">
        <v>736</v>
      </c>
      <c r="B57" s="637" t="s">
        <v>730</v>
      </c>
      <c r="C57" s="635"/>
      <c r="D57" s="936" t="s">
        <v>942</v>
      </c>
      <c r="E57" s="937"/>
      <c r="F57" s="638">
        <v>227254.52770906</v>
      </c>
      <c r="G57" s="695" t="s">
        <v>415</v>
      </c>
    </row>
    <row r="58" spans="1:7" s="511" customFormat="1" ht="19.7" customHeight="1">
      <c r="A58" s="639" t="s">
        <v>494</v>
      </c>
      <c r="B58" s="639" t="s">
        <v>730</v>
      </c>
      <c r="C58" s="640" t="s">
        <v>776</v>
      </c>
      <c r="D58" s="932" t="s">
        <v>811</v>
      </c>
      <c r="E58" s="933"/>
      <c r="F58" s="641">
        <v>222550.66899999999</v>
      </c>
      <c r="G58" s="694" t="s">
        <v>812</v>
      </c>
    </row>
    <row r="59" spans="1:7" s="511" customFormat="1" ht="11.1" customHeight="1">
      <c r="A59" s="639" t="s">
        <v>494</v>
      </c>
      <c r="B59" s="642"/>
      <c r="C59" s="640" t="s">
        <v>1078</v>
      </c>
      <c r="D59" s="932" t="s">
        <v>3128</v>
      </c>
      <c r="E59" s="933"/>
      <c r="F59" s="641">
        <v>214.43899999999999</v>
      </c>
      <c r="G59" s="694" t="s">
        <v>3129</v>
      </c>
    </row>
    <row r="60" spans="1:7" s="511" customFormat="1" ht="11.1" customHeight="1">
      <c r="A60" s="639" t="s">
        <v>494</v>
      </c>
      <c r="B60" s="642"/>
      <c r="C60" s="640" t="s">
        <v>2579</v>
      </c>
      <c r="D60" s="932" t="s">
        <v>2580</v>
      </c>
      <c r="E60" s="933"/>
      <c r="F60" s="641">
        <v>4489.4197090600001</v>
      </c>
      <c r="G60" s="694" t="s">
        <v>2581</v>
      </c>
    </row>
    <row r="61" spans="1:7" s="511" customFormat="1" ht="28.35" customHeight="1">
      <c r="A61" s="636" t="s">
        <v>736</v>
      </c>
      <c r="B61" s="637" t="s">
        <v>2582</v>
      </c>
      <c r="C61" s="635"/>
      <c r="D61" s="936" t="s">
        <v>2583</v>
      </c>
      <c r="E61" s="937"/>
      <c r="F61" s="638">
        <v>24167.606313889999</v>
      </c>
      <c r="G61" s="695" t="s">
        <v>2584</v>
      </c>
    </row>
    <row r="62" spans="1:7" s="511" customFormat="1" ht="11.1" customHeight="1">
      <c r="A62" s="639" t="s">
        <v>494</v>
      </c>
      <c r="B62" s="639" t="s">
        <v>2582</v>
      </c>
      <c r="C62" s="640" t="s">
        <v>907</v>
      </c>
      <c r="D62" s="932" t="s">
        <v>2585</v>
      </c>
      <c r="E62" s="933"/>
      <c r="F62" s="641">
        <v>20300.39731389</v>
      </c>
      <c r="G62" s="694" t="s">
        <v>2586</v>
      </c>
    </row>
    <row r="63" spans="1:7" s="511" customFormat="1" ht="28.35" customHeight="1">
      <c r="A63" s="639" t="s">
        <v>494</v>
      </c>
      <c r="B63" s="642"/>
      <c r="C63" s="640" t="s">
        <v>3206</v>
      </c>
      <c r="D63" s="932" t="s">
        <v>2583</v>
      </c>
      <c r="E63" s="933"/>
      <c r="F63" s="641">
        <v>3867.2089999999998</v>
      </c>
      <c r="G63" s="694" t="s">
        <v>2584</v>
      </c>
    </row>
    <row r="64" spans="1:7" s="511" customFormat="1" ht="19.7" customHeight="1">
      <c r="A64" s="636" t="s">
        <v>736</v>
      </c>
      <c r="B64" s="637" t="s">
        <v>1255</v>
      </c>
      <c r="C64" s="635"/>
      <c r="D64" s="936" t="s">
        <v>2372</v>
      </c>
      <c r="E64" s="937"/>
      <c r="F64" s="638">
        <v>1073.94449203</v>
      </c>
      <c r="G64" s="695" t="s">
        <v>2373</v>
      </c>
    </row>
    <row r="65" spans="1:7" s="511" customFormat="1" ht="19.7" customHeight="1">
      <c r="A65" s="639" t="s">
        <v>494</v>
      </c>
      <c r="B65" s="639" t="s">
        <v>1255</v>
      </c>
      <c r="C65" s="640" t="s">
        <v>1327</v>
      </c>
      <c r="D65" s="932" t="s">
        <v>2808</v>
      </c>
      <c r="E65" s="933"/>
      <c r="F65" s="641">
        <v>1073.94449203</v>
      </c>
      <c r="G65" s="694" t="s">
        <v>2809</v>
      </c>
    </row>
    <row r="66" spans="1:7" s="511" customFormat="1" ht="11.65" customHeight="1">
      <c r="A66" s="634" t="s">
        <v>183</v>
      </c>
      <c r="B66" s="635"/>
      <c r="C66" s="635"/>
      <c r="D66" s="934" t="s">
        <v>731</v>
      </c>
      <c r="E66" s="935"/>
      <c r="F66" s="633">
        <v>513956.9460623</v>
      </c>
      <c r="G66" s="697" t="s">
        <v>158</v>
      </c>
    </row>
    <row r="67" spans="1:7" s="511" customFormat="1" ht="19.7" customHeight="1">
      <c r="A67" s="636" t="s">
        <v>736</v>
      </c>
      <c r="B67" s="637" t="s">
        <v>258</v>
      </c>
      <c r="C67" s="635"/>
      <c r="D67" s="936" t="s">
        <v>781</v>
      </c>
      <c r="E67" s="937"/>
      <c r="F67" s="638">
        <v>142812.61456809001</v>
      </c>
      <c r="G67" s="695" t="s">
        <v>782</v>
      </c>
    </row>
    <row r="68" spans="1:7" s="511" customFormat="1" ht="11.65" customHeight="1">
      <c r="A68" s="639" t="s">
        <v>183</v>
      </c>
      <c r="B68" s="639" t="s">
        <v>258</v>
      </c>
      <c r="C68" s="640" t="s">
        <v>351</v>
      </c>
      <c r="D68" s="932" t="s">
        <v>882</v>
      </c>
      <c r="E68" s="933"/>
      <c r="F68" s="641">
        <v>31246.850384000001</v>
      </c>
      <c r="G68" s="694" t="s">
        <v>883</v>
      </c>
    </row>
    <row r="69" spans="1:7" s="511" customFormat="1" ht="11.1" customHeight="1">
      <c r="A69" s="639" t="s">
        <v>183</v>
      </c>
      <c r="B69" s="642"/>
      <c r="C69" s="640" t="s">
        <v>961</v>
      </c>
      <c r="D69" s="932" t="s">
        <v>962</v>
      </c>
      <c r="E69" s="933"/>
      <c r="F69" s="641">
        <v>85087.765884210006</v>
      </c>
      <c r="G69" s="694" t="s">
        <v>963</v>
      </c>
    </row>
    <row r="70" spans="1:7" s="511" customFormat="1" ht="11.1" customHeight="1">
      <c r="A70" s="639" t="s">
        <v>183</v>
      </c>
      <c r="B70" s="642"/>
      <c r="C70" s="640" t="s">
        <v>3177</v>
      </c>
      <c r="D70" s="932" t="s">
        <v>3178</v>
      </c>
      <c r="E70" s="933"/>
      <c r="F70" s="641">
        <v>3305.06918752</v>
      </c>
      <c r="G70" s="694" t="s">
        <v>3179</v>
      </c>
    </row>
    <row r="71" spans="1:7" s="511" customFormat="1" ht="28.35" customHeight="1">
      <c r="A71" s="639" t="s">
        <v>183</v>
      </c>
      <c r="B71" s="642"/>
      <c r="C71" s="640" t="s">
        <v>767</v>
      </c>
      <c r="D71" s="932" t="s">
        <v>99</v>
      </c>
      <c r="E71" s="933"/>
      <c r="F71" s="641">
        <v>13713.044197470001</v>
      </c>
      <c r="G71" s="694" t="s">
        <v>574</v>
      </c>
    </row>
    <row r="72" spans="1:7" s="511" customFormat="1" ht="28.35" customHeight="1">
      <c r="A72" s="639" t="s">
        <v>183</v>
      </c>
      <c r="B72" s="642"/>
      <c r="C72" s="640" t="s">
        <v>2587</v>
      </c>
      <c r="D72" s="932" t="s">
        <v>2666</v>
      </c>
      <c r="E72" s="933"/>
      <c r="F72" s="641">
        <v>86.600446050000002</v>
      </c>
      <c r="G72" s="694" t="s">
        <v>2588</v>
      </c>
    </row>
    <row r="73" spans="1:7" s="511" customFormat="1" ht="28.35" customHeight="1">
      <c r="A73" s="639" t="s">
        <v>183</v>
      </c>
      <c r="B73" s="642"/>
      <c r="C73" s="640" t="s">
        <v>3180</v>
      </c>
      <c r="D73" s="932" t="s">
        <v>3181</v>
      </c>
      <c r="E73" s="933"/>
      <c r="F73" s="641">
        <v>16.032</v>
      </c>
      <c r="G73" s="694" t="s">
        <v>3182</v>
      </c>
    </row>
    <row r="74" spans="1:7" s="511" customFormat="1" ht="19.7" customHeight="1">
      <c r="A74" s="639" t="s">
        <v>183</v>
      </c>
      <c r="B74" s="642"/>
      <c r="C74" s="640" t="s">
        <v>768</v>
      </c>
      <c r="D74" s="932" t="s">
        <v>568</v>
      </c>
      <c r="E74" s="933"/>
      <c r="F74" s="641">
        <v>7957.0993640799998</v>
      </c>
      <c r="G74" s="694" t="s">
        <v>545</v>
      </c>
    </row>
    <row r="75" spans="1:7" s="511" customFormat="1" ht="28.35" customHeight="1">
      <c r="A75" s="639" t="s">
        <v>183</v>
      </c>
      <c r="B75" s="642"/>
      <c r="C75" s="640" t="s">
        <v>3183</v>
      </c>
      <c r="D75" s="932" t="s">
        <v>3184</v>
      </c>
      <c r="E75" s="933"/>
      <c r="F75" s="641">
        <v>1400.1531047599999</v>
      </c>
      <c r="G75" s="694" t="s">
        <v>3185</v>
      </c>
    </row>
    <row r="76" spans="1:7" s="511" customFormat="1" ht="19.7" customHeight="1">
      <c r="A76" s="636" t="s">
        <v>736</v>
      </c>
      <c r="B76" s="637" t="s">
        <v>140</v>
      </c>
      <c r="C76" s="635"/>
      <c r="D76" s="936" t="s">
        <v>783</v>
      </c>
      <c r="E76" s="937"/>
      <c r="F76" s="638">
        <v>37001.757782699999</v>
      </c>
      <c r="G76" s="695" t="s">
        <v>784</v>
      </c>
    </row>
    <row r="77" spans="1:7" s="511" customFormat="1" ht="19.7" customHeight="1">
      <c r="A77" s="639" t="s">
        <v>183</v>
      </c>
      <c r="B77" s="639" t="s">
        <v>140</v>
      </c>
      <c r="C77" s="640" t="s">
        <v>769</v>
      </c>
      <c r="D77" s="932" t="s">
        <v>2802</v>
      </c>
      <c r="E77" s="933"/>
      <c r="F77" s="641">
        <v>17778.4635155</v>
      </c>
      <c r="G77" s="694" t="s">
        <v>575</v>
      </c>
    </row>
    <row r="78" spans="1:7" s="511" customFormat="1" ht="19.7" customHeight="1">
      <c r="A78" s="639" t="s">
        <v>183</v>
      </c>
      <c r="B78" s="642"/>
      <c r="C78" s="640" t="s">
        <v>3186</v>
      </c>
      <c r="D78" s="932" t="s">
        <v>3187</v>
      </c>
      <c r="E78" s="933"/>
      <c r="F78" s="641">
        <v>10396.72947038</v>
      </c>
      <c r="G78" s="694" t="s">
        <v>3188</v>
      </c>
    </row>
    <row r="79" spans="1:7" s="511" customFormat="1" ht="28.35" customHeight="1">
      <c r="A79" s="639" t="s">
        <v>183</v>
      </c>
      <c r="B79" s="642"/>
      <c r="C79" s="640" t="s">
        <v>1483</v>
      </c>
      <c r="D79" s="932" t="s">
        <v>1634</v>
      </c>
      <c r="E79" s="933"/>
      <c r="F79" s="641">
        <v>8225.42261942</v>
      </c>
      <c r="G79" s="647" t="s">
        <v>2810</v>
      </c>
    </row>
    <row r="80" spans="1:7" s="511" customFormat="1" ht="19.7" customHeight="1">
      <c r="A80" s="639" t="s">
        <v>183</v>
      </c>
      <c r="B80" s="642"/>
      <c r="C80" s="640" t="s">
        <v>3207</v>
      </c>
      <c r="D80" s="932" t="s">
        <v>3208</v>
      </c>
      <c r="E80" s="933"/>
      <c r="F80" s="641">
        <v>601.14217740000004</v>
      </c>
      <c r="G80" s="694" t="s">
        <v>3209</v>
      </c>
    </row>
    <row r="81" spans="1:7" s="511" customFormat="1" ht="28.35" customHeight="1">
      <c r="A81" s="636" t="s">
        <v>736</v>
      </c>
      <c r="B81" s="637" t="s">
        <v>141</v>
      </c>
      <c r="C81" s="635"/>
      <c r="D81" s="936" t="s">
        <v>785</v>
      </c>
      <c r="E81" s="937"/>
      <c r="F81" s="638">
        <v>334142.57371150999</v>
      </c>
      <c r="G81" s="695" t="s">
        <v>786</v>
      </c>
    </row>
    <row r="82" spans="1:7" s="511" customFormat="1" ht="11.1" customHeight="1">
      <c r="A82" s="639" t="s">
        <v>183</v>
      </c>
      <c r="B82" s="639" t="s">
        <v>141</v>
      </c>
      <c r="C82" s="640" t="s">
        <v>770</v>
      </c>
      <c r="D82" s="932" t="s">
        <v>542</v>
      </c>
      <c r="E82" s="933"/>
      <c r="F82" s="641">
        <v>282424.72606567998</v>
      </c>
      <c r="G82" s="694" t="s">
        <v>540</v>
      </c>
    </row>
    <row r="83" spans="1:7" s="511" customFormat="1" ht="11.65" customHeight="1">
      <c r="A83" s="639" t="s">
        <v>183</v>
      </c>
      <c r="B83" s="642"/>
      <c r="C83" s="640" t="s">
        <v>771</v>
      </c>
      <c r="D83" s="932" t="s">
        <v>352</v>
      </c>
      <c r="E83" s="933"/>
      <c r="F83" s="641">
        <v>51717.847645829999</v>
      </c>
      <c r="G83" s="694" t="s">
        <v>460</v>
      </c>
    </row>
    <row r="84" spans="1:7" s="511" customFormat="1" ht="44.85" customHeight="1">
      <c r="A84" s="634" t="s">
        <v>264</v>
      </c>
      <c r="B84" s="635"/>
      <c r="C84" s="635"/>
      <c r="D84" s="934" t="s">
        <v>3146</v>
      </c>
      <c r="E84" s="935"/>
      <c r="F84" s="633">
        <v>16100</v>
      </c>
      <c r="G84" s="697" t="s">
        <v>3147</v>
      </c>
    </row>
    <row r="85" spans="1:7" s="511" customFormat="1" ht="11.1" customHeight="1">
      <c r="A85" s="636" t="s">
        <v>736</v>
      </c>
      <c r="B85" s="637" t="s">
        <v>3148</v>
      </c>
      <c r="C85" s="635"/>
      <c r="D85" s="936" t="s">
        <v>3149</v>
      </c>
      <c r="E85" s="937"/>
      <c r="F85" s="638">
        <v>16100</v>
      </c>
      <c r="G85" s="695" t="s">
        <v>3150</v>
      </c>
    </row>
    <row r="86" spans="1:7" s="511" customFormat="1" ht="11.65" customHeight="1">
      <c r="A86" s="639" t="s">
        <v>264</v>
      </c>
      <c r="B86" s="639" t="s">
        <v>3148</v>
      </c>
      <c r="C86" s="640" t="s">
        <v>1725</v>
      </c>
      <c r="D86" s="932" t="s">
        <v>3189</v>
      </c>
      <c r="E86" s="933"/>
      <c r="F86" s="641">
        <v>14100</v>
      </c>
      <c r="G86" s="694" t="s">
        <v>3190</v>
      </c>
    </row>
    <row r="87" spans="1:7" s="511" customFormat="1" ht="28.35" customHeight="1">
      <c r="A87" s="639" t="s">
        <v>264</v>
      </c>
      <c r="B87" s="642"/>
      <c r="C87" s="640" t="s">
        <v>3210</v>
      </c>
      <c r="D87" s="932" t="s">
        <v>3211</v>
      </c>
      <c r="E87" s="933"/>
      <c r="F87" s="641">
        <v>2000</v>
      </c>
      <c r="G87" s="694" t="s">
        <v>3212</v>
      </c>
    </row>
    <row r="88" spans="1:7" s="511" customFormat="1" ht="19.7" customHeight="1">
      <c r="A88" s="634" t="s">
        <v>446</v>
      </c>
      <c r="B88" s="635"/>
      <c r="C88" s="635"/>
      <c r="D88" s="934" t="s">
        <v>59</v>
      </c>
      <c r="E88" s="935"/>
      <c r="F88" s="633">
        <v>54634.374521639998</v>
      </c>
      <c r="G88" s="697" t="s">
        <v>457</v>
      </c>
    </row>
    <row r="89" spans="1:7" s="511" customFormat="1" ht="19.7" customHeight="1">
      <c r="A89" s="636" t="s">
        <v>736</v>
      </c>
      <c r="B89" s="637" t="s">
        <v>732</v>
      </c>
      <c r="C89" s="635"/>
      <c r="D89" s="936" t="s">
        <v>59</v>
      </c>
      <c r="E89" s="937"/>
      <c r="F89" s="638">
        <v>54634.374521639998</v>
      </c>
      <c r="G89" s="695" t="s">
        <v>457</v>
      </c>
    </row>
    <row r="90" spans="1:7" s="511" customFormat="1" ht="36.200000000000003" customHeight="1">
      <c r="A90" s="639" t="s">
        <v>446</v>
      </c>
      <c r="B90" s="639" t="s">
        <v>732</v>
      </c>
      <c r="C90" s="640" t="s">
        <v>772</v>
      </c>
      <c r="D90" s="932" t="s">
        <v>807</v>
      </c>
      <c r="E90" s="933"/>
      <c r="F90" s="641">
        <v>54634.374521639998</v>
      </c>
      <c r="G90" s="694" t="s">
        <v>808</v>
      </c>
    </row>
    <row r="91" spans="1:7" s="511" customFormat="1" ht="19.7" customHeight="1">
      <c r="A91" s="634" t="s">
        <v>473</v>
      </c>
      <c r="B91" s="635"/>
      <c r="C91" s="635"/>
      <c r="D91" s="934" t="s">
        <v>1001</v>
      </c>
      <c r="E91" s="935"/>
      <c r="F91" s="633">
        <v>26598.58897647</v>
      </c>
      <c r="G91" s="697" t="s">
        <v>1002</v>
      </c>
    </row>
    <row r="92" spans="1:7" s="511" customFormat="1" ht="36.200000000000003" customHeight="1">
      <c r="A92" s="636" t="s">
        <v>736</v>
      </c>
      <c r="B92" s="637" t="s">
        <v>1003</v>
      </c>
      <c r="C92" s="635"/>
      <c r="D92" s="936" t="s">
        <v>1004</v>
      </c>
      <c r="E92" s="937"/>
      <c r="F92" s="638">
        <v>26598.58897647</v>
      </c>
      <c r="G92" s="695" t="s">
        <v>1005</v>
      </c>
    </row>
    <row r="93" spans="1:7" s="511" customFormat="1" ht="44.85" customHeight="1">
      <c r="A93" s="639" t="s">
        <v>473</v>
      </c>
      <c r="B93" s="639" t="s">
        <v>1003</v>
      </c>
      <c r="C93" s="640" t="s">
        <v>1387</v>
      </c>
      <c r="D93" s="932" t="s">
        <v>1394</v>
      </c>
      <c r="E93" s="933"/>
      <c r="F93" s="641">
        <v>4668.5866324299996</v>
      </c>
      <c r="G93" s="694" t="s">
        <v>1395</v>
      </c>
    </row>
    <row r="94" spans="1:7" s="511" customFormat="1" ht="44.85" customHeight="1">
      <c r="A94" s="639" t="s">
        <v>473</v>
      </c>
      <c r="B94" s="642"/>
      <c r="C94" s="640" t="s">
        <v>1388</v>
      </c>
      <c r="D94" s="932" t="s">
        <v>1396</v>
      </c>
      <c r="E94" s="933"/>
      <c r="F94" s="641">
        <v>9992.2600283499996</v>
      </c>
      <c r="G94" s="694" t="s">
        <v>2811</v>
      </c>
    </row>
    <row r="95" spans="1:7" s="511" customFormat="1" ht="28.7" customHeight="1">
      <c r="A95" s="639" t="s">
        <v>473</v>
      </c>
      <c r="B95" s="642"/>
      <c r="C95" s="640" t="s">
        <v>1390</v>
      </c>
      <c r="D95" s="932" t="s">
        <v>1397</v>
      </c>
      <c r="E95" s="933"/>
      <c r="F95" s="641">
        <v>1728.12615983</v>
      </c>
      <c r="G95" s="694" t="s">
        <v>2812</v>
      </c>
    </row>
    <row r="96" spans="1:7" s="511" customFormat="1" ht="42">
      <c r="A96" s="643" t="s">
        <v>473</v>
      </c>
      <c r="B96" s="644"/>
      <c r="C96" s="645" t="s">
        <v>1391</v>
      </c>
      <c r="D96" s="942" t="s">
        <v>1398</v>
      </c>
      <c r="E96" s="943"/>
      <c r="F96" s="646">
        <v>10209.61615586</v>
      </c>
      <c r="G96" s="699" t="s">
        <v>1399</v>
      </c>
    </row>
    <row r="97" s="511" customFormat="1" ht="12"/>
  </sheetData>
  <customSheetViews>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6">
    <mergeCell ref="D94:E94"/>
    <mergeCell ref="D95:E95"/>
    <mergeCell ref="D96:E96"/>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6:E26"/>
    <mergeCell ref="D15:E15"/>
    <mergeCell ref="D6:E6"/>
    <mergeCell ref="D7:E7"/>
    <mergeCell ref="D8:E8"/>
    <mergeCell ref="D9:E9"/>
    <mergeCell ref="D16:E16"/>
    <mergeCell ref="D17:E17"/>
    <mergeCell ref="D18:E18"/>
    <mergeCell ref="D10:E10"/>
    <mergeCell ref="D11:E11"/>
    <mergeCell ref="D12:E12"/>
    <mergeCell ref="D13:E13"/>
    <mergeCell ref="D51:E51"/>
    <mergeCell ref="D47:E47"/>
    <mergeCell ref="D48:E48"/>
    <mergeCell ref="D49:E49"/>
    <mergeCell ref="D39:E39"/>
    <mergeCell ref="D65:E65"/>
    <mergeCell ref="D66:E66"/>
    <mergeCell ref="D67:E67"/>
    <mergeCell ref="D68:E68"/>
    <mergeCell ref="D69:E69"/>
    <mergeCell ref="D76:E76"/>
    <mergeCell ref="D77:E77"/>
    <mergeCell ref="D78:E78"/>
    <mergeCell ref="D79:E79"/>
    <mergeCell ref="D70:E70"/>
    <mergeCell ref="D71:E71"/>
    <mergeCell ref="D72:E72"/>
    <mergeCell ref="D73:E73"/>
    <mergeCell ref="D74:E74"/>
    <mergeCell ref="D75:E75"/>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62:E62"/>
    <mergeCell ref="D63:E63"/>
    <mergeCell ref="D64:E64"/>
    <mergeCell ref="D42:E42"/>
    <mergeCell ref="D43:E43"/>
    <mergeCell ref="D44:E44"/>
    <mergeCell ref="D45:E45"/>
    <mergeCell ref="D46:E46"/>
    <mergeCell ref="D56:E56"/>
    <mergeCell ref="D57:E57"/>
    <mergeCell ref="D58:E58"/>
    <mergeCell ref="D59:E59"/>
    <mergeCell ref="D52:E52"/>
    <mergeCell ref="D53:E53"/>
    <mergeCell ref="D54:E54"/>
    <mergeCell ref="D55:E55"/>
    <mergeCell ref="D80:E80"/>
    <mergeCell ref="D81:E81"/>
    <mergeCell ref="D82:E82"/>
    <mergeCell ref="D83:E83"/>
    <mergeCell ref="D84:E84"/>
    <mergeCell ref="D90:E90"/>
    <mergeCell ref="D91:E91"/>
    <mergeCell ref="D92:E92"/>
    <mergeCell ref="D93:E93"/>
    <mergeCell ref="D85:E85"/>
    <mergeCell ref="D86:E86"/>
    <mergeCell ref="D87:E87"/>
    <mergeCell ref="D88:E88"/>
    <mergeCell ref="D89:E89"/>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92D050"/>
    <pageSetUpPr fitToPage="1"/>
  </sheetPr>
  <dimension ref="A1:H51"/>
  <sheetViews>
    <sheetView showGridLines="0" view="pageBreakPreview" zoomScale="85" zoomScaleNormal="100" zoomScaleSheetLayoutView="85" workbookViewId="0">
      <selection activeCell="F44" sqref="F44"/>
    </sheetView>
  </sheetViews>
  <sheetFormatPr defaultRowHeight="12.75"/>
  <cols>
    <col min="1" max="1" width="34.28515625" style="420" customWidth="1"/>
    <col min="2" max="2" width="16.5703125" style="420" customWidth="1"/>
    <col min="3" max="3" width="16.7109375" style="420" customWidth="1"/>
    <col min="4" max="4" width="10.85546875" style="420" customWidth="1"/>
    <col min="5" max="5" width="22.5703125" style="420" customWidth="1"/>
    <col min="6" max="6" width="15.42578125" style="420" customWidth="1"/>
    <col min="7" max="7" width="34.42578125" style="420" customWidth="1"/>
    <col min="8" max="8" width="4.85546875" style="420" customWidth="1"/>
    <col min="9" max="9" width="4.7109375" style="420" customWidth="1"/>
    <col min="10" max="16384" width="9.140625" style="420"/>
  </cols>
  <sheetData>
    <row r="1" spans="1:7" s="511" customFormat="1" ht="19.149999999999999" customHeight="1">
      <c r="A1" s="899" t="s">
        <v>1655</v>
      </c>
      <c r="B1" s="899"/>
      <c r="C1" s="899"/>
      <c r="D1" s="899"/>
      <c r="E1" s="900" t="s">
        <v>866</v>
      </c>
      <c r="F1" s="900"/>
      <c r="G1" s="900"/>
    </row>
    <row r="2" spans="1:7" s="511" customFormat="1" ht="19.149999999999999" customHeight="1">
      <c r="A2" s="901" t="s">
        <v>5</v>
      </c>
      <c r="B2" s="901"/>
      <c r="C2" s="901"/>
      <c r="D2" s="901"/>
      <c r="E2" s="903" t="s">
        <v>333</v>
      </c>
      <c r="F2" s="903"/>
      <c r="G2" s="903"/>
    </row>
    <row r="3" spans="1:7" s="511" customFormat="1" ht="1.1499999999999999" customHeight="1">
      <c r="A3" s="904" t="s">
        <v>122</v>
      </c>
      <c r="B3" s="904"/>
      <c r="C3" s="904"/>
      <c r="D3" s="904"/>
      <c r="E3" s="905" t="s">
        <v>500</v>
      </c>
      <c r="F3" s="905"/>
      <c r="G3" s="905"/>
    </row>
    <row r="4" spans="1:7" s="511" customFormat="1" ht="20.25" customHeight="1">
      <c r="A4" s="904"/>
      <c r="B4" s="904"/>
      <c r="C4" s="904"/>
      <c r="D4" s="904"/>
      <c r="E4" s="905"/>
      <c r="F4" s="905"/>
      <c r="G4" s="905"/>
    </row>
    <row r="5" spans="1:7" s="511" customFormat="1" ht="21.4" customHeight="1">
      <c r="A5" s="906" t="s">
        <v>371</v>
      </c>
      <c r="B5" s="908" t="s">
        <v>2778</v>
      </c>
      <c r="C5" s="908" t="s">
        <v>2523</v>
      </c>
      <c r="D5" s="906" t="s">
        <v>2779</v>
      </c>
      <c r="E5" s="906"/>
      <c r="F5" s="908" t="s">
        <v>3202</v>
      </c>
      <c r="G5" s="907" t="s">
        <v>37</v>
      </c>
    </row>
    <row r="6" spans="1:7" s="511" customFormat="1" ht="103.5" customHeight="1">
      <c r="A6" s="906"/>
      <c r="B6" s="908"/>
      <c r="C6" s="908"/>
      <c r="D6" s="691" t="s">
        <v>1449</v>
      </c>
      <c r="E6" s="538" t="s">
        <v>3203</v>
      </c>
      <c r="F6" s="908"/>
      <c r="G6" s="907"/>
    </row>
    <row r="7" spans="1:7" s="511" customFormat="1" ht="20.25" customHeight="1">
      <c r="A7" s="690" t="s">
        <v>494</v>
      </c>
      <c r="B7" s="690" t="s">
        <v>183</v>
      </c>
      <c r="C7" s="690" t="s">
        <v>264</v>
      </c>
      <c r="D7" s="690" t="s">
        <v>446</v>
      </c>
      <c r="E7" s="692" t="s">
        <v>645</v>
      </c>
      <c r="F7" s="690" t="s">
        <v>473</v>
      </c>
      <c r="G7" s="690" t="s">
        <v>646</v>
      </c>
    </row>
    <row r="8" spans="1:7" s="511" customFormat="1" ht="21.4" customHeight="1">
      <c r="A8" s="539" t="s">
        <v>393</v>
      </c>
      <c r="B8" s="504">
        <v>13552443.116246499</v>
      </c>
      <c r="C8" s="504">
        <v>15346310.811650399</v>
      </c>
      <c r="D8" s="504">
        <v>17039798.706300098</v>
      </c>
      <c r="E8" s="540">
        <v>3758865.7796393</v>
      </c>
      <c r="F8" s="504">
        <v>3658018.80647995</v>
      </c>
      <c r="G8" s="503" t="s">
        <v>394</v>
      </c>
    </row>
    <row r="9" spans="1:7" s="511" customFormat="1" ht="33.6" customHeight="1">
      <c r="A9" s="541" t="s">
        <v>820</v>
      </c>
      <c r="B9" s="506">
        <v>5999776.2182180397</v>
      </c>
      <c r="C9" s="506">
        <v>7392707.1785533</v>
      </c>
      <c r="D9" s="506">
        <v>8725097.5062358901</v>
      </c>
      <c r="E9" s="543">
        <v>2068974.3495569399</v>
      </c>
      <c r="F9" s="506">
        <v>2120579.9961211099</v>
      </c>
      <c r="G9" s="505" t="s">
        <v>821</v>
      </c>
    </row>
    <row r="10" spans="1:7" s="511" customFormat="1" ht="21.4" customHeight="1">
      <c r="A10" s="544" t="s">
        <v>2724</v>
      </c>
      <c r="B10" s="508">
        <v>1156101.5778800901</v>
      </c>
      <c r="C10" s="508">
        <v>1560100.6047011099</v>
      </c>
      <c r="D10" s="508">
        <v>1789641.49538519</v>
      </c>
      <c r="E10" s="545">
        <v>373078.02232525998</v>
      </c>
      <c r="F10" s="508">
        <v>303665.28571000998</v>
      </c>
      <c r="G10" s="507" t="s">
        <v>586</v>
      </c>
    </row>
    <row r="11" spans="1:7" s="511" customFormat="1" ht="21.4" customHeight="1">
      <c r="A11" s="544" t="s">
        <v>822</v>
      </c>
      <c r="B11" s="508">
        <v>1992384.8532992799</v>
      </c>
      <c r="C11" s="508">
        <v>2451639.9592679599</v>
      </c>
      <c r="D11" s="508">
        <v>2859192.3635777002</v>
      </c>
      <c r="E11" s="545">
        <v>697601.66331690003</v>
      </c>
      <c r="F11" s="508">
        <v>748169.78775461996</v>
      </c>
      <c r="G11" s="507" t="s">
        <v>587</v>
      </c>
    </row>
    <row r="12" spans="1:7" s="511" customFormat="1" ht="21.4" customHeight="1">
      <c r="A12" s="544" t="s">
        <v>823</v>
      </c>
      <c r="B12" s="508">
        <v>1321272.7693586899</v>
      </c>
      <c r="C12" s="508">
        <v>1579329.36044501</v>
      </c>
      <c r="D12" s="508">
        <v>1866744.53635239</v>
      </c>
      <c r="E12" s="545">
        <v>477668.78235490998</v>
      </c>
      <c r="F12" s="508">
        <v>495812.63290217001</v>
      </c>
      <c r="G12" s="507" t="s">
        <v>557</v>
      </c>
    </row>
    <row r="13" spans="1:7" s="511" customFormat="1" ht="21.4" customHeight="1">
      <c r="A13" s="544" t="s">
        <v>824</v>
      </c>
      <c r="B13" s="508">
        <v>678325.26616965001</v>
      </c>
      <c r="C13" s="508">
        <v>719720.31626751996</v>
      </c>
      <c r="D13" s="508">
        <v>922591.38803547004</v>
      </c>
      <c r="E13" s="545">
        <v>179365.77467074001</v>
      </c>
      <c r="F13" s="508">
        <v>242542.73053597001</v>
      </c>
      <c r="G13" s="507" t="s">
        <v>546</v>
      </c>
    </row>
    <row r="14" spans="1:7" s="511" customFormat="1" ht="21.4" customHeight="1">
      <c r="A14" s="546" t="s">
        <v>825</v>
      </c>
      <c r="B14" s="506">
        <v>205639.69871200999</v>
      </c>
      <c r="C14" s="506">
        <v>429128.27267858002</v>
      </c>
      <c r="D14" s="506">
        <v>425962.39436038001</v>
      </c>
      <c r="E14" s="543">
        <v>104809.97027782</v>
      </c>
      <c r="F14" s="506">
        <v>87864.041251090006</v>
      </c>
      <c r="G14" s="509" t="s">
        <v>11</v>
      </c>
    </row>
    <row r="15" spans="1:7" s="511" customFormat="1" ht="33.6" customHeight="1">
      <c r="A15" s="546" t="s">
        <v>826</v>
      </c>
      <c r="B15" s="506">
        <v>181373.03783156001</v>
      </c>
      <c r="C15" s="506">
        <v>195509.62377147001</v>
      </c>
      <c r="D15" s="506">
        <v>172470.87598046</v>
      </c>
      <c r="E15" s="543">
        <v>42949.554704540002</v>
      </c>
      <c r="F15" s="506">
        <v>36015.036119190001</v>
      </c>
      <c r="G15" s="509" t="s">
        <v>467</v>
      </c>
    </row>
    <row r="16" spans="1:7" s="511" customFormat="1" ht="21.4" customHeight="1">
      <c r="A16" s="546" t="s">
        <v>2895</v>
      </c>
      <c r="B16" s="506">
        <v>0</v>
      </c>
      <c r="C16" s="506">
        <v>0</v>
      </c>
      <c r="D16" s="542">
        <v>0</v>
      </c>
      <c r="E16" s="543">
        <v>0</v>
      </c>
      <c r="F16" s="506">
        <v>41074.230488560002</v>
      </c>
      <c r="G16" s="509" t="s">
        <v>2896</v>
      </c>
    </row>
    <row r="17" spans="1:7" s="511" customFormat="1" ht="21.4" customHeight="1">
      <c r="A17" s="546" t="s">
        <v>644</v>
      </c>
      <c r="B17" s="506">
        <v>7165654.1614849297</v>
      </c>
      <c r="C17" s="506">
        <v>7329228.8141310504</v>
      </c>
      <c r="D17" s="506">
        <v>7716267.9297233997</v>
      </c>
      <c r="E17" s="543">
        <v>1542131.9051000001</v>
      </c>
      <c r="F17" s="506">
        <v>1372485.5024999999</v>
      </c>
      <c r="G17" s="509" t="s">
        <v>281</v>
      </c>
    </row>
    <row r="18" spans="1:7" s="511" customFormat="1" ht="21.95" customHeight="1">
      <c r="A18" s="539" t="s">
        <v>104</v>
      </c>
      <c r="B18" s="504">
        <v>12885357.4346232</v>
      </c>
      <c r="C18" s="504">
        <v>15049842.185825899</v>
      </c>
      <c r="D18" s="504">
        <v>16743019.16488</v>
      </c>
      <c r="E18" s="540">
        <v>2975527.5794542199</v>
      </c>
      <c r="F18" s="504">
        <v>3299557.97889126</v>
      </c>
      <c r="G18" s="503" t="s">
        <v>454</v>
      </c>
    </row>
    <row r="19" spans="1:7" s="511" customFormat="1" ht="33.6" customHeight="1">
      <c r="A19" s="547" t="s">
        <v>828</v>
      </c>
      <c r="B19" s="508">
        <v>498739.23295471002</v>
      </c>
      <c r="C19" s="508">
        <v>626197.96170603996</v>
      </c>
      <c r="D19" s="508">
        <v>629385.64544187998</v>
      </c>
      <c r="E19" s="545">
        <v>125783.05747812999</v>
      </c>
      <c r="F19" s="508">
        <v>134061.61940227999</v>
      </c>
      <c r="G19" s="507" t="s">
        <v>130</v>
      </c>
    </row>
    <row r="20" spans="1:7" s="511" customFormat="1" ht="21.4" customHeight="1">
      <c r="A20" s="547" t="s">
        <v>86</v>
      </c>
      <c r="B20" s="508">
        <v>74063.28244671</v>
      </c>
      <c r="C20" s="508">
        <v>146000.92015921001</v>
      </c>
      <c r="D20" s="508">
        <v>169678.92612041</v>
      </c>
      <c r="E20" s="545">
        <v>19225.198700680001</v>
      </c>
      <c r="F20" s="508">
        <v>10961.35106185</v>
      </c>
      <c r="G20" s="507" t="s">
        <v>41</v>
      </c>
    </row>
    <row r="21" spans="1:7" s="511" customFormat="1" ht="58.15" customHeight="1">
      <c r="A21" s="547" t="s">
        <v>829</v>
      </c>
      <c r="B21" s="508">
        <v>338676.19518857001</v>
      </c>
      <c r="C21" s="508">
        <v>382642.36461898999</v>
      </c>
      <c r="D21" s="508">
        <v>457064.88549160998</v>
      </c>
      <c r="E21" s="545">
        <v>74227.154822390003</v>
      </c>
      <c r="F21" s="508">
        <v>88583.160391149999</v>
      </c>
      <c r="G21" s="507" t="s">
        <v>263</v>
      </c>
    </row>
    <row r="22" spans="1:7" s="511" customFormat="1" ht="21.4" customHeight="1">
      <c r="A22" s="547" t="s">
        <v>38</v>
      </c>
      <c r="B22" s="508">
        <v>5068868.5078410804</v>
      </c>
      <c r="C22" s="508">
        <v>5817637.8584689898</v>
      </c>
      <c r="D22" s="508">
        <v>6312515.2013974097</v>
      </c>
      <c r="E22" s="545">
        <v>1265853.2579622101</v>
      </c>
      <c r="F22" s="508">
        <v>1316829.8391836199</v>
      </c>
      <c r="G22" s="507" t="s">
        <v>39</v>
      </c>
    </row>
    <row r="23" spans="1:7" s="511" customFormat="1" ht="21.4" customHeight="1">
      <c r="A23" s="547" t="s">
        <v>283</v>
      </c>
      <c r="B23" s="508">
        <v>345095.34750988003</v>
      </c>
      <c r="C23" s="508">
        <v>400062.54246675002</v>
      </c>
      <c r="D23" s="508">
        <v>521863.55973352003</v>
      </c>
      <c r="E23" s="545">
        <v>50254.13922443</v>
      </c>
      <c r="F23" s="508">
        <v>61795.212470070001</v>
      </c>
      <c r="G23" s="507" t="s">
        <v>284</v>
      </c>
    </row>
    <row r="24" spans="1:7" s="511" customFormat="1" ht="33.6" customHeight="1">
      <c r="A24" s="547" t="s">
        <v>830</v>
      </c>
      <c r="B24" s="508">
        <v>639020.66073125997</v>
      </c>
      <c r="C24" s="508">
        <v>740281.63732334005</v>
      </c>
      <c r="D24" s="508">
        <v>806056.87632299005</v>
      </c>
      <c r="E24" s="545">
        <v>135974.90220357</v>
      </c>
      <c r="F24" s="508">
        <v>142324.80430541001</v>
      </c>
      <c r="G24" s="507" t="s">
        <v>25</v>
      </c>
    </row>
    <row r="25" spans="1:7" s="511" customFormat="1" ht="33.6" customHeight="1">
      <c r="A25" s="547" t="s">
        <v>55</v>
      </c>
      <c r="B25" s="508">
        <v>1909563.24848769</v>
      </c>
      <c r="C25" s="508">
        <v>2371257.0468105599</v>
      </c>
      <c r="D25" s="508">
        <v>2690823.64140055</v>
      </c>
      <c r="E25" s="545">
        <v>282487.81243152998</v>
      </c>
      <c r="F25" s="508">
        <v>372814.36115135998</v>
      </c>
      <c r="G25" s="507" t="s">
        <v>427</v>
      </c>
    </row>
    <row r="26" spans="1:7" s="511" customFormat="1" ht="33.6" customHeight="1">
      <c r="A26" s="547" t="s">
        <v>376</v>
      </c>
      <c r="B26" s="508">
        <v>629748.28885883</v>
      </c>
      <c r="C26" s="508">
        <v>746469.15794254001</v>
      </c>
      <c r="D26" s="508">
        <v>941033.16054785997</v>
      </c>
      <c r="E26" s="545">
        <v>179058.44674022999</v>
      </c>
      <c r="F26" s="508">
        <v>187895.83781341999</v>
      </c>
      <c r="G26" s="507" t="s">
        <v>433</v>
      </c>
    </row>
    <row r="27" spans="1:7" s="511" customFormat="1" ht="33.6" customHeight="1">
      <c r="A27" s="547" t="s">
        <v>831</v>
      </c>
      <c r="B27" s="508">
        <v>326774.66596848</v>
      </c>
      <c r="C27" s="508">
        <v>418609.62666606001</v>
      </c>
      <c r="D27" s="508">
        <v>428383.87065449997</v>
      </c>
      <c r="E27" s="545">
        <v>57388.264440070001</v>
      </c>
      <c r="F27" s="508">
        <v>41310.799752929997</v>
      </c>
      <c r="G27" s="507" t="s">
        <v>325</v>
      </c>
    </row>
    <row r="28" spans="1:7" s="511" customFormat="1" ht="70.349999999999994" customHeight="1">
      <c r="A28" s="547" t="s">
        <v>595</v>
      </c>
      <c r="B28" s="508">
        <v>733238.07337559003</v>
      </c>
      <c r="C28" s="508">
        <v>715473.60910458001</v>
      </c>
      <c r="D28" s="508">
        <v>844050.82090935996</v>
      </c>
      <c r="E28" s="545">
        <v>244815.95910132001</v>
      </c>
      <c r="F28" s="508">
        <v>352658.40228809998</v>
      </c>
      <c r="G28" s="507" t="s">
        <v>832</v>
      </c>
    </row>
    <row r="29" spans="1:7" s="511" customFormat="1" ht="45.95" customHeight="1">
      <c r="A29" s="547" t="s">
        <v>833</v>
      </c>
      <c r="B29" s="508">
        <v>87139.546817640003</v>
      </c>
      <c r="C29" s="508">
        <v>205769.57691870001</v>
      </c>
      <c r="D29" s="508">
        <v>96556.716133110007</v>
      </c>
      <c r="E29" s="545">
        <v>10393.960634020001</v>
      </c>
      <c r="F29" s="508">
        <v>11899.0159195</v>
      </c>
      <c r="G29" s="507" t="s">
        <v>834</v>
      </c>
    </row>
    <row r="30" spans="1:7" s="511" customFormat="1" ht="21.4" customHeight="1">
      <c r="A30" s="547" t="s">
        <v>211</v>
      </c>
      <c r="B30" s="508">
        <v>1135203.9667219201</v>
      </c>
      <c r="C30" s="508">
        <v>1390055.34641517</v>
      </c>
      <c r="D30" s="508">
        <v>1697685.88611869</v>
      </c>
      <c r="E30" s="545">
        <v>201829.91024306</v>
      </c>
      <c r="F30" s="508">
        <v>233643.71545269</v>
      </c>
      <c r="G30" s="507" t="s">
        <v>835</v>
      </c>
    </row>
    <row r="31" spans="1:7" s="511" customFormat="1" ht="21.4" customHeight="1">
      <c r="A31" s="547" t="s">
        <v>529</v>
      </c>
      <c r="B31" s="508">
        <v>534195.10613034002</v>
      </c>
      <c r="C31" s="508">
        <v>528971.69014145003</v>
      </c>
      <c r="D31" s="508">
        <v>542046.10241969</v>
      </c>
      <c r="E31" s="545">
        <v>92261.245239990007</v>
      </c>
      <c r="F31" s="508">
        <v>88069.596447010001</v>
      </c>
      <c r="G31" s="507" t="s">
        <v>836</v>
      </c>
    </row>
    <row r="32" spans="1:7" s="511" customFormat="1" ht="21.4" customHeight="1">
      <c r="A32" s="547" t="s">
        <v>837</v>
      </c>
      <c r="B32" s="508">
        <v>57826.31784982</v>
      </c>
      <c r="C32" s="508">
        <v>50936.04730903</v>
      </c>
      <c r="D32" s="508">
        <v>53388.631492909997</v>
      </c>
      <c r="E32" s="545">
        <v>3565.1442535699998</v>
      </c>
      <c r="F32" s="508">
        <v>5288.1292289200001</v>
      </c>
      <c r="G32" s="507" t="s">
        <v>838</v>
      </c>
    </row>
    <row r="33" spans="1:7" s="511" customFormat="1" ht="21.4" customHeight="1">
      <c r="A33" s="547" t="s">
        <v>489</v>
      </c>
      <c r="B33" s="508">
        <v>507204.99374064</v>
      </c>
      <c r="C33" s="508">
        <v>509476.79977446003</v>
      </c>
      <c r="D33" s="508">
        <v>552485.24069554999</v>
      </c>
      <c r="E33" s="545">
        <v>232409.12597902</v>
      </c>
      <c r="F33" s="508">
        <v>251422.13402294999</v>
      </c>
      <c r="G33" s="507" t="s">
        <v>839</v>
      </c>
    </row>
    <row r="34" spans="1:7" s="511" customFormat="1" ht="34.15" customHeight="1">
      <c r="A34" s="539" t="s">
        <v>590</v>
      </c>
      <c r="B34" s="504">
        <v>254369.38500094</v>
      </c>
      <c r="C34" s="504">
        <v>152947.36633138999</v>
      </c>
      <c r="D34" s="504">
        <v>224170.4704243</v>
      </c>
      <c r="E34" s="540">
        <v>-13436.937330029999</v>
      </c>
      <c r="F34" s="504">
        <v>-43855.046408009999</v>
      </c>
      <c r="G34" s="503" t="s">
        <v>525</v>
      </c>
    </row>
    <row r="35" spans="1:7" s="511" customFormat="1" ht="21.4" customHeight="1">
      <c r="A35" s="546" t="s">
        <v>840</v>
      </c>
      <c r="B35" s="506">
        <v>302043.52579811</v>
      </c>
      <c r="C35" s="506">
        <v>245749.13186143999</v>
      </c>
      <c r="D35" s="542">
        <v>321002.13952700002</v>
      </c>
      <c r="E35" s="543">
        <v>12009.77254</v>
      </c>
      <c r="F35" s="506">
        <v>16100</v>
      </c>
      <c r="G35" s="509" t="s">
        <v>841</v>
      </c>
    </row>
    <row r="36" spans="1:7" s="511" customFormat="1" ht="21.4" customHeight="1">
      <c r="A36" s="546" t="s">
        <v>842</v>
      </c>
      <c r="B36" s="506">
        <v>47674.140797170003</v>
      </c>
      <c r="C36" s="506">
        <v>92801.765530050005</v>
      </c>
      <c r="D36" s="506">
        <v>96831.669102700005</v>
      </c>
      <c r="E36" s="543">
        <v>25446.709870030001</v>
      </c>
      <c r="F36" s="506">
        <v>59955.046408009999</v>
      </c>
      <c r="G36" s="509" t="s">
        <v>843</v>
      </c>
    </row>
    <row r="37" spans="1:7" s="511" customFormat="1" ht="46.9" customHeight="1">
      <c r="A37" s="539" t="s">
        <v>1732</v>
      </c>
      <c r="B37" s="504">
        <v>293699.24369591998</v>
      </c>
      <c r="C37" s="504">
        <v>151949.67159096</v>
      </c>
      <c r="D37" s="504">
        <v>478968.54590130999</v>
      </c>
      <c r="E37" s="540">
        <v>134643.88997809001</v>
      </c>
      <c r="F37" s="504">
        <v>54123.257929480002</v>
      </c>
      <c r="G37" s="503" t="s">
        <v>589</v>
      </c>
    </row>
    <row r="38" spans="1:7" s="511" customFormat="1" ht="33.6" customHeight="1">
      <c r="A38" s="546" t="s">
        <v>846</v>
      </c>
      <c r="B38" s="506">
        <v>295159.65007516003</v>
      </c>
      <c r="C38" s="506">
        <v>153339.17989597001</v>
      </c>
      <c r="D38" s="542">
        <v>482767.83909833001</v>
      </c>
      <c r="E38" s="543">
        <v>134861.17138799001</v>
      </c>
      <c r="F38" s="506">
        <v>54634.374521639998</v>
      </c>
      <c r="G38" s="509" t="s">
        <v>847</v>
      </c>
    </row>
    <row r="39" spans="1:7" s="511" customFormat="1" ht="33.6" customHeight="1">
      <c r="A39" s="546" t="s">
        <v>844</v>
      </c>
      <c r="B39" s="506">
        <v>1460.40637924</v>
      </c>
      <c r="C39" s="506">
        <v>1389.50830501</v>
      </c>
      <c r="D39" s="506">
        <v>3799.2931970200002</v>
      </c>
      <c r="E39" s="543">
        <v>217.2814099</v>
      </c>
      <c r="F39" s="506">
        <v>511.11659215999998</v>
      </c>
      <c r="G39" s="509" t="s">
        <v>845</v>
      </c>
    </row>
    <row r="40" spans="1:7" s="511" customFormat="1" ht="34.15" customHeight="1">
      <c r="A40" s="539" t="s">
        <v>1733</v>
      </c>
      <c r="B40" s="504">
        <v>119017.05292652</v>
      </c>
      <c r="C40" s="504">
        <v>-8428.4120978200008</v>
      </c>
      <c r="D40" s="504">
        <v>-406359.47490551998</v>
      </c>
      <c r="E40" s="540">
        <v>662131.24753702001</v>
      </c>
      <c r="F40" s="504">
        <v>348192.61606721999</v>
      </c>
      <c r="G40" s="503" t="s">
        <v>591</v>
      </c>
    </row>
    <row r="41" spans="1:7" s="511" customFormat="1" ht="46.9" customHeight="1">
      <c r="A41" s="539" t="s">
        <v>1734</v>
      </c>
      <c r="B41" s="557">
        <v>119017.05292652</v>
      </c>
      <c r="C41" s="557">
        <v>-8428.4120978200008</v>
      </c>
      <c r="D41" s="557">
        <v>-406359.47490551998</v>
      </c>
      <c r="E41" s="558">
        <v>662131.24753702001</v>
      </c>
      <c r="F41" s="557">
        <v>348192.61606721999</v>
      </c>
      <c r="G41" s="503" t="s">
        <v>1735</v>
      </c>
    </row>
    <row r="42" spans="1:7" s="511" customFormat="1" ht="59.1" customHeight="1">
      <c r="A42" s="539" t="s">
        <v>1812</v>
      </c>
      <c r="B42" s="504">
        <v>-119017.05292652</v>
      </c>
      <c r="C42" s="504">
        <v>8428.4120978200008</v>
      </c>
      <c r="D42" s="504">
        <v>406359.47490551998</v>
      </c>
      <c r="E42" s="540">
        <v>-662131.24753702001</v>
      </c>
      <c r="F42" s="504">
        <v>-348192.61606721999</v>
      </c>
      <c r="G42" s="503" t="s">
        <v>1813</v>
      </c>
    </row>
    <row r="43" spans="1:7" s="511" customFormat="1" ht="21.4" customHeight="1">
      <c r="A43" s="548" t="s">
        <v>452</v>
      </c>
      <c r="B43" s="549">
        <v>-117136.17592651999</v>
      </c>
      <c r="C43" s="549">
        <v>9297.3391181300303</v>
      </c>
      <c r="D43" s="549">
        <v>406359.47490551998</v>
      </c>
      <c r="E43" s="550">
        <v>-662131.24753702001</v>
      </c>
      <c r="F43" s="549">
        <f>F44-F45</f>
        <v>-76183.766533099988</v>
      </c>
      <c r="G43" s="551" t="s">
        <v>848</v>
      </c>
    </row>
    <row r="44" spans="1:7" s="511" customFormat="1" ht="21.4" customHeight="1">
      <c r="A44" s="547" t="s">
        <v>849</v>
      </c>
      <c r="B44" s="508">
        <v>111991.79844779</v>
      </c>
      <c r="C44" s="508">
        <v>305965.81094093999</v>
      </c>
      <c r="D44" s="508">
        <v>643108.90424791002</v>
      </c>
      <c r="E44" s="545">
        <v>-632202.43630564003</v>
      </c>
      <c r="F44" s="508">
        <v>44270.499000000003</v>
      </c>
      <c r="G44" s="552" t="s">
        <v>850</v>
      </c>
    </row>
    <row r="45" spans="1:7" s="511" customFormat="1" ht="21.4" customHeight="1">
      <c r="A45" s="547" t="s">
        <v>851</v>
      </c>
      <c r="B45" s="508">
        <v>229127.97437431</v>
      </c>
      <c r="C45" s="508">
        <v>296668.47182281001</v>
      </c>
      <c r="D45" s="508">
        <v>236749.42934239001</v>
      </c>
      <c r="E45" s="545">
        <v>29928.811231380001</v>
      </c>
      <c r="F45" s="508">
        <v>120454.2655331</v>
      </c>
      <c r="G45" s="552" t="s">
        <v>852</v>
      </c>
    </row>
    <row r="46" spans="1:7" s="511" customFormat="1" ht="21.4" customHeight="1">
      <c r="A46" s="548" t="s">
        <v>218</v>
      </c>
      <c r="B46" s="549">
        <v>-1880.877</v>
      </c>
      <c r="C46" s="549">
        <v>-868.75639910999996</v>
      </c>
      <c r="D46" s="559" t="s">
        <v>476</v>
      </c>
      <c r="E46" s="560" t="s">
        <v>476</v>
      </c>
      <c r="F46" s="559" t="s">
        <v>476</v>
      </c>
      <c r="G46" s="551" t="s">
        <v>853</v>
      </c>
    </row>
    <row r="47" spans="1:7" s="511" customFormat="1" ht="21.4" customHeight="1">
      <c r="A47" s="547" t="s">
        <v>849</v>
      </c>
      <c r="B47" s="510" t="s">
        <v>476</v>
      </c>
      <c r="C47" s="510" t="s">
        <v>476</v>
      </c>
      <c r="D47" s="510" t="s">
        <v>476</v>
      </c>
      <c r="E47" s="561" t="s">
        <v>476</v>
      </c>
      <c r="F47" s="510" t="s">
        <v>476</v>
      </c>
      <c r="G47" s="552" t="s">
        <v>850</v>
      </c>
    </row>
    <row r="48" spans="1:7" s="511" customFormat="1" ht="21.4" customHeight="1">
      <c r="A48" s="553" t="s">
        <v>851</v>
      </c>
      <c r="B48" s="554">
        <v>1880.877</v>
      </c>
      <c r="C48" s="554">
        <v>868.75639910999996</v>
      </c>
      <c r="D48" s="562" t="s">
        <v>476</v>
      </c>
      <c r="E48" s="563" t="s">
        <v>476</v>
      </c>
      <c r="F48" s="562" t="s">
        <v>476</v>
      </c>
      <c r="G48" s="556" t="s">
        <v>852</v>
      </c>
    </row>
    <row r="49" spans="1:8" s="511" customFormat="1" ht="299.64999999999998" customHeight="1"/>
    <row r="50" spans="1:8" s="511" customFormat="1" ht="35.1" customHeight="1">
      <c r="A50" s="902"/>
      <c r="B50" s="902"/>
      <c r="C50" s="902"/>
      <c r="D50" s="902"/>
      <c r="E50" s="902"/>
      <c r="F50" s="902"/>
      <c r="G50" s="902"/>
      <c r="H50" s="902"/>
    </row>
    <row r="51" spans="1:8" s="511"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92D050"/>
    <pageSetUpPr fitToPage="1"/>
  </sheetPr>
  <dimension ref="A1:G49"/>
  <sheetViews>
    <sheetView view="pageBreakPreview" topLeftCell="A40" zoomScaleNormal="100" zoomScaleSheetLayoutView="100" workbookViewId="0">
      <selection activeCell="O59" sqref="O59"/>
    </sheetView>
  </sheetViews>
  <sheetFormatPr defaultRowHeight="12.75" customHeight="1"/>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1689</v>
      </c>
      <c r="B1" s="899"/>
      <c r="C1" s="899"/>
      <c r="D1" s="899"/>
      <c r="E1" s="900" t="s">
        <v>1690</v>
      </c>
      <c r="F1" s="900"/>
      <c r="G1" s="900"/>
    </row>
    <row r="2" spans="1:7" s="511" customFormat="1" ht="19.149999999999999" customHeight="1">
      <c r="A2" s="901" t="s">
        <v>817</v>
      </c>
      <c r="B2" s="901"/>
      <c r="C2" s="901"/>
      <c r="D2" s="901"/>
      <c r="E2" s="903" t="s">
        <v>818</v>
      </c>
      <c r="F2" s="903"/>
      <c r="G2" s="903"/>
    </row>
    <row r="3" spans="1:7" s="511" customFormat="1" ht="19.149999999999999" customHeight="1">
      <c r="A3" s="901" t="s">
        <v>819</v>
      </c>
      <c r="B3" s="901"/>
      <c r="C3" s="901"/>
      <c r="D3" s="901"/>
      <c r="E3" s="903" t="s">
        <v>1454</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630074.58767866995</v>
      </c>
      <c r="C8" s="514">
        <v>707086.76023434999</v>
      </c>
      <c r="D8" s="514">
        <v>714825.41322635999</v>
      </c>
      <c r="E8" s="514">
        <v>155237.79995468</v>
      </c>
      <c r="F8" s="514">
        <v>165873.73375538</v>
      </c>
      <c r="G8" s="515" t="s">
        <v>394</v>
      </c>
    </row>
    <row r="9" spans="1:7" s="511" customFormat="1" ht="38.85" customHeight="1">
      <c r="A9" s="516" t="s">
        <v>820</v>
      </c>
      <c r="B9" s="517">
        <v>166838.19703749</v>
      </c>
      <c r="C9" s="517">
        <v>193200.13522865</v>
      </c>
      <c r="D9" s="517">
        <v>220429.75407478001</v>
      </c>
      <c r="E9" s="517">
        <v>51484.63064738</v>
      </c>
      <c r="F9" s="517">
        <v>59860.349289849997</v>
      </c>
      <c r="G9" s="516" t="s">
        <v>821</v>
      </c>
    </row>
    <row r="10" spans="1:7" s="511" customFormat="1" ht="28.7" customHeight="1">
      <c r="A10" s="518" t="s">
        <v>2724</v>
      </c>
      <c r="B10" s="519">
        <v>26898.105612619998</v>
      </c>
      <c r="C10" s="520">
        <v>29578.991300490001</v>
      </c>
      <c r="D10" s="520">
        <v>33713.570160559997</v>
      </c>
      <c r="E10" s="520">
        <v>6332.1002185899997</v>
      </c>
      <c r="F10" s="520">
        <v>8068.2585540399996</v>
      </c>
      <c r="G10" s="521" t="s">
        <v>586</v>
      </c>
    </row>
    <row r="11" spans="1:7" s="511" customFormat="1" ht="28.7" customHeight="1">
      <c r="A11" s="518" t="s">
        <v>822</v>
      </c>
      <c r="B11" s="519">
        <v>57696.793731220001</v>
      </c>
      <c r="C11" s="520">
        <v>70347.910213879994</v>
      </c>
      <c r="D11" s="520">
        <v>81501.175684240006</v>
      </c>
      <c r="E11" s="520">
        <v>19072.167855029998</v>
      </c>
      <c r="F11" s="520">
        <v>22246.898388860001</v>
      </c>
      <c r="G11" s="521" t="s">
        <v>587</v>
      </c>
    </row>
    <row r="12" spans="1:7" s="511" customFormat="1" ht="19.149999999999999" customHeight="1">
      <c r="A12" s="518" t="s">
        <v>823</v>
      </c>
      <c r="B12" s="519">
        <v>36673.22094046</v>
      </c>
      <c r="C12" s="520">
        <v>43624.910474190001</v>
      </c>
      <c r="D12" s="520">
        <v>51909.543145969998</v>
      </c>
      <c r="E12" s="520">
        <v>12380.55595557</v>
      </c>
      <c r="F12" s="520">
        <v>13628.90690308</v>
      </c>
      <c r="G12" s="521" t="s">
        <v>557</v>
      </c>
    </row>
    <row r="13" spans="1:7" s="511" customFormat="1" ht="19.149999999999999" customHeight="1">
      <c r="A13" s="518" t="s">
        <v>824</v>
      </c>
      <c r="B13" s="519">
        <v>18706.909054870001</v>
      </c>
      <c r="C13" s="520">
        <v>21122.25753812</v>
      </c>
      <c r="D13" s="520">
        <v>21806.27102326</v>
      </c>
      <c r="E13" s="520">
        <v>4768.8621582699998</v>
      </c>
      <c r="F13" s="520">
        <v>6062.4667512599999</v>
      </c>
      <c r="G13" s="521" t="s">
        <v>546</v>
      </c>
    </row>
    <row r="14" spans="1:7" s="511" customFormat="1" ht="28.7" customHeight="1">
      <c r="A14" s="522" t="s">
        <v>825</v>
      </c>
      <c r="B14" s="517">
        <v>10031.30911767</v>
      </c>
      <c r="C14" s="517">
        <v>17228.573817460001</v>
      </c>
      <c r="D14" s="517">
        <v>21042.884672010001</v>
      </c>
      <c r="E14" s="517">
        <v>1778.04953348</v>
      </c>
      <c r="F14" s="517">
        <v>2986.3083954499998</v>
      </c>
      <c r="G14" s="522" t="s">
        <v>11</v>
      </c>
    </row>
    <row r="15" spans="1:7" s="511" customFormat="1" ht="38.85" customHeight="1">
      <c r="A15" s="522" t="s">
        <v>826</v>
      </c>
      <c r="B15" s="517">
        <v>4230.2271235099997</v>
      </c>
      <c r="C15" s="517">
        <v>6929.2453182400004</v>
      </c>
      <c r="D15" s="517">
        <v>12047.52904757</v>
      </c>
      <c r="E15" s="517">
        <v>3210.9097738199998</v>
      </c>
      <c r="F15" s="517">
        <v>1179.5583564200001</v>
      </c>
      <c r="G15" s="522" t="s">
        <v>467</v>
      </c>
    </row>
    <row r="16" spans="1:7" s="511" customFormat="1" ht="28.7" customHeight="1">
      <c r="A16" s="522" t="s">
        <v>2780</v>
      </c>
      <c r="B16" s="517">
        <v>448974.85440000001</v>
      </c>
      <c r="C16" s="517">
        <v>489728.80586999998</v>
      </c>
      <c r="D16" s="517">
        <v>461305.24543200003</v>
      </c>
      <c r="E16" s="517">
        <v>98764.21</v>
      </c>
      <c r="F16" s="517">
        <v>944.88971365999998</v>
      </c>
      <c r="G16" s="522" t="s">
        <v>2781</v>
      </c>
    </row>
    <row r="17" spans="1:7" s="511" customFormat="1" ht="28.7" customHeight="1">
      <c r="A17" s="522" t="s">
        <v>349</v>
      </c>
      <c r="B17" s="517"/>
      <c r="C17" s="517"/>
      <c r="D17" s="517"/>
      <c r="E17" s="517"/>
      <c r="F17" s="517">
        <v>100902.628</v>
      </c>
      <c r="G17" s="522" t="s">
        <v>827</v>
      </c>
    </row>
    <row r="18" spans="1:7" s="511" customFormat="1" ht="19.7" customHeight="1">
      <c r="A18" s="513" t="s">
        <v>104</v>
      </c>
      <c r="B18" s="514">
        <v>629557.50787069998</v>
      </c>
      <c r="C18" s="514">
        <v>718203.42974029004</v>
      </c>
      <c r="D18" s="514">
        <v>719434.08926146</v>
      </c>
      <c r="E18" s="514">
        <v>138302.51363249999</v>
      </c>
      <c r="F18" s="514">
        <v>155602.46420478</v>
      </c>
      <c r="G18" s="515" t="s">
        <v>454</v>
      </c>
    </row>
    <row r="19" spans="1:7" s="511" customFormat="1" ht="28.7" customHeight="1">
      <c r="A19" s="523" t="s">
        <v>828</v>
      </c>
      <c r="B19" s="524">
        <v>34057.909293739998</v>
      </c>
      <c r="C19" s="520">
        <v>38754.396318879997</v>
      </c>
      <c r="D19" s="520">
        <v>38988.922913390001</v>
      </c>
      <c r="E19" s="520">
        <v>7948.0609570200004</v>
      </c>
      <c r="F19" s="520">
        <v>7741.7884632900004</v>
      </c>
      <c r="G19" s="521" t="s">
        <v>130</v>
      </c>
    </row>
    <row r="20" spans="1:7" s="511" customFormat="1" ht="19.149999999999999" customHeight="1">
      <c r="A20" s="523" t="s">
        <v>86</v>
      </c>
      <c r="B20" s="524">
        <v>7702.9187287300001</v>
      </c>
      <c r="C20" s="520">
        <v>8416.1056825300002</v>
      </c>
      <c r="D20" s="520">
        <v>9647.3973745300009</v>
      </c>
      <c r="E20" s="520">
        <v>2439.7311256200001</v>
      </c>
      <c r="F20" s="520">
        <v>1992.34381138</v>
      </c>
      <c r="G20" s="521" t="s">
        <v>41</v>
      </c>
    </row>
    <row r="21" spans="1:7" s="511" customFormat="1" ht="59.1" customHeight="1">
      <c r="A21" s="523" t="s">
        <v>829</v>
      </c>
      <c r="B21" s="524">
        <v>13521.21735074</v>
      </c>
      <c r="C21" s="520">
        <v>15030.733559230001</v>
      </c>
      <c r="D21" s="520">
        <v>18517.40814399</v>
      </c>
      <c r="E21" s="520">
        <v>3649.3844905400001</v>
      </c>
      <c r="F21" s="520">
        <v>3784.7234505400002</v>
      </c>
      <c r="G21" s="521" t="s">
        <v>263</v>
      </c>
    </row>
    <row r="22" spans="1:7" s="511" customFormat="1" ht="19.149999999999999" customHeight="1">
      <c r="A22" s="523" t="s">
        <v>38</v>
      </c>
      <c r="B22" s="524">
        <v>257095.51352079</v>
      </c>
      <c r="C22" s="520">
        <v>289232.92385273997</v>
      </c>
      <c r="D22" s="520">
        <v>268580.06328410999</v>
      </c>
      <c r="E22" s="520">
        <v>41627.188112700002</v>
      </c>
      <c r="F22" s="520">
        <v>43503.642863230001</v>
      </c>
      <c r="G22" s="521" t="s">
        <v>39</v>
      </c>
    </row>
    <row r="23" spans="1:7" s="511" customFormat="1" ht="19.149999999999999" customHeight="1">
      <c r="A23" s="523" t="s">
        <v>283</v>
      </c>
      <c r="B23" s="524">
        <v>12735.368112</v>
      </c>
      <c r="C23" s="520">
        <v>21949.10446567</v>
      </c>
      <c r="D23" s="520">
        <v>14702.569935990001</v>
      </c>
      <c r="E23" s="520">
        <v>2103.1132215500002</v>
      </c>
      <c r="F23" s="520">
        <v>457.39604023999999</v>
      </c>
      <c r="G23" s="521" t="s">
        <v>284</v>
      </c>
    </row>
    <row r="24" spans="1:7" s="511" customFormat="1" ht="38.85" customHeight="1">
      <c r="A24" s="523" t="s">
        <v>830</v>
      </c>
      <c r="B24" s="524">
        <v>21242.73111723</v>
      </c>
      <c r="C24" s="520">
        <v>23444.1985155</v>
      </c>
      <c r="D24" s="520">
        <v>26035.822832329999</v>
      </c>
      <c r="E24" s="520">
        <v>4575.9154485500003</v>
      </c>
      <c r="F24" s="520">
        <v>5044.9001547199996</v>
      </c>
      <c r="G24" s="521" t="s">
        <v>25</v>
      </c>
    </row>
    <row r="25" spans="1:7" s="511" customFormat="1" ht="38.85" customHeight="1">
      <c r="A25" s="523" t="s">
        <v>55</v>
      </c>
      <c r="B25" s="524">
        <v>68458.009394339999</v>
      </c>
      <c r="C25" s="520">
        <v>97123.859201979998</v>
      </c>
      <c r="D25" s="520">
        <v>88608.938881299997</v>
      </c>
      <c r="E25" s="520">
        <v>9630.2164370400005</v>
      </c>
      <c r="F25" s="520">
        <v>8741.7266524799998</v>
      </c>
      <c r="G25" s="521" t="s">
        <v>427</v>
      </c>
    </row>
    <row r="26" spans="1:7" s="511" customFormat="1" ht="49.15" customHeight="1">
      <c r="A26" s="523" t="s">
        <v>376</v>
      </c>
      <c r="B26" s="524">
        <v>29880.073911830001</v>
      </c>
      <c r="C26" s="520">
        <v>33275.452137790002</v>
      </c>
      <c r="D26" s="520">
        <v>37462.662417070002</v>
      </c>
      <c r="E26" s="520">
        <v>8067.2171782400001</v>
      </c>
      <c r="F26" s="520">
        <v>8344.3324052999997</v>
      </c>
      <c r="G26" s="521" t="s">
        <v>433</v>
      </c>
    </row>
    <row r="27" spans="1:7" s="511" customFormat="1" ht="38.85" customHeight="1">
      <c r="A27" s="523" t="s">
        <v>831</v>
      </c>
      <c r="B27" s="524">
        <v>16086.269390269999</v>
      </c>
      <c r="C27" s="520">
        <v>23333.856837570002</v>
      </c>
      <c r="D27" s="520">
        <v>32249.587830230001</v>
      </c>
      <c r="E27" s="520">
        <v>7836.0008881699996</v>
      </c>
      <c r="F27" s="520">
        <v>5051.4435000000003</v>
      </c>
      <c r="G27" s="521" t="s">
        <v>325</v>
      </c>
    </row>
    <row r="28" spans="1:7" s="511" customFormat="1" ht="89.1" customHeight="1">
      <c r="A28" s="523" t="s">
        <v>595</v>
      </c>
      <c r="B28" s="524">
        <v>65206.490343550002</v>
      </c>
      <c r="C28" s="520">
        <v>56705.919839399998</v>
      </c>
      <c r="D28" s="520">
        <v>81299.500951259994</v>
      </c>
      <c r="E28" s="520">
        <v>39239.519040140003</v>
      </c>
      <c r="F28" s="520">
        <v>56872.506340469998</v>
      </c>
      <c r="G28" s="521" t="s">
        <v>832</v>
      </c>
    </row>
    <row r="29" spans="1:7" s="511" customFormat="1" ht="59.1" customHeight="1">
      <c r="A29" s="523" t="s">
        <v>833</v>
      </c>
      <c r="B29" s="524">
        <v>2126.06720748</v>
      </c>
      <c r="C29" s="520">
        <v>8407.1108617999998</v>
      </c>
      <c r="D29" s="520">
        <v>2844.0734296099999</v>
      </c>
      <c r="E29" s="520">
        <v>333.36249006000003</v>
      </c>
      <c r="F29" s="520">
        <v>1641.8164658600001</v>
      </c>
      <c r="G29" s="521" t="s">
        <v>834</v>
      </c>
    </row>
    <row r="30" spans="1:7" s="511" customFormat="1" ht="28.7" customHeight="1">
      <c r="A30" s="523" t="s">
        <v>211</v>
      </c>
      <c r="B30" s="524">
        <v>62476.663125749998</v>
      </c>
      <c r="C30" s="520">
        <v>60164.453513430002</v>
      </c>
      <c r="D30" s="520">
        <v>56650.161257860003</v>
      </c>
      <c r="E30" s="520">
        <v>7888.1186724199997</v>
      </c>
      <c r="F30" s="520">
        <v>5990.9412852699998</v>
      </c>
      <c r="G30" s="521" t="s">
        <v>835</v>
      </c>
    </row>
    <row r="31" spans="1:7" s="511" customFormat="1" ht="19.149999999999999" customHeight="1">
      <c r="A31" s="523" t="s">
        <v>529</v>
      </c>
      <c r="B31" s="524">
        <v>33654.15223621</v>
      </c>
      <c r="C31" s="520">
        <v>38518.888472480001</v>
      </c>
      <c r="D31" s="520">
        <v>36756.568632570001</v>
      </c>
      <c r="E31" s="520">
        <v>2193.79767094</v>
      </c>
      <c r="F31" s="520">
        <v>3758.1899911400001</v>
      </c>
      <c r="G31" s="521" t="s">
        <v>836</v>
      </c>
    </row>
    <row r="32" spans="1:7" s="511" customFormat="1" ht="28.7" customHeight="1">
      <c r="A32" s="523" t="s">
        <v>837</v>
      </c>
      <c r="B32" s="524">
        <v>2403.5082420399999</v>
      </c>
      <c r="C32" s="520">
        <v>2227.9848094499998</v>
      </c>
      <c r="D32" s="520">
        <v>2341.2284518000001</v>
      </c>
      <c r="E32" s="520">
        <v>72.790999510000006</v>
      </c>
      <c r="F32" s="520">
        <v>72.569849860000005</v>
      </c>
      <c r="G32" s="521" t="s">
        <v>838</v>
      </c>
    </row>
    <row r="33" spans="1:7" s="511" customFormat="1" ht="19.149999999999999" customHeight="1">
      <c r="A33" s="523" t="s">
        <v>489</v>
      </c>
      <c r="B33" s="524">
        <v>2910.6158959999998</v>
      </c>
      <c r="C33" s="520">
        <v>1618.44167184</v>
      </c>
      <c r="D33" s="520">
        <v>4749.1829254200002</v>
      </c>
      <c r="E33" s="520">
        <v>698.09690000000001</v>
      </c>
      <c r="F33" s="520">
        <v>2604.1429309999999</v>
      </c>
      <c r="G33" s="521" t="s">
        <v>839</v>
      </c>
    </row>
    <row r="34" spans="1:7" s="511" customFormat="1" ht="39.4" customHeight="1">
      <c r="A34" s="513" t="s">
        <v>590</v>
      </c>
      <c r="B34" s="514">
        <v>14536.893503060001</v>
      </c>
      <c r="C34" s="514">
        <v>645.39714094999999</v>
      </c>
      <c r="D34" s="514">
        <v>1283.1751099400001</v>
      </c>
      <c r="E34" s="514">
        <v>-1861.7838971900001</v>
      </c>
      <c r="F34" s="514">
        <v>-1327.72489896</v>
      </c>
      <c r="G34" s="515" t="s">
        <v>525</v>
      </c>
    </row>
    <row r="35" spans="1:7" s="511" customFormat="1" ht="19.149999999999999" customHeight="1">
      <c r="A35" s="522" t="s">
        <v>840</v>
      </c>
      <c r="B35" s="517">
        <v>18928.741999999998</v>
      </c>
      <c r="C35" s="517">
        <v>6707.4679999999998</v>
      </c>
      <c r="D35" s="517">
        <v>7934.652</v>
      </c>
      <c r="E35" s="517">
        <v>500</v>
      </c>
      <c r="F35" s="517">
        <v>2500</v>
      </c>
      <c r="G35" s="522" t="s">
        <v>841</v>
      </c>
    </row>
    <row r="36" spans="1:7" s="511" customFormat="1" ht="28.7" customHeight="1">
      <c r="A36" s="522" t="s">
        <v>842</v>
      </c>
      <c r="B36" s="517">
        <v>4391.8484969399997</v>
      </c>
      <c r="C36" s="517">
        <v>6062.0708590499999</v>
      </c>
      <c r="D36" s="517">
        <v>6651.4768900600002</v>
      </c>
      <c r="E36" s="517">
        <v>2361.7838971900001</v>
      </c>
      <c r="F36" s="517">
        <v>3827.7248989599998</v>
      </c>
      <c r="G36" s="522" t="s">
        <v>843</v>
      </c>
    </row>
    <row r="37" spans="1:7" s="511" customFormat="1" ht="59.65" customHeight="1">
      <c r="A37" s="513" t="s">
        <v>1732</v>
      </c>
      <c r="B37" s="514">
        <v>-35.215555999999999</v>
      </c>
      <c r="C37" s="514">
        <v>757.8644898</v>
      </c>
      <c r="D37" s="514">
        <v>2649.9158520000001</v>
      </c>
      <c r="E37" s="514">
        <v>-14.218977000000001</v>
      </c>
      <c r="F37" s="514">
        <v>262.35085900000001</v>
      </c>
      <c r="G37" s="515" t="s">
        <v>589</v>
      </c>
    </row>
    <row r="38" spans="1:7" s="511" customFormat="1" ht="28.7" customHeight="1">
      <c r="A38" s="522" t="s">
        <v>846</v>
      </c>
      <c r="B38" s="517">
        <v>18.642347999999998</v>
      </c>
      <c r="C38" s="517">
        <v>835.07050479999998</v>
      </c>
      <c r="D38" s="517">
        <v>2701.4049359999999</v>
      </c>
      <c r="E38" s="517">
        <v>0</v>
      </c>
      <c r="F38" s="517">
        <v>266.50700000000001</v>
      </c>
      <c r="G38" s="522" t="s">
        <v>847</v>
      </c>
    </row>
    <row r="39" spans="1:7" s="511" customFormat="1" ht="38.85" customHeight="1">
      <c r="A39" s="522" t="s">
        <v>844</v>
      </c>
      <c r="B39" s="517">
        <v>53.857903999999998</v>
      </c>
      <c r="C39" s="517">
        <v>77.206014999999994</v>
      </c>
      <c r="D39" s="517">
        <v>51.489083999999998</v>
      </c>
      <c r="E39" s="517">
        <v>14.218977000000001</v>
      </c>
      <c r="F39" s="517">
        <v>4.1561409999999999</v>
      </c>
      <c r="G39" s="522" t="s">
        <v>845</v>
      </c>
    </row>
    <row r="40" spans="1:7" s="511" customFormat="1" ht="39.4" customHeight="1">
      <c r="A40" s="513" t="s">
        <v>1733</v>
      </c>
      <c r="B40" s="514">
        <v>-13984.59813909</v>
      </c>
      <c r="C40" s="514">
        <v>-12519.93113669</v>
      </c>
      <c r="D40" s="514">
        <v>-8541.7669970400002</v>
      </c>
      <c r="E40" s="514">
        <v>18811.289196369999</v>
      </c>
      <c r="F40" s="514">
        <v>11336.643590559999</v>
      </c>
      <c r="G40" s="515" t="s">
        <v>591</v>
      </c>
    </row>
    <row r="41" spans="1:7" s="511" customFormat="1" ht="2.1" customHeight="1"/>
    <row r="42" spans="1:7" s="511" customFormat="1" ht="68.849999999999994" customHeight="1">
      <c r="A42" s="513" t="s">
        <v>1812</v>
      </c>
      <c r="B42" s="514">
        <v>13984.59813909</v>
      </c>
      <c r="C42" s="514">
        <v>12519.93113669</v>
      </c>
      <c r="D42" s="514">
        <v>-8541.7669970400002</v>
      </c>
      <c r="E42" s="514">
        <v>-18811.289196369999</v>
      </c>
      <c r="F42" s="514">
        <v>-11336.643590559999</v>
      </c>
      <c r="G42" s="515" t="s">
        <v>1813</v>
      </c>
    </row>
    <row r="43" spans="1:7" s="511" customFormat="1" ht="19.149999999999999" customHeight="1">
      <c r="A43" s="525" t="s">
        <v>452</v>
      </c>
      <c r="B43" s="526">
        <v>-28337.012990070001</v>
      </c>
      <c r="C43" s="526">
        <v>15222.375676649999</v>
      </c>
      <c r="D43" s="526">
        <v>90929.786400180004</v>
      </c>
      <c r="E43" s="526">
        <v>-204637.32883638001</v>
      </c>
      <c r="F43" s="526">
        <f>F44-F45</f>
        <v>-2130.6303834</v>
      </c>
      <c r="G43" s="527" t="s">
        <v>848</v>
      </c>
    </row>
    <row r="44" spans="1:7" s="511" customFormat="1" ht="19.149999999999999" customHeight="1">
      <c r="A44" s="518" t="s">
        <v>849</v>
      </c>
      <c r="B44" s="520">
        <v>-22220.166322720001</v>
      </c>
      <c r="C44" s="520">
        <v>26195.917316319999</v>
      </c>
      <c r="D44" s="520">
        <v>103628.81434888</v>
      </c>
      <c r="E44" s="520">
        <v>-202719.31597092</v>
      </c>
      <c r="F44" s="888">
        <v>2000</v>
      </c>
      <c r="G44" s="528" t="s">
        <v>850</v>
      </c>
    </row>
    <row r="45" spans="1:7" s="511" customFormat="1" ht="19.7" customHeight="1">
      <c r="A45" s="518" t="s">
        <v>851</v>
      </c>
      <c r="B45" s="520">
        <v>6116.8466673499997</v>
      </c>
      <c r="C45" s="520">
        <v>10973.54163967</v>
      </c>
      <c r="D45" s="520">
        <v>12699.027948700001</v>
      </c>
      <c r="E45" s="520">
        <v>1918.0128654600001</v>
      </c>
      <c r="F45" s="888">
        <v>4130.6303834</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74803149606299213" right="0.15748031496062992" top="0.62992125984251968" bottom="0.6692913385826772" header="0.51181102362204722" footer="0.51181102362204722"/>
  <pageSetup paperSize="9" scale="47"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92D050"/>
    <pageSetUpPr fitToPage="1"/>
  </sheetPr>
  <dimension ref="A1:G49"/>
  <sheetViews>
    <sheetView view="pageBreakPreview" topLeftCell="A13" zoomScaleNormal="100" zoomScaleSheetLayoutView="100" workbookViewId="0">
      <selection activeCell="F45" sqref="F45"/>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1847</v>
      </c>
      <c r="B1" s="899"/>
      <c r="C1" s="899"/>
      <c r="D1" s="899"/>
      <c r="E1" s="900" t="s">
        <v>1848</v>
      </c>
      <c r="F1" s="900"/>
      <c r="G1" s="900"/>
    </row>
    <row r="2" spans="1:7" s="511" customFormat="1" ht="19.149999999999999" customHeight="1">
      <c r="A2" s="901" t="s">
        <v>854</v>
      </c>
      <c r="B2" s="901"/>
      <c r="C2" s="901"/>
      <c r="D2" s="901"/>
      <c r="E2" s="903" t="s">
        <v>818</v>
      </c>
      <c r="F2" s="903"/>
      <c r="G2" s="903"/>
    </row>
    <row r="3" spans="1:7" s="511" customFormat="1" ht="19.149999999999999" customHeight="1">
      <c r="A3" s="901" t="s">
        <v>819</v>
      </c>
      <c r="B3" s="901"/>
      <c r="C3" s="901"/>
      <c r="D3" s="901"/>
      <c r="E3" s="903" t="s">
        <v>1459</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601085.01571179996</v>
      </c>
      <c r="C8" s="514">
        <v>676122.66931075999</v>
      </c>
      <c r="D8" s="514">
        <v>682561.20619169006</v>
      </c>
      <c r="E8" s="514">
        <v>137715.43323577999</v>
      </c>
      <c r="F8" s="514">
        <v>128365.20427774001</v>
      </c>
      <c r="G8" s="515" t="s">
        <v>394</v>
      </c>
    </row>
    <row r="9" spans="1:7" s="511" customFormat="1" ht="38.85" customHeight="1">
      <c r="A9" s="516" t="s">
        <v>820</v>
      </c>
      <c r="B9" s="517">
        <v>217147.69132782999</v>
      </c>
      <c r="C9" s="517">
        <v>258870.07364059999</v>
      </c>
      <c r="D9" s="517">
        <v>286094.49653195002</v>
      </c>
      <c r="E9" s="517">
        <v>71248.796817120005</v>
      </c>
      <c r="F9" s="517">
        <v>73491.157356879994</v>
      </c>
      <c r="G9" s="516" t="s">
        <v>821</v>
      </c>
    </row>
    <row r="10" spans="1:7" s="511" customFormat="1" ht="28.7" customHeight="1">
      <c r="A10" s="518" t="s">
        <v>2724</v>
      </c>
      <c r="B10" s="519">
        <v>27092.37791784</v>
      </c>
      <c r="C10" s="520">
        <v>35280.086619540001</v>
      </c>
      <c r="D10" s="520">
        <v>44934.434370000003</v>
      </c>
      <c r="E10" s="520">
        <v>7838.66018661</v>
      </c>
      <c r="F10" s="520">
        <v>8826.1026931300003</v>
      </c>
      <c r="G10" s="521" t="s">
        <v>586</v>
      </c>
    </row>
    <row r="11" spans="1:7" s="511" customFormat="1" ht="28.7" customHeight="1">
      <c r="A11" s="518" t="s">
        <v>822</v>
      </c>
      <c r="B11" s="519">
        <v>71801.508046129995</v>
      </c>
      <c r="C11" s="520">
        <v>89575.630571429996</v>
      </c>
      <c r="D11" s="520">
        <v>99420.476814199996</v>
      </c>
      <c r="E11" s="520">
        <v>26327.059034350001</v>
      </c>
      <c r="F11" s="520">
        <v>26140.93117933</v>
      </c>
      <c r="G11" s="521" t="s">
        <v>587</v>
      </c>
    </row>
    <row r="12" spans="1:7" s="511" customFormat="1" ht="19.149999999999999" customHeight="1">
      <c r="A12" s="518" t="s">
        <v>823</v>
      </c>
      <c r="B12" s="519">
        <v>50661.538271079997</v>
      </c>
      <c r="C12" s="520">
        <v>60866.558681659997</v>
      </c>
      <c r="D12" s="520">
        <v>65271.951665920002</v>
      </c>
      <c r="E12" s="520">
        <v>17543.74509575</v>
      </c>
      <c r="F12" s="520">
        <v>19334.733146279999</v>
      </c>
      <c r="G12" s="521" t="s">
        <v>557</v>
      </c>
    </row>
    <row r="13" spans="1:7" s="511" customFormat="1" ht="19.149999999999999" customHeight="1">
      <c r="A13" s="518" t="s">
        <v>824</v>
      </c>
      <c r="B13" s="519">
        <v>12786.270941000001</v>
      </c>
      <c r="C13" s="520">
        <v>18850.711322020001</v>
      </c>
      <c r="D13" s="520">
        <v>17633.531822109999</v>
      </c>
      <c r="E13" s="520">
        <v>3897.4209212400001</v>
      </c>
      <c r="F13" s="520">
        <v>4691.3417254599999</v>
      </c>
      <c r="G13" s="521" t="s">
        <v>546</v>
      </c>
    </row>
    <row r="14" spans="1:7" s="511" customFormat="1" ht="28.7" customHeight="1">
      <c r="A14" s="522" t="s">
        <v>825</v>
      </c>
      <c r="B14" s="517">
        <v>11013.335823629999</v>
      </c>
      <c r="C14" s="517">
        <v>22063.260768110002</v>
      </c>
      <c r="D14" s="517">
        <v>21654.32728188</v>
      </c>
      <c r="E14" s="517">
        <v>2244.84397016</v>
      </c>
      <c r="F14" s="517">
        <v>4188.0312247399997</v>
      </c>
      <c r="G14" s="522" t="s">
        <v>11</v>
      </c>
    </row>
    <row r="15" spans="1:7" s="511" customFormat="1" ht="38.85" customHeight="1">
      <c r="A15" s="522" t="s">
        <v>826</v>
      </c>
      <c r="B15" s="517">
        <v>5032.1947603400004</v>
      </c>
      <c r="C15" s="517">
        <v>6404.1867302000001</v>
      </c>
      <c r="D15" s="517">
        <v>3527.67917786</v>
      </c>
      <c r="E15" s="517">
        <v>798.28644850000001</v>
      </c>
      <c r="F15" s="517">
        <v>716.62695287999998</v>
      </c>
      <c r="G15" s="522" t="s">
        <v>467</v>
      </c>
    </row>
    <row r="16" spans="1:7" s="511" customFormat="1" ht="28.7" customHeight="1">
      <c r="A16" s="522" t="s">
        <v>2780</v>
      </c>
      <c r="B16" s="517">
        <v>367891.79379999998</v>
      </c>
      <c r="C16" s="517">
        <v>388785.14817185001</v>
      </c>
      <c r="D16" s="517">
        <v>371284.70319999999</v>
      </c>
      <c r="E16" s="517">
        <v>63423.506000000001</v>
      </c>
      <c r="F16" s="517">
        <v>3922.4797432400001</v>
      </c>
      <c r="G16" s="522" t="s">
        <v>2781</v>
      </c>
    </row>
    <row r="17" spans="1:7" s="511" customFormat="1" ht="28.7" customHeight="1">
      <c r="A17" s="522" t="s">
        <v>349</v>
      </c>
      <c r="B17" s="517"/>
      <c r="C17" s="517"/>
      <c r="D17" s="517"/>
      <c r="E17" s="517"/>
      <c r="F17" s="517">
        <v>46046.909</v>
      </c>
      <c r="G17" s="522" t="s">
        <v>827</v>
      </c>
    </row>
    <row r="18" spans="1:7" s="511" customFormat="1" ht="19.7" customHeight="1">
      <c r="A18" s="513" t="s">
        <v>104</v>
      </c>
      <c r="B18" s="514">
        <v>572439.64199045999</v>
      </c>
      <c r="C18" s="514">
        <v>692559.60005580995</v>
      </c>
      <c r="D18" s="514">
        <v>726133.96318564995</v>
      </c>
      <c r="E18" s="514">
        <v>113698.26217801</v>
      </c>
      <c r="F18" s="514">
        <v>120366.18421445</v>
      </c>
      <c r="G18" s="515" t="s">
        <v>454</v>
      </c>
    </row>
    <row r="19" spans="1:7" s="511" customFormat="1" ht="28.7" customHeight="1">
      <c r="A19" s="523" t="s">
        <v>828</v>
      </c>
      <c r="B19" s="524">
        <v>38185.995669579999</v>
      </c>
      <c r="C19" s="520">
        <v>53420.173348620003</v>
      </c>
      <c r="D19" s="520">
        <v>40421.99804885</v>
      </c>
      <c r="E19" s="520">
        <v>8537.11705497</v>
      </c>
      <c r="F19" s="520">
        <v>6577.04957328</v>
      </c>
      <c r="G19" s="521" t="s">
        <v>130</v>
      </c>
    </row>
    <row r="20" spans="1:7" s="511" customFormat="1" ht="19.149999999999999" customHeight="1">
      <c r="A20" s="523" t="s">
        <v>86</v>
      </c>
      <c r="B20" s="524">
        <v>3456.9188432999999</v>
      </c>
      <c r="C20" s="520">
        <v>6083.12111568</v>
      </c>
      <c r="D20" s="520">
        <v>8858.0713981900008</v>
      </c>
      <c r="E20" s="520">
        <v>805.60031070000002</v>
      </c>
      <c r="F20" s="520">
        <v>402.53219253999998</v>
      </c>
      <c r="G20" s="521" t="s">
        <v>41</v>
      </c>
    </row>
    <row r="21" spans="1:7" s="511" customFormat="1" ht="59.1" customHeight="1">
      <c r="A21" s="523" t="s">
        <v>829</v>
      </c>
      <c r="B21" s="524">
        <v>18072.721230309999</v>
      </c>
      <c r="C21" s="520">
        <v>18451.925745969998</v>
      </c>
      <c r="D21" s="520">
        <v>21273.0961651</v>
      </c>
      <c r="E21" s="520">
        <v>2745.0888491699998</v>
      </c>
      <c r="F21" s="520">
        <v>3075.3561043200002</v>
      </c>
      <c r="G21" s="521" t="s">
        <v>263</v>
      </c>
    </row>
    <row r="22" spans="1:7" s="511" customFormat="1" ht="19.149999999999999" customHeight="1">
      <c r="A22" s="523" t="s">
        <v>38</v>
      </c>
      <c r="B22" s="524">
        <v>247605.07675335</v>
      </c>
      <c r="C22" s="520">
        <v>279794.18173401</v>
      </c>
      <c r="D22" s="520">
        <v>307216.74622625997</v>
      </c>
      <c r="E22" s="520">
        <v>59820.668681629999</v>
      </c>
      <c r="F22" s="520">
        <v>67697.94151905</v>
      </c>
      <c r="G22" s="521" t="s">
        <v>39</v>
      </c>
    </row>
    <row r="23" spans="1:7" s="511" customFormat="1" ht="19.149999999999999" customHeight="1">
      <c r="A23" s="523" t="s">
        <v>283</v>
      </c>
      <c r="B23" s="524">
        <v>11352.279138919999</v>
      </c>
      <c r="C23" s="520">
        <v>14447.43015745</v>
      </c>
      <c r="D23" s="520">
        <v>18697.983538799999</v>
      </c>
      <c r="E23" s="520">
        <v>2857.6675453100002</v>
      </c>
      <c r="F23" s="520">
        <v>457.12827822999998</v>
      </c>
      <c r="G23" s="521" t="s">
        <v>284</v>
      </c>
    </row>
    <row r="24" spans="1:7" s="511" customFormat="1" ht="38.85" customHeight="1">
      <c r="A24" s="523" t="s">
        <v>830</v>
      </c>
      <c r="B24" s="524">
        <v>28282.710392870002</v>
      </c>
      <c r="C24" s="520">
        <v>33494.21868174</v>
      </c>
      <c r="D24" s="520">
        <v>35138.302293840003</v>
      </c>
      <c r="E24" s="520">
        <v>5167.7167075699999</v>
      </c>
      <c r="F24" s="520">
        <v>4973.00413914</v>
      </c>
      <c r="G24" s="521" t="s">
        <v>25</v>
      </c>
    </row>
    <row r="25" spans="1:7" s="511" customFormat="1" ht="38.85" customHeight="1">
      <c r="A25" s="523" t="s">
        <v>55</v>
      </c>
      <c r="B25" s="524">
        <v>64363.641404310001</v>
      </c>
      <c r="C25" s="520">
        <v>79866.244984000004</v>
      </c>
      <c r="D25" s="520">
        <v>85149.409900700004</v>
      </c>
      <c r="E25" s="520">
        <v>5505.22719194</v>
      </c>
      <c r="F25" s="520">
        <v>6612.6063353</v>
      </c>
      <c r="G25" s="521" t="s">
        <v>427</v>
      </c>
    </row>
    <row r="26" spans="1:7" s="511" customFormat="1" ht="49.15" customHeight="1">
      <c r="A26" s="523" t="s">
        <v>376</v>
      </c>
      <c r="B26" s="524">
        <v>30321.584744700001</v>
      </c>
      <c r="C26" s="520">
        <v>40176.654325149997</v>
      </c>
      <c r="D26" s="520">
        <v>52984.947219070003</v>
      </c>
      <c r="E26" s="520">
        <v>9202.1742069100001</v>
      </c>
      <c r="F26" s="520">
        <v>7643.5882058400002</v>
      </c>
      <c r="G26" s="521" t="s">
        <v>433</v>
      </c>
    </row>
    <row r="27" spans="1:7" s="511" customFormat="1" ht="38.85" customHeight="1">
      <c r="A27" s="523" t="s">
        <v>831</v>
      </c>
      <c r="B27" s="524">
        <v>30909.629809279999</v>
      </c>
      <c r="C27" s="520">
        <v>36334.676721459997</v>
      </c>
      <c r="D27" s="520">
        <v>9919.8863498299997</v>
      </c>
      <c r="E27" s="520">
        <v>1044.10819646</v>
      </c>
      <c r="F27" s="520">
        <v>588.26878171999999</v>
      </c>
      <c r="G27" s="521" t="s">
        <v>325</v>
      </c>
    </row>
    <row r="28" spans="1:7" s="511" customFormat="1" ht="89.1" customHeight="1">
      <c r="A28" s="523" t="s">
        <v>595</v>
      </c>
      <c r="B28" s="524">
        <v>27698.113714750001</v>
      </c>
      <c r="C28" s="520">
        <v>26039.74805867</v>
      </c>
      <c r="D28" s="520">
        <v>28515.20417968</v>
      </c>
      <c r="E28" s="520">
        <v>6424.5411053500002</v>
      </c>
      <c r="F28" s="520">
        <v>6239.0500051999998</v>
      </c>
      <c r="G28" s="521" t="s">
        <v>832</v>
      </c>
    </row>
    <row r="29" spans="1:7" s="511" customFormat="1" ht="59.1" customHeight="1">
      <c r="A29" s="523" t="s">
        <v>833</v>
      </c>
      <c r="B29" s="524">
        <v>1273.09422518</v>
      </c>
      <c r="C29" s="520">
        <v>9362.7536380799993</v>
      </c>
      <c r="D29" s="520">
        <v>4387.7313544500003</v>
      </c>
      <c r="E29" s="520">
        <v>319.47438662000002</v>
      </c>
      <c r="F29" s="520">
        <v>304.54235405999998</v>
      </c>
      <c r="G29" s="521" t="s">
        <v>834</v>
      </c>
    </row>
    <row r="30" spans="1:7" s="511" customFormat="1" ht="28.7" customHeight="1">
      <c r="A30" s="523" t="s">
        <v>211</v>
      </c>
      <c r="B30" s="524">
        <v>49371.015464609998</v>
      </c>
      <c r="C30" s="520">
        <v>71249.836651210004</v>
      </c>
      <c r="D30" s="520">
        <v>92237.856399199998</v>
      </c>
      <c r="E30" s="520">
        <v>8016.2446770500001</v>
      </c>
      <c r="F30" s="520">
        <v>12071.79823052</v>
      </c>
      <c r="G30" s="521" t="s">
        <v>835</v>
      </c>
    </row>
    <row r="31" spans="1:7" s="511" customFormat="1" ht="19.149999999999999" customHeight="1">
      <c r="A31" s="523" t="s">
        <v>529</v>
      </c>
      <c r="B31" s="524">
        <v>16473.62639845</v>
      </c>
      <c r="C31" s="520">
        <v>18287.73160847</v>
      </c>
      <c r="D31" s="520">
        <v>17721.964052560001</v>
      </c>
      <c r="E31" s="520">
        <v>2063.5229877800002</v>
      </c>
      <c r="F31" s="520">
        <v>1274.5402085600001</v>
      </c>
      <c r="G31" s="521" t="s">
        <v>836</v>
      </c>
    </row>
    <row r="32" spans="1:7" s="511" customFormat="1" ht="28.7" customHeight="1">
      <c r="A32" s="523" t="s">
        <v>837</v>
      </c>
      <c r="B32" s="524">
        <v>1999.2076008500001</v>
      </c>
      <c r="C32" s="520">
        <v>1936.3034852999999</v>
      </c>
      <c r="D32" s="520">
        <v>2148.8463591200002</v>
      </c>
      <c r="E32" s="520">
        <v>38.126076550000001</v>
      </c>
      <c r="F32" s="520">
        <v>2.48974794</v>
      </c>
      <c r="G32" s="521" t="s">
        <v>838</v>
      </c>
    </row>
    <row r="33" spans="1:7" s="511" customFormat="1" ht="19.149999999999999" customHeight="1">
      <c r="A33" s="523" t="s">
        <v>489</v>
      </c>
      <c r="B33" s="524">
        <v>3074.0266000000001</v>
      </c>
      <c r="C33" s="520">
        <v>3614.5998</v>
      </c>
      <c r="D33" s="520">
        <v>1461.9196999999999</v>
      </c>
      <c r="E33" s="520">
        <v>1150.9842000000001</v>
      </c>
      <c r="F33" s="520">
        <v>2446.28853875</v>
      </c>
      <c r="G33" s="521" t="s">
        <v>839</v>
      </c>
    </row>
    <row r="34" spans="1:7" s="511" customFormat="1" ht="39.4" customHeight="1">
      <c r="A34" s="513" t="s">
        <v>590</v>
      </c>
      <c r="B34" s="514">
        <v>17407.299176339999</v>
      </c>
      <c r="C34" s="514">
        <v>912.00343028999998</v>
      </c>
      <c r="D34" s="514">
        <v>3770.9060600500002</v>
      </c>
      <c r="E34" s="514">
        <v>-2604.2300138999999</v>
      </c>
      <c r="F34" s="514">
        <v>-5024.5103383300002</v>
      </c>
      <c r="G34" s="515" t="s">
        <v>525</v>
      </c>
    </row>
    <row r="35" spans="1:7" s="511" customFormat="1" ht="19.149999999999999" customHeight="1">
      <c r="A35" s="522" t="s">
        <v>840</v>
      </c>
      <c r="B35" s="517">
        <v>20437.365417000001</v>
      </c>
      <c r="C35" s="517">
        <v>10090.945960999999</v>
      </c>
      <c r="D35" s="517">
        <v>11715.773313</v>
      </c>
      <c r="E35" s="517">
        <v>0</v>
      </c>
      <c r="F35" s="517">
        <v>1600</v>
      </c>
      <c r="G35" s="522" t="s">
        <v>841</v>
      </c>
    </row>
    <row r="36" spans="1:7" s="511" customFormat="1" ht="28.7" customHeight="1">
      <c r="A36" s="522" t="s">
        <v>842</v>
      </c>
      <c r="B36" s="517">
        <v>3030.0662406599999</v>
      </c>
      <c r="C36" s="517">
        <v>9178.9425307099991</v>
      </c>
      <c r="D36" s="517">
        <v>7944.86725295</v>
      </c>
      <c r="E36" s="517">
        <v>2604.2300138999999</v>
      </c>
      <c r="F36" s="517">
        <v>6624.5103383300002</v>
      </c>
      <c r="G36" s="522" t="s">
        <v>843</v>
      </c>
    </row>
    <row r="37" spans="1:7" s="511" customFormat="1" ht="59.65" customHeight="1">
      <c r="A37" s="513" t="s">
        <v>1732</v>
      </c>
      <c r="B37" s="514">
        <v>102</v>
      </c>
      <c r="C37" s="514">
        <v>194.77979999999999</v>
      </c>
      <c r="D37" s="514">
        <v>892.08199999999999</v>
      </c>
      <c r="E37" s="514">
        <v>114.47499999999999</v>
      </c>
      <c r="F37" s="514">
        <v>-225.82750100000001</v>
      </c>
      <c r="G37" s="515" t="s">
        <v>589</v>
      </c>
    </row>
    <row r="38" spans="1:7" s="511" customFormat="1" ht="28.7" customHeight="1">
      <c r="A38" s="522" t="s">
        <v>846</v>
      </c>
      <c r="B38" s="517">
        <v>102</v>
      </c>
      <c r="C38" s="517">
        <v>194.77979999999999</v>
      </c>
      <c r="D38" s="517">
        <v>892.08199999999999</v>
      </c>
      <c r="E38" s="517">
        <v>114.47499999999999</v>
      </c>
      <c r="F38" s="517">
        <v>138.52449999999999</v>
      </c>
      <c r="G38" s="522" t="s">
        <v>847</v>
      </c>
    </row>
    <row r="39" spans="1:7" s="511" customFormat="1" ht="38.85" customHeight="1">
      <c r="A39" s="522" t="s">
        <v>844</v>
      </c>
      <c r="B39" s="517"/>
      <c r="C39" s="517"/>
      <c r="D39" s="517"/>
      <c r="E39" s="517"/>
      <c r="F39" s="517">
        <v>364.35200099999997</v>
      </c>
      <c r="G39" s="522" t="s">
        <v>845</v>
      </c>
    </row>
    <row r="40" spans="1:7" s="511" customFormat="1" ht="39.4" customHeight="1">
      <c r="A40" s="513" t="s">
        <v>1733</v>
      </c>
      <c r="B40" s="514">
        <v>11136.074544999999</v>
      </c>
      <c r="C40" s="514">
        <v>-17543.713975340001</v>
      </c>
      <c r="D40" s="514">
        <v>-48235.745054010004</v>
      </c>
      <c r="E40" s="514">
        <v>26506.926071670001</v>
      </c>
      <c r="F40" s="514">
        <v>13249.35790262</v>
      </c>
      <c r="G40" s="515" t="s">
        <v>591</v>
      </c>
    </row>
    <row r="41" spans="1:7" s="511" customFormat="1" ht="2.1" customHeight="1"/>
    <row r="42" spans="1:7" s="511" customFormat="1" ht="68.849999999999994" customHeight="1">
      <c r="A42" s="513" t="s">
        <v>1812</v>
      </c>
      <c r="B42" s="514">
        <v>-11136.074544999999</v>
      </c>
      <c r="C42" s="514">
        <v>17543.713975340001</v>
      </c>
      <c r="D42" s="514">
        <v>-48235.745054010004</v>
      </c>
      <c r="E42" s="514">
        <v>-26506.926071670001</v>
      </c>
      <c r="F42" s="514">
        <v>-13249.35790262</v>
      </c>
      <c r="G42" s="515" t="s">
        <v>1813</v>
      </c>
    </row>
    <row r="43" spans="1:7" s="511" customFormat="1" ht="19.149999999999999" customHeight="1">
      <c r="A43" s="525" t="s">
        <v>452</v>
      </c>
      <c r="B43" s="526">
        <v>-312074.57795626001</v>
      </c>
      <c r="C43" s="526">
        <v>-6027.6510616599999</v>
      </c>
      <c r="D43" s="526">
        <v>548137.26085275004</v>
      </c>
      <c r="E43" s="526">
        <v>-229450.59441953001</v>
      </c>
      <c r="F43" s="526">
        <f>F44-F45</f>
        <v>-6619.0139559400004</v>
      </c>
      <c r="G43" s="527" t="s">
        <v>848</v>
      </c>
    </row>
    <row r="44" spans="1:7" s="511" customFormat="1" ht="19.149999999999999" customHeight="1">
      <c r="A44" s="518" t="s">
        <v>849</v>
      </c>
      <c r="B44" s="520">
        <v>-301203.36017592001</v>
      </c>
      <c r="C44" s="520">
        <v>7654.2187733400096</v>
      </c>
      <c r="D44" s="520">
        <v>558874.71014407999</v>
      </c>
      <c r="E44" s="520">
        <v>-221393.09274312001</v>
      </c>
      <c r="F44" s="520"/>
      <c r="G44" s="528" t="s">
        <v>850</v>
      </c>
    </row>
    <row r="45" spans="1:7" s="511" customFormat="1" ht="19.7" customHeight="1">
      <c r="A45" s="518" t="s">
        <v>851</v>
      </c>
      <c r="B45" s="520">
        <v>10871.217780340001</v>
      </c>
      <c r="C45" s="520">
        <v>13681.869835</v>
      </c>
      <c r="D45" s="520">
        <v>10737.44929133</v>
      </c>
      <c r="E45" s="520">
        <v>8057.5016764100001</v>
      </c>
      <c r="F45" s="526">
        <v>6619.0139559400004</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howPageBreaks="1" printArea="1" view="pageBreakPreview">
      <selection activeCell="I14" sqref="I14"/>
      <pageMargins left="0.68" right="0.18" top="0.25" bottom="0.51" header="0.5" footer="0.5"/>
      <pageSetup paperSize="9" scale="74" orientation="portrait" r:id="rId1"/>
      <headerFooter alignWithMargins="0"/>
    </customSheetView>
    <customSheetView guid="{CEB12AB2-2B7C-47EA-8993-91B31C172525}"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6692913385826772" right="0.19685039370078741" top="0.23622047244094491" bottom="0.51181102362204722" header="0.51181102362204722" footer="0.51181102362204722"/>
  <pageSetup paperSize="9" scale="48"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92D050"/>
    <pageSetUpPr fitToPage="1"/>
  </sheetPr>
  <dimension ref="A1:G49"/>
  <sheetViews>
    <sheetView view="pageBreakPreview" zoomScaleNormal="100" zoomScaleSheetLayoutView="100" workbookViewId="0">
      <selection activeCell="F45" sqref="F45"/>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1849</v>
      </c>
      <c r="B1" s="899"/>
      <c r="C1" s="899"/>
      <c r="D1" s="899"/>
      <c r="E1" s="900" t="s">
        <v>1850</v>
      </c>
      <c r="F1" s="900"/>
      <c r="G1" s="900"/>
    </row>
    <row r="2" spans="1:7" s="511" customFormat="1" ht="19.149999999999999" customHeight="1">
      <c r="A2" s="901" t="s">
        <v>855</v>
      </c>
      <c r="B2" s="901"/>
      <c r="C2" s="901"/>
      <c r="D2" s="901"/>
      <c r="E2" s="903" t="s">
        <v>818</v>
      </c>
      <c r="F2" s="903"/>
      <c r="G2" s="903"/>
    </row>
    <row r="3" spans="1:7" s="511" customFormat="1" ht="19.149999999999999" customHeight="1">
      <c r="A3" s="901" t="s">
        <v>819</v>
      </c>
      <c r="B3" s="901"/>
      <c r="C3" s="901"/>
      <c r="D3" s="901"/>
      <c r="E3" s="903" t="s">
        <v>1460</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755699.04056950996</v>
      </c>
      <c r="C8" s="514">
        <v>832469.87989430001</v>
      </c>
      <c r="D8" s="514">
        <v>945126.84596376005</v>
      </c>
      <c r="E8" s="514">
        <v>190379.22449096999</v>
      </c>
      <c r="F8" s="514">
        <v>205148.04449850001</v>
      </c>
      <c r="G8" s="515" t="s">
        <v>394</v>
      </c>
    </row>
    <row r="9" spans="1:7" s="511" customFormat="1" ht="38.85" customHeight="1">
      <c r="A9" s="516" t="s">
        <v>820</v>
      </c>
      <c r="B9" s="517">
        <v>388446.55621082999</v>
      </c>
      <c r="C9" s="517">
        <v>491276.75420425</v>
      </c>
      <c r="D9" s="517">
        <v>596132.40936675004</v>
      </c>
      <c r="E9" s="517">
        <v>129148.43671229</v>
      </c>
      <c r="F9" s="517">
        <v>158620.87676809001</v>
      </c>
      <c r="G9" s="516" t="s">
        <v>821</v>
      </c>
    </row>
    <row r="10" spans="1:7" s="511" customFormat="1" ht="28.7" customHeight="1">
      <c r="A10" s="518" t="s">
        <v>2724</v>
      </c>
      <c r="B10" s="519">
        <v>34158.596090669998</v>
      </c>
      <c r="C10" s="520">
        <v>57113.63402197</v>
      </c>
      <c r="D10" s="520">
        <v>71617.514473560004</v>
      </c>
      <c r="E10" s="520">
        <v>14176.736785859999</v>
      </c>
      <c r="F10" s="520">
        <v>10339.72365837</v>
      </c>
      <c r="G10" s="521" t="s">
        <v>586</v>
      </c>
    </row>
    <row r="11" spans="1:7" s="511" customFormat="1" ht="28.7" customHeight="1">
      <c r="A11" s="518" t="s">
        <v>822</v>
      </c>
      <c r="B11" s="519">
        <v>85030.921895050007</v>
      </c>
      <c r="C11" s="520">
        <v>118580.98561495</v>
      </c>
      <c r="D11" s="520">
        <v>120514.16215039</v>
      </c>
      <c r="E11" s="520">
        <v>29056.30549355</v>
      </c>
      <c r="F11" s="520">
        <v>32353.299661329998</v>
      </c>
      <c r="G11" s="521" t="s">
        <v>587</v>
      </c>
    </row>
    <row r="12" spans="1:7" s="511" customFormat="1" ht="19.149999999999999" customHeight="1">
      <c r="A12" s="518" t="s">
        <v>823</v>
      </c>
      <c r="B12" s="519">
        <v>40395.42515753</v>
      </c>
      <c r="C12" s="520">
        <v>54091.398082599997</v>
      </c>
      <c r="D12" s="520">
        <v>65531.412494780001</v>
      </c>
      <c r="E12" s="520">
        <v>16903.07095284</v>
      </c>
      <c r="F12" s="520">
        <v>18953.832085239999</v>
      </c>
      <c r="G12" s="521" t="s">
        <v>557</v>
      </c>
    </row>
    <row r="13" spans="1:7" s="511" customFormat="1" ht="19.149999999999999" customHeight="1">
      <c r="A13" s="518" t="s">
        <v>824</v>
      </c>
      <c r="B13" s="519">
        <v>199121.44878340999</v>
      </c>
      <c r="C13" s="520">
        <v>226071.95497717001</v>
      </c>
      <c r="D13" s="520">
        <v>296091.64808275999</v>
      </c>
      <c r="E13" s="520">
        <v>54972.729706509999</v>
      </c>
      <c r="F13" s="520">
        <v>77803.675088980002</v>
      </c>
      <c r="G13" s="521" t="s">
        <v>546</v>
      </c>
    </row>
    <row r="14" spans="1:7" s="511" customFormat="1" ht="28.7" customHeight="1">
      <c r="A14" s="522" t="s">
        <v>825</v>
      </c>
      <c r="B14" s="517">
        <v>5738.8873808500002</v>
      </c>
      <c r="C14" s="517">
        <v>20653.374156689999</v>
      </c>
      <c r="D14" s="517">
        <v>21231.4352918</v>
      </c>
      <c r="E14" s="517">
        <v>3355.06062028</v>
      </c>
      <c r="F14" s="517">
        <v>6115.5638718700002</v>
      </c>
      <c r="G14" s="522" t="s">
        <v>11</v>
      </c>
    </row>
    <row r="15" spans="1:7" s="511" customFormat="1" ht="38.85" customHeight="1">
      <c r="A15" s="522" t="s">
        <v>826</v>
      </c>
      <c r="B15" s="517">
        <v>6153.3465488299998</v>
      </c>
      <c r="C15" s="517">
        <v>8607.4865333599992</v>
      </c>
      <c r="D15" s="517">
        <v>11238.270300210001</v>
      </c>
      <c r="E15" s="517">
        <v>2064.2921584000001</v>
      </c>
      <c r="F15" s="517">
        <v>2975.5133044099998</v>
      </c>
      <c r="G15" s="522" t="s">
        <v>467</v>
      </c>
    </row>
    <row r="16" spans="1:7" s="511" customFormat="1" ht="28.7" customHeight="1">
      <c r="A16" s="522" t="s">
        <v>2780</v>
      </c>
      <c r="B16" s="517">
        <v>355360.25042900001</v>
      </c>
      <c r="C16" s="517">
        <v>311933.66499999998</v>
      </c>
      <c r="D16" s="517">
        <v>316524.73100500001</v>
      </c>
      <c r="E16" s="517">
        <v>55811.434999999998</v>
      </c>
      <c r="F16" s="517">
        <v>497.15055412999999</v>
      </c>
      <c r="G16" s="522" t="s">
        <v>2781</v>
      </c>
    </row>
    <row r="17" spans="1:7" s="511" customFormat="1" ht="28.7" customHeight="1">
      <c r="A17" s="522" t="s">
        <v>349</v>
      </c>
      <c r="B17" s="517"/>
      <c r="C17" s="517"/>
      <c r="D17" s="517"/>
      <c r="E17" s="517"/>
      <c r="F17" s="517">
        <v>36938.94</v>
      </c>
      <c r="G17" s="522" t="s">
        <v>827</v>
      </c>
    </row>
    <row r="18" spans="1:7" s="511" customFormat="1" ht="19.7" customHeight="1">
      <c r="A18" s="513" t="s">
        <v>104</v>
      </c>
      <c r="B18" s="514">
        <v>752774.02761776</v>
      </c>
      <c r="C18" s="514">
        <v>838922.50064363005</v>
      </c>
      <c r="D18" s="514">
        <v>958728.50651161</v>
      </c>
      <c r="E18" s="514">
        <v>162177.04260643001</v>
      </c>
      <c r="F18" s="514">
        <v>181221.27525633</v>
      </c>
      <c r="G18" s="515" t="s">
        <v>454</v>
      </c>
    </row>
    <row r="19" spans="1:7" s="511" customFormat="1" ht="28.7" customHeight="1">
      <c r="A19" s="523" t="s">
        <v>828</v>
      </c>
      <c r="B19" s="524">
        <v>26808.01685715</v>
      </c>
      <c r="C19" s="520">
        <v>24546.153277820002</v>
      </c>
      <c r="D19" s="520">
        <v>29034.05498846</v>
      </c>
      <c r="E19" s="520">
        <v>6704.9874007899998</v>
      </c>
      <c r="F19" s="520">
        <v>6182.6219085399998</v>
      </c>
      <c r="G19" s="521" t="s">
        <v>130</v>
      </c>
    </row>
    <row r="20" spans="1:7" s="511" customFormat="1" ht="19.149999999999999" customHeight="1">
      <c r="A20" s="523" t="s">
        <v>86</v>
      </c>
      <c r="B20" s="524">
        <v>2158.7445116899999</v>
      </c>
      <c r="C20" s="520">
        <v>4038.0935923000002</v>
      </c>
      <c r="D20" s="520">
        <v>6713.98399539</v>
      </c>
      <c r="E20" s="520">
        <v>1124.9098182</v>
      </c>
      <c r="F20" s="520">
        <v>463.77269475000003</v>
      </c>
      <c r="G20" s="521" t="s">
        <v>41</v>
      </c>
    </row>
    <row r="21" spans="1:7" s="511" customFormat="1" ht="59.1" customHeight="1">
      <c r="A21" s="523" t="s">
        <v>829</v>
      </c>
      <c r="B21" s="524">
        <v>15326.74950794</v>
      </c>
      <c r="C21" s="520">
        <v>17983.838686129999</v>
      </c>
      <c r="D21" s="520">
        <v>21496.803793380001</v>
      </c>
      <c r="E21" s="520">
        <v>3150.77435616</v>
      </c>
      <c r="F21" s="520">
        <v>3781.0410810100002</v>
      </c>
      <c r="G21" s="521" t="s">
        <v>263</v>
      </c>
    </row>
    <row r="22" spans="1:7" s="511" customFormat="1" ht="19.149999999999999" customHeight="1">
      <c r="A22" s="523" t="s">
        <v>38</v>
      </c>
      <c r="B22" s="524">
        <v>390464.79202782997</v>
      </c>
      <c r="C22" s="520">
        <v>445824.98777751997</v>
      </c>
      <c r="D22" s="520">
        <v>492945.79376971</v>
      </c>
      <c r="E22" s="520">
        <v>91151.678008229996</v>
      </c>
      <c r="F22" s="520">
        <v>95868.351791590001</v>
      </c>
      <c r="G22" s="521" t="s">
        <v>39</v>
      </c>
    </row>
    <row r="23" spans="1:7" s="511" customFormat="1" ht="19.149999999999999" customHeight="1">
      <c r="A23" s="523" t="s">
        <v>283</v>
      </c>
      <c r="B23" s="524">
        <v>15553.898321230001</v>
      </c>
      <c r="C23" s="520">
        <v>29840.059719360001</v>
      </c>
      <c r="D23" s="520">
        <v>29281.658941490001</v>
      </c>
      <c r="E23" s="520">
        <v>2222.1796954299998</v>
      </c>
      <c r="F23" s="520">
        <v>3566.4012816499999</v>
      </c>
      <c r="G23" s="521" t="s">
        <v>284</v>
      </c>
    </row>
    <row r="24" spans="1:7" s="511" customFormat="1" ht="38.85" customHeight="1">
      <c r="A24" s="523" t="s">
        <v>830</v>
      </c>
      <c r="B24" s="524">
        <v>31531.424937780001</v>
      </c>
      <c r="C24" s="520">
        <v>32476.34162847</v>
      </c>
      <c r="D24" s="520">
        <v>35734.735228129997</v>
      </c>
      <c r="E24" s="520">
        <v>5349.5872326400004</v>
      </c>
      <c r="F24" s="520">
        <v>5930.5871470000002</v>
      </c>
      <c r="G24" s="521" t="s">
        <v>25</v>
      </c>
    </row>
    <row r="25" spans="1:7" s="511" customFormat="1" ht="38.85" customHeight="1">
      <c r="A25" s="523" t="s">
        <v>55</v>
      </c>
      <c r="B25" s="524">
        <v>84198.428015910002</v>
      </c>
      <c r="C25" s="520">
        <v>96906.473156470005</v>
      </c>
      <c r="D25" s="520">
        <v>116898.14105637</v>
      </c>
      <c r="E25" s="520">
        <v>9985.7787766900001</v>
      </c>
      <c r="F25" s="520">
        <v>10528.520043930001</v>
      </c>
      <c r="G25" s="521" t="s">
        <v>427</v>
      </c>
    </row>
    <row r="26" spans="1:7" s="511" customFormat="1" ht="49.15" customHeight="1">
      <c r="A26" s="523" t="s">
        <v>376</v>
      </c>
      <c r="B26" s="524">
        <v>27725.789487139999</v>
      </c>
      <c r="C26" s="520">
        <v>31535.968208540002</v>
      </c>
      <c r="D26" s="520">
        <v>38179.836786530002</v>
      </c>
      <c r="E26" s="520">
        <v>8200.4158740399998</v>
      </c>
      <c r="F26" s="520">
        <v>7845.9239728299999</v>
      </c>
      <c r="G26" s="521" t="s">
        <v>433</v>
      </c>
    </row>
    <row r="27" spans="1:7" s="511" customFormat="1" ht="38.85" customHeight="1">
      <c r="A27" s="523" t="s">
        <v>831</v>
      </c>
      <c r="B27" s="524">
        <v>8321.7764842100005</v>
      </c>
      <c r="C27" s="520">
        <v>19540.30279012</v>
      </c>
      <c r="D27" s="520">
        <v>22249.332700250001</v>
      </c>
      <c r="E27" s="520">
        <v>3309.34443216</v>
      </c>
      <c r="F27" s="520">
        <v>2111.7160578799999</v>
      </c>
      <c r="G27" s="521" t="s">
        <v>325</v>
      </c>
    </row>
    <row r="28" spans="1:7" s="511" customFormat="1" ht="89.1" customHeight="1">
      <c r="A28" s="523" t="s">
        <v>595</v>
      </c>
      <c r="B28" s="524">
        <v>61103.794000920003</v>
      </c>
      <c r="C28" s="520">
        <v>49937.026187219999</v>
      </c>
      <c r="D28" s="520">
        <v>61316.819058230001</v>
      </c>
      <c r="E28" s="520">
        <v>19558.0549096</v>
      </c>
      <c r="F28" s="520">
        <v>27218.44164882</v>
      </c>
      <c r="G28" s="521" t="s">
        <v>832</v>
      </c>
    </row>
    <row r="29" spans="1:7" s="511" customFormat="1" ht="59.1" customHeight="1">
      <c r="A29" s="523" t="s">
        <v>833</v>
      </c>
      <c r="B29" s="524">
        <v>5558.4523233500004</v>
      </c>
      <c r="C29" s="520">
        <v>7829.6847372000002</v>
      </c>
      <c r="D29" s="520">
        <v>5453.7872518599997</v>
      </c>
      <c r="E29" s="520">
        <v>973.67408725999996</v>
      </c>
      <c r="F29" s="520">
        <v>487.05439181000003</v>
      </c>
      <c r="G29" s="521" t="s">
        <v>834</v>
      </c>
    </row>
    <row r="30" spans="1:7" s="511" customFormat="1" ht="28.7" customHeight="1">
      <c r="A30" s="523" t="s">
        <v>211</v>
      </c>
      <c r="B30" s="524">
        <v>45195.758408510002</v>
      </c>
      <c r="C30" s="520">
        <v>37565.986005010003</v>
      </c>
      <c r="D30" s="520">
        <v>55884.252462800003</v>
      </c>
      <c r="E30" s="520">
        <v>6157.2822588999998</v>
      </c>
      <c r="F30" s="520">
        <v>3756.4515574799998</v>
      </c>
      <c r="G30" s="521" t="s">
        <v>835</v>
      </c>
    </row>
    <row r="31" spans="1:7" s="511" customFormat="1" ht="19.149999999999999" customHeight="1">
      <c r="A31" s="523" t="s">
        <v>529</v>
      </c>
      <c r="B31" s="524">
        <v>33475.519241130001</v>
      </c>
      <c r="C31" s="520">
        <v>33194.781932290003</v>
      </c>
      <c r="D31" s="520">
        <v>40165.764257349998</v>
      </c>
      <c r="E31" s="520">
        <v>3381.1207144999998</v>
      </c>
      <c r="F31" s="520">
        <v>10988.38735073</v>
      </c>
      <c r="G31" s="521" t="s">
        <v>836</v>
      </c>
    </row>
    <row r="32" spans="1:7" s="511" customFormat="1" ht="28.7" customHeight="1">
      <c r="A32" s="523" t="s">
        <v>837</v>
      </c>
      <c r="B32" s="524">
        <v>2378.74421996</v>
      </c>
      <c r="C32" s="520">
        <v>2137.3681471300001</v>
      </c>
      <c r="D32" s="520">
        <v>2222.6427159199998</v>
      </c>
      <c r="E32" s="520">
        <v>55.908884690000001</v>
      </c>
      <c r="F32" s="520">
        <v>55.794519540000003</v>
      </c>
      <c r="G32" s="521" t="s">
        <v>838</v>
      </c>
    </row>
    <row r="33" spans="1:7" s="511" customFormat="1" ht="19.149999999999999" customHeight="1">
      <c r="A33" s="523" t="s">
        <v>489</v>
      </c>
      <c r="B33" s="524">
        <v>2972.1392730100001</v>
      </c>
      <c r="C33" s="520">
        <v>5565.4347980499997</v>
      </c>
      <c r="D33" s="520">
        <v>1150.89950574</v>
      </c>
      <c r="E33" s="520">
        <v>851.34615713999995</v>
      </c>
      <c r="F33" s="520">
        <v>2436.2098087700001</v>
      </c>
      <c r="G33" s="521" t="s">
        <v>839</v>
      </c>
    </row>
    <row r="34" spans="1:7" s="511" customFormat="1" ht="39.4" customHeight="1">
      <c r="A34" s="513" t="s">
        <v>590</v>
      </c>
      <c r="B34" s="514">
        <v>27762.549908519999</v>
      </c>
      <c r="C34" s="514">
        <v>4603.0560456100002</v>
      </c>
      <c r="D34" s="514">
        <v>7723.48908123</v>
      </c>
      <c r="E34" s="514">
        <v>-888.18457138999997</v>
      </c>
      <c r="F34" s="514">
        <v>-3906.0946488</v>
      </c>
      <c r="G34" s="515" t="s">
        <v>525</v>
      </c>
    </row>
    <row r="35" spans="1:7" s="511" customFormat="1" ht="19.149999999999999" customHeight="1">
      <c r="A35" s="522" t="s">
        <v>840</v>
      </c>
      <c r="B35" s="517">
        <v>30601.716607999999</v>
      </c>
      <c r="C35" s="517">
        <v>11240.024566</v>
      </c>
      <c r="D35" s="517">
        <v>12109.397999999999</v>
      </c>
      <c r="E35" s="517">
        <v>0</v>
      </c>
      <c r="F35" s="517">
        <v>0</v>
      </c>
      <c r="G35" s="522" t="s">
        <v>841</v>
      </c>
    </row>
    <row r="36" spans="1:7" s="511" customFormat="1" ht="28.7" customHeight="1">
      <c r="A36" s="522" t="s">
        <v>842</v>
      </c>
      <c r="B36" s="517">
        <v>2839.1666994799998</v>
      </c>
      <c r="C36" s="517">
        <v>6636.9685203899999</v>
      </c>
      <c r="D36" s="517">
        <v>4385.9089187700001</v>
      </c>
      <c r="E36" s="517">
        <v>888.18457138999997</v>
      </c>
      <c r="F36" s="517">
        <v>3906.0946488</v>
      </c>
      <c r="G36" s="522" t="s">
        <v>843</v>
      </c>
    </row>
    <row r="37" spans="1:7" s="511" customFormat="1" ht="59.65" customHeight="1">
      <c r="A37" s="513" t="s">
        <v>1732</v>
      </c>
      <c r="B37" s="514">
        <v>7434.0770000800003</v>
      </c>
      <c r="C37" s="514">
        <v>8291.7479380000004</v>
      </c>
      <c r="D37" s="514">
        <v>6643.0640056000002</v>
      </c>
      <c r="E37" s="514">
        <v>2549.0116785</v>
      </c>
      <c r="F37" s="514">
        <v>2438.9140000000002</v>
      </c>
      <c r="G37" s="515" t="s">
        <v>589</v>
      </c>
    </row>
    <row r="38" spans="1:7" s="511" customFormat="1" ht="28.7" customHeight="1">
      <c r="A38" s="522" t="s">
        <v>846</v>
      </c>
      <c r="B38" s="517">
        <v>7439.1819999999998</v>
      </c>
      <c r="C38" s="517">
        <v>8291.7479380000004</v>
      </c>
      <c r="D38" s="517">
        <v>6648.0107336000001</v>
      </c>
      <c r="E38" s="517">
        <v>2550</v>
      </c>
      <c r="F38" s="517">
        <v>2438.9140000000002</v>
      </c>
      <c r="G38" s="522" t="s">
        <v>847</v>
      </c>
    </row>
    <row r="39" spans="1:7" s="511" customFormat="1" ht="38.85" customHeight="1">
      <c r="A39" s="522" t="s">
        <v>844</v>
      </c>
      <c r="B39" s="517">
        <v>5.10499992</v>
      </c>
      <c r="C39" s="517"/>
      <c r="D39" s="517">
        <v>4.9467280000000002</v>
      </c>
      <c r="E39" s="517">
        <v>0.98832149999999996</v>
      </c>
      <c r="F39" s="517"/>
      <c r="G39" s="522" t="s">
        <v>845</v>
      </c>
    </row>
    <row r="40" spans="1:7" s="511" customFormat="1" ht="39.4" customHeight="1">
      <c r="A40" s="513" t="s">
        <v>1733</v>
      </c>
      <c r="B40" s="514">
        <v>-32271.61395685</v>
      </c>
      <c r="C40" s="514">
        <v>-19347.424732939999</v>
      </c>
      <c r="D40" s="514">
        <v>-27968.21363468</v>
      </c>
      <c r="E40" s="514">
        <v>26541.354777429999</v>
      </c>
      <c r="F40" s="514">
        <v>25393.949890970001</v>
      </c>
      <c r="G40" s="515" t="s">
        <v>591</v>
      </c>
    </row>
    <row r="41" spans="1:7" s="511" customFormat="1" ht="2.1" customHeight="1"/>
    <row r="42" spans="1:7" s="511" customFormat="1" ht="68.849999999999994" customHeight="1">
      <c r="A42" s="513" t="s">
        <v>1812</v>
      </c>
      <c r="B42" s="514">
        <v>32271.61395685</v>
      </c>
      <c r="C42" s="514">
        <v>19347.424732939999</v>
      </c>
      <c r="D42" s="514">
        <v>-27968.21363468</v>
      </c>
      <c r="E42" s="514">
        <v>-26541.354777429999</v>
      </c>
      <c r="F42" s="514">
        <v>-25393.949890970001</v>
      </c>
      <c r="G42" s="515" t="s">
        <v>1813</v>
      </c>
    </row>
    <row r="43" spans="1:7" s="511" customFormat="1" ht="19.149999999999999" customHeight="1">
      <c r="A43" s="525" t="s">
        <v>452</v>
      </c>
      <c r="B43" s="526">
        <v>76147.561445080006</v>
      </c>
      <c r="C43" s="526">
        <v>3774.7945140800002</v>
      </c>
      <c r="D43" s="526">
        <v>101339.24214348001</v>
      </c>
      <c r="E43" s="526">
        <v>-304172.04141215998</v>
      </c>
      <c r="F43" s="526">
        <f>F44-F45</f>
        <v>-3380.7091099999998</v>
      </c>
      <c r="G43" s="527" t="s">
        <v>848</v>
      </c>
    </row>
    <row r="44" spans="1:7" s="511" customFormat="1" ht="19.149999999999999" customHeight="1">
      <c r="A44" s="518" t="s">
        <v>849</v>
      </c>
      <c r="B44" s="520">
        <v>80801.04898716</v>
      </c>
      <c r="C44" s="520">
        <v>15303.940906080001</v>
      </c>
      <c r="D44" s="520">
        <v>111919.03580306</v>
      </c>
      <c r="E44" s="520">
        <v>-302869.83996516</v>
      </c>
      <c r="F44" s="520"/>
      <c r="G44" s="528" t="s">
        <v>850</v>
      </c>
    </row>
    <row r="45" spans="1:7" s="511" customFormat="1" ht="19.7" customHeight="1">
      <c r="A45" s="518" t="s">
        <v>851</v>
      </c>
      <c r="B45" s="520">
        <v>4653.4875420799999</v>
      </c>
      <c r="C45" s="520">
        <v>11529.146392000001</v>
      </c>
      <c r="D45" s="520">
        <v>10579.79365958</v>
      </c>
      <c r="E45" s="520">
        <v>1302.2014469999999</v>
      </c>
      <c r="F45" s="526">
        <v>3380.7091099999998</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35433070866141736" bottom="0.35433070866141736" header="0.39370078740157483" footer="0.27559055118110237"/>
  <pageSetup paperSize="9" scale="49"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92D050"/>
    <pageSetUpPr fitToPage="1"/>
  </sheetPr>
  <dimension ref="A1:G49"/>
  <sheetViews>
    <sheetView view="pageBreakPreview" zoomScale="89" zoomScaleNormal="100" zoomScaleSheetLayoutView="89" workbookViewId="0">
      <selection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1740</v>
      </c>
      <c r="B1" s="899"/>
      <c r="C1" s="899"/>
      <c r="D1" s="899"/>
      <c r="E1" s="900" t="s">
        <v>1741</v>
      </c>
      <c r="F1" s="900"/>
      <c r="G1" s="900"/>
    </row>
    <row r="2" spans="1:7" s="511" customFormat="1" ht="19.149999999999999" customHeight="1">
      <c r="A2" s="901" t="s">
        <v>856</v>
      </c>
      <c r="B2" s="901"/>
      <c r="C2" s="901"/>
      <c r="D2" s="901"/>
      <c r="E2" s="903" t="s">
        <v>818</v>
      </c>
      <c r="F2" s="903"/>
      <c r="G2" s="903"/>
    </row>
    <row r="3" spans="1:7" s="511" customFormat="1" ht="19.149999999999999" customHeight="1">
      <c r="A3" s="901" t="s">
        <v>819</v>
      </c>
      <c r="B3" s="901"/>
      <c r="C3" s="901"/>
      <c r="D3" s="901"/>
      <c r="E3" s="903" t="s">
        <v>1461</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733369.76100758999</v>
      </c>
      <c r="C8" s="514">
        <v>898777.24985157</v>
      </c>
      <c r="D8" s="514">
        <v>970437.12697490002</v>
      </c>
      <c r="E8" s="514">
        <v>232450.11395947001</v>
      </c>
      <c r="F8" s="514">
        <v>210715.02898269001</v>
      </c>
      <c r="G8" s="515" t="s">
        <v>394</v>
      </c>
    </row>
    <row r="9" spans="1:7" s="511" customFormat="1" ht="38.85" customHeight="1">
      <c r="A9" s="516" t="s">
        <v>820</v>
      </c>
      <c r="B9" s="517">
        <v>643622.36952020996</v>
      </c>
      <c r="C9" s="517">
        <v>783514.63824397</v>
      </c>
      <c r="D9" s="517">
        <v>891220.75383216003</v>
      </c>
      <c r="E9" s="517">
        <v>220683.68630373999</v>
      </c>
      <c r="F9" s="517">
        <v>199449.28078463001</v>
      </c>
      <c r="G9" s="516" t="s">
        <v>821</v>
      </c>
    </row>
    <row r="10" spans="1:7" s="511" customFormat="1" ht="28.7" customHeight="1">
      <c r="A10" s="518" t="s">
        <v>2724</v>
      </c>
      <c r="B10" s="519">
        <v>74074.302081279995</v>
      </c>
      <c r="C10" s="520">
        <v>60322.062464980001</v>
      </c>
      <c r="D10" s="520">
        <v>62684.028778079999</v>
      </c>
      <c r="E10" s="520">
        <v>15165.32724353</v>
      </c>
      <c r="F10" s="520">
        <v>18999.142987660001</v>
      </c>
      <c r="G10" s="521" t="s">
        <v>586</v>
      </c>
    </row>
    <row r="11" spans="1:7" s="511" customFormat="1" ht="28.7" customHeight="1">
      <c r="A11" s="518" t="s">
        <v>822</v>
      </c>
      <c r="B11" s="519">
        <v>176724.8473848</v>
      </c>
      <c r="C11" s="520">
        <v>170721.05778896</v>
      </c>
      <c r="D11" s="520">
        <v>159908.08568208001</v>
      </c>
      <c r="E11" s="520">
        <v>43809.362900840002</v>
      </c>
      <c r="F11" s="520">
        <v>39314.09989184</v>
      </c>
      <c r="G11" s="521" t="s">
        <v>587</v>
      </c>
    </row>
    <row r="12" spans="1:7" s="511" customFormat="1" ht="19.149999999999999" customHeight="1">
      <c r="A12" s="518" t="s">
        <v>823</v>
      </c>
      <c r="B12" s="519">
        <v>161262.39591726</v>
      </c>
      <c r="C12" s="520">
        <v>161395.5946449</v>
      </c>
      <c r="D12" s="520">
        <v>159621.05002207999</v>
      </c>
      <c r="E12" s="520">
        <v>45115.068088799999</v>
      </c>
      <c r="F12" s="520">
        <v>40416.551129469997</v>
      </c>
      <c r="G12" s="521" t="s">
        <v>557</v>
      </c>
    </row>
    <row r="13" spans="1:7" s="511" customFormat="1" ht="19.149999999999999" customHeight="1">
      <c r="A13" s="518" t="s">
        <v>824</v>
      </c>
      <c r="B13" s="519">
        <v>120507.83668887</v>
      </c>
      <c r="C13" s="520">
        <v>122879.82734623</v>
      </c>
      <c r="D13" s="520">
        <v>161080.08733738001</v>
      </c>
      <c r="E13" s="520">
        <v>34362.785696539999</v>
      </c>
      <c r="F13" s="520">
        <v>47973.765833750003</v>
      </c>
      <c r="G13" s="521" t="s">
        <v>546</v>
      </c>
    </row>
    <row r="14" spans="1:7" s="511" customFormat="1" ht="28.7" customHeight="1">
      <c r="A14" s="522" t="s">
        <v>825</v>
      </c>
      <c r="B14" s="517">
        <v>16168.04039194</v>
      </c>
      <c r="C14" s="517">
        <v>32940.563310619997</v>
      </c>
      <c r="D14" s="517">
        <v>17182.157601769999</v>
      </c>
      <c r="E14" s="517">
        <v>3075.8527181600002</v>
      </c>
      <c r="F14" s="517">
        <v>2802.3870096999999</v>
      </c>
      <c r="G14" s="522" t="s">
        <v>11</v>
      </c>
    </row>
    <row r="15" spans="1:7" s="511" customFormat="1" ht="38.85" customHeight="1">
      <c r="A15" s="522" t="s">
        <v>826</v>
      </c>
      <c r="B15" s="517">
        <v>2333.9872554399999</v>
      </c>
      <c r="C15" s="517">
        <v>2568.7506702800001</v>
      </c>
      <c r="D15" s="517">
        <v>2234.6395409699999</v>
      </c>
      <c r="E15" s="517">
        <v>460.09293757</v>
      </c>
      <c r="F15" s="517">
        <v>474.26515737</v>
      </c>
      <c r="G15" s="522" t="s">
        <v>467</v>
      </c>
    </row>
    <row r="16" spans="1:7" s="511" customFormat="1" ht="28.7" customHeight="1">
      <c r="A16" s="522" t="s">
        <v>2780</v>
      </c>
      <c r="B16" s="517">
        <v>71245.363840000005</v>
      </c>
      <c r="C16" s="517">
        <v>79753.297626700005</v>
      </c>
      <c r="D16" s="517">
        <v>59799.576000000001</v>
      </c>
      <c r="E16" s="517">
        <v>8230.482</v>
      </c>
      <c r="F16" s="517">
        <v>4426.0770309899999</v>
      </c>
      <c r="G16" s="522" t="s">
        <v>2781</v>
      </c>
    </row>
    <row r="17" spans="1:7" s="511" customFormat="1" ht="28.7" customHeight="1">
      <c r="A17" s="522" t="s">
        <v>349</v>
      </c>
      <c r="B17" s="517"/>
      <c r="C17" s="517"/>
      <c r="D17" s="517"/>
      <c r="E17" s="517"/>
      <c r="F17" s="517">
        <v>3563.0189999999998</v>
      </c>
      <c r="G17" s="522" t="s">
        <v>827</v>
      </c>
    </row>
    <row r="18" spans="1:7" s="511" customFormat="1" ht="19.7" customHeight="1">
      <c r="A18" s="513" t="s">
        <v>104</v>
      </c>
      <c r="B18" s="514">
        <v>670273.06596485002</v>
      </c>
      <c r="C18" s="514">
        <v>939255.77363644994</v>
      </c>
      <c r="D18" s="514">
        <v>947576.92311285995</v>
      </c>
      <c r="E18" s="514">
        <v>170010.78924402999</v>
      </c>
      <c r="F18" s="514">
        <v>200621.61415551999</v>
      </c>
      <c r="G18" s="515" t="s">
        <v>454</v>
      </c>
    </row>
    <row r="19" spans="1:7" s="511" customFormat="1" ht="28.7" customHeight="1">
      <c r="A19" s="523" t="s">
        <v>828</v>
      </c>
      <c r="B19" s="524">
        <v>18263.608972580001</v>
      </c>
      <c r="C19" s="520">
        <v>30985.339378950001</v>
      </c>
      <c r="D19" s="520">
        <v>27972.61710598</v>
      </c>
      <c r="E19" s="520">
        <v>5786.5187363900004</v>
      </c>
      <c r="F19" s="520">
        <v>5544.1423388200001</v>
      </c>
      <c r="G19" s="521" t="s">
        <v>130</v>
      </c>
    </row>
    <row r="20" spans="1:7" s="511" customFormat="1" ht="19.149999999999999" customHeight="1">
      <c r="A20" s="523" t="s">
        <v>86</v>
      </c>
      <c r="B20" s="524">
        <v>3723.31954081</v>
      </c>
      <c r="C20" s="520">
        <v>60454.115883480001</v>
      </c>
      <c r="D20" s="520">
        <v>43985.302347750003</v>
      </c>
      <c r="E20" s="520">
        <v>6018.93619726</v>
      </c>
      <c r="F20" s="520">
        <v>289.80640120999999</v>
      </c>
      <c r="G20" s="521" t="s">
        <v>41</v>
      </c>
    </row>
    <row r="21" spans="1:7" s="511" customFormat="1" ht="59.1" customHeight="1">
      <c r="A21" s="523" t="s">
        <v>829</v>
      </c>
      <c r="B21" s="524">
        <v>18080.54087235</v>
      </c>
      <c r="C21" s="520">
        <v>20679.758848360001</v>
      </c>
      <c r="D21" s="520">
        <v>23688.208956639999</v>
      </c>
      <c r="E21" s="520">
        <v>2787.0705718899999</v>
      </c>
      <c r="F21" s="520">
        <v>3213.3021935800002</v>
      </c>
      <c r="G21" s="521" t="s">
        <v>263</v>
      </c>
    </row>
    <row r="22" spans="1:7" s="511" customFormat="1" ht="19.149999999999999" customHeight="1">
      <c r="A22" s="523" t="s">
        <v>38</v>
      </c>
      <c r="B22" s="524">
        <v>191891.17694477999</v>
      </c>
      <c r="C22" s="520">
        <v>240443.04007285001</v>
      </c>
      <c r="D22" s="520">
        <v>245617.10924349001</v>
      </c>
      <c r="E22" s="520">
        <v>46336.670061559998</v>
      </c>
      <c r="F22" s="520">
        <v>58458.532259799998</v>
      </c>
      <c r="G22" s="521" t="s">
        <v>39</v>
      </c>
    </row>
    <row r="23" spans="1:7" s="511" customFormat="1" ht="19.149999999999999" customHeight="1">
      <c r="A23" s="523" t="s">
        <v>283</v>
      </c>
      <c r="B23" s="524">
        <v>16686.40222299</v>
      </c>
      <c r="C23" s="520">
        <v>21006.188432179999</v>
      </c>
      <c r="D23" s="520">
        <v>22788.913006210001</v>
      </c>
      <c r="E23" s="520">
        <v>1449.3806652599999</v>
      </c>
      <c r="F23" s="520">
        <v>8390.6431331000003</v>
      </c>
      <c r="G23" s="521" t="s">
        <v>284</v>
      </c>
    </row>
    <row r="24" spans="1:7" s="511" customFormat="1" ht="38.85" customHeight="1">
      <c r="A24" s="523" t="s">
        <v>830</v>
      </c>
      <c r="B24" s="524">
        <v>21880.676181710001</v>
      </c>
      <c r="C24" s="520">
        <v>29713.443543329999</v>
      </c>
      <c r="D24" s="520">
        <v>33127.179154190002</v>
      </c>
      <c r="E24" s="520">
        <v>4827.47325826</v>
      </c>
      <c r="F24" s="520">
        <v>4790.4436330400003</v>
      </c>
      <c r="G24" s="521" t="s">
        <v>25</v>
      </c>
    </row>
    <row r="25" spans="1:7" s="511" customFormat="1" ht="38.85" customHeight="1">
      <c r="A25" s="523" t="s">
        <v>55</v>
      </c>
      <c r="B25" s="524">
        <v>88240.860895849997</v>
      </c>
      <c r="C25" s="520">
        <v>163385.74223234999</v>
      </c>
      <c r="D25" s="520">
        <v>130802.74882969999</v>
      </c>
      <c r="E25" s="520">
        <v>17829.40435067</v>
      </c>
      <c r="F25" s="520">
        <v>30708.635417990001</v>
      </c>
      <c r="G25" s="521" t="s">
        <v>427</v>
      </c>
    </row>
    <row r="26" spans="1:7" s="511" customFormat="1" ht="49.15" customHeight="1">
      <c r="A26" s="523" t="s">
        <v>376</v>
      </c>
      <c r="B26" s="524">
        <v>31738.022463329999</v>
      </c>
      <c r="C26" s="520">
        <v>41275.754356099998</v>
      </c>
      <c r="D26" s="520">
        <v>58428.444188410002</v>
      </c>
      <c r="E26" s="520">
        <v>9922.8418771100005</v>
      </c>
      <c r="F26" s="520">
        <v>18245.673124280002</v>
      </c>
      <c r="G26" s="521" t="s">
        <v>433</v>
      </c>
    </row>
    <row r="27" spans="1:7" s="511" customFormat="1" ht="38.85" customHeight="1">
      <c r="A27" s="523" t="s">
        <v>831</v>
      </c>
      <c r="B27" s="524">
        <v>5554.2040399199996</v>
      </c>
      <c r="C27" s="520">
        <v>14919.195091039999</v>
      </c>
      <c r="D27" s="520">
        <v>15625.6338005</v>
      </c>
      <c r="E27" s="520">
        <v>2458.1</v>
      </c>
      <c r="F27" s="520">
        <v>481.21045624999999</v>
      </c>
      <c r="G27" s="521" t="s">
        <v>325</v>
      </c>
    </row>
    <row r="28" spans="1:7" s="511" customFormat="1" ht="89.1" customHeight="1">
      <c r="A28" s="523" t="s">
        <v>595</v>
      </c>
      <c r="B28" s="524">
        <v>15107.141356579999</v>
      </c>
      <c r="C28" s="520">
        <v>13733.3351441</v>
      </c>
      <c r="D28" s="520">
        <v>17572.713228820001</v>
      </c>
      <c r="E28" s="520">
        <v>2101.80440555</v>
      </c>
      <c r="F28" s="520">
        <v>2521.3325586999999</v>
      </c>
      <c r="G28" s="521" t="s">
        <v>832</v>
      </c>
    </row>
    <row r="29" spans="1:7" s="511" customFormat="1" ht="59.1" customHeight="1">
      <c r="A29" s="523" t="s">
        <v>833</v>
      </c>
      <c r="B29" s="524">
        <v>1469.36053029</v>
      </c>
      <c r="C29" s="520">
        <v>6668.0097506000002</v>
      </c>
      <c r="D29" s="520">
        <v>3322.4514375799999</v>
      </c>
      <c r="E29" s="520">
        <v>240.11153492</v>
      </c>
      <c r="F29" s="520">
        <v>327.67725596999998</v>
      </c>
      <c r="G29" s="521" t="s">
        <v>834</v>
      </c>
    </row>
    <row r="30" spans="1:7" s="511" customFormat="1" ht="28.7" customHeight="1">
      <c r="A30" s="523" t="s">
        <v>211</v>
      </c>
      <c r="B30" s="524">
        <v>64221.507114959997</v>
      </c>
      <c r="C30" s="520">
        <v>78483.671722519997</v>
      </c>
      <c r="D30" s="520">
        <v>85063.152972569995</v>
      </c>
      <c r="E30" s="520">
        <v>10775.719906079999</v>
      </c>
      <c r="F30" s="520">
        <v>21939.20923515</v>
      </c>
      <c r="G30" s="521" t="s">
        <v>835</v>
      </c>
    </row>
    <row r="31" spans="1:7" s="511" customFormat="1" ht="19.149999999999999" customHeight="1">
      <c r="A31" s="523" t="s">
        <v>529</v>
      </c>
      <c r="B31" s="524">
        <v>32575.279421439998</v>
      </c>
      <c r="C31" s="520">
        <v>46309.070307790003</v>
      </c>
      <c r="D31" s="520">
        <v>57046.825582780002</v>
      </c>
      <c r="E31" s="520">
        <v>7596.5487098800004</v>
      </c>
      <c r="F31" s="520">
        <v>9193.3053958700002</v>
      </c>
      <c r="G31" s="521" t="s">
        <v>836</v>
      </c>
    </row>
    <row r="32" spans="1:7" s="511" customFormat="1" ht="28.7" customHeight="1">
      <c r="A32" s="523" t="s">
        <v>837</v>
      </c>
      <c r="B32" s="524">
        <v>2058.7445955600001</v>
      </c>
      <c r="C32" s="520">
        <v>1576.1861727999999</v>
      </c>
      <c r="D32" s="520">
        <v>1509.25925824</v>
      </c>
      <c r="E32" s="520">
        <v>0.42796919999999999</v>
      </c>
      <c r="F32" s="520">
        <v>0.37564375999999999</v>
      </c>
      <c r="G32" s="521" t="s">
        <v>838</v>
      </c>
    </row>
    <row r="33" spans="1:7" s="511" customFormat="1" ht="19.149999999999999" customHeight="1">
      <c r="A33" s="523" t="s">
        <v>489</v>
      </c>
      <c r="B33" s="524">
        <v>158782.22081170001</v>
      </c>
      <c r="C33" s="520">
        <v>169622.9227</v>
      </c>
      <c r="D33" s="520">
        <v>181026.364</v>
      </c>
      <c r="E33" s="520">
        <v>51879.781000000003</v>
      </c>
      <c r="F33" s="520">
        <v>36517.325107999997</v>
      </c>
      <c r="G33" s="521" t="s">
        <v>839</v>
      </c>
    </row>
    <row r="34" spans="1:7" s="511" customFormat="1" ht="39.4" customHeight="1">
      <c r="A34" s="513" t="s">
        <v>590</v>
      </c>
      <c r="B34" s="514">
        <v>6484.2759745599997</v>
      </c>
      <c r="C34" s="514">
        <v>8043.3754911400001</v>
      </c>
      <c r="D34" s="514">
        <v>4151.75009056</v>
      </c>
      <c r="E34" s="514">
        <v>347.58184088000002</v>
      </c>
      <c r="F34" s="514">
        <v>752.70836515999997</v>
      </c>
      <c r="G34" s="515" t="s">
        <v>525</v>
      </c>
    </row>
    <row r="35" spans="1:7" s="511" customFormat="1" ht="19.149999999999999" customHeight="1">
      <c r="A35" s="522" t="s">
        <v>840</v>
      </c>
      <c r="B35" s="517">
        <v>7609.4406339999996</v>
      </c>
      <c r="C35" s="517">
        <v>10143.986999999999</v>
      </c>
      <c r="D35" s="517">
        <v>6302.61</v>
      </c>
      <c r="E35" s="517">
        <v>1000</v>
      </c>
      <c r="F35" s="517">
        <v>1000</v>
      </c>
      <c r="G35" s="522" t="s">
        <v>841</v>
      </c>
    </row>
    <row r="36" spans="1:7" s="511" customFormat="1" ht="28.7" customHeight="1">
      <c r="A36" s="522" t="s">
        <v>842</v>
      </c>
      <c r="B36" s="517">
        <v>1125.1646594399999</v>
      </c>
      <c r="C36" s="517">
        <v>2100.61150886</v>
      </c>
      <c r="D36" s="517">
        <v>2150.8599094400001</v>
      </c>
      <c r="E36" s="517">
        <v>652.41815912000004</v>
      </c>
      <c r="F36" s="517">
        <v>247.29163484</v>
      </c>
      <c r="G36" s="522" t="s">
        <v>843</v>
      </c>
    </row>
    <row r="37" spans="1:7" s="511" customFormat="1" ht="59.65" customHeight="1">
      <c r="A37" s="513" t="s">
        <v>1732</v>
      </c>
      <c r="B37" s="514">
        <v>9896.5254632300002</v>
      </c>
      <c r="C37" s="514">
        <v>8503.607559</v>
      </c>
      <c r="D37" s="514">
        <v>11944.051054</v>
      </c>
      <c r="E37" s="514">
        <v>11993.628785999999</v>
      </c>
      <c r="F37" s="514">
        <v>-10.701877</v>
      </c>
      <c r="G37" s="515" t="s">
        <v>589</v>
      </c>
    </row>
    <row r="38" spans="1:7" s="511" customFormat="1" ht="28.7" customHeight="1">
      <c r="A38" s="522" t="s">
        <v>846</v>
      </c>
      <c r="B38" s="517">
        <v>9953.9609999999993</v>
      </c>
      <c r="C38" s="517">
        <v>8545.6732370000009</v>
      </c>
      <c r="D38" s="517">
        <v>12000</v>
      </c>
      <c r="E38" s="517">
        <v>12000</v>
      </c>
      <c r="F38" s="517"/>
      <c r="G38" s="522" t="s">
        <v>847</v>
      </c>
    </row>
    <row r="39" spans="1:7" s="511" customFormat="1" ht="38.85" customHeight="1">
      <c r="A39" s="522" t="s">
        <v>844</v>
      </c>
      <c r="B39" s="517">
        <v>57.435536769999999</v>
      </c>
      <c r="C39" s="517">
        <v>42.065677999999998</v>
      </c>
      <c r="D39" s="517">
        <v>55.948945999999999</v>
      </c>
      <c r="E39" s="517">
        <v>6.3712140000000002</v>
      </c>
      <c r="F39" s="517">
        <v>10.701877</v>
      </c>
      <c r="G39" s="522" t="s">
        <v>845</v>
      </c>
    </row>
    <row r="40" spans="1:7" s="511" customFormat="1" ht="39.4" customHeight="1">
      <c r="A40" s="513" t="s">
        <v>1733</v>
      </c>
      <c r="B40" s="514">
        <v>46715.893604949997</v>
      </c>
      <c r="C40" s="514">
        <v>-57025.506835020002</v>
      </c>
      <c r="D40" s="514">
        <v>6764.4027174800003</v>
      </c>
      <c r="E40" s="514">
        <v>50098.114088560003</v>
      </c>
      <c r="F40" s="514">
        <v>9351.4083390100004</v>
      </c>
      <c r="G40" s="515" t="s">
        <v>591</v>
      </c>
    </row>
    <row r="41" spans="1:7" s="511" customFormat="1" ht="2.1" customHeight="1"/>
    <row r="42" spans="1:7" s="511" customFormat="1" ht="68.849999999999994" customHeight="1">
      <c r="A42" s="513" t="s">
        <v>1812</v>
      </c>
      <c r="B42" s="514">
        <v>-46715.893604949997</v>
      </c>
      <c r="C42" s="514">
        <v>57025.506835020002</v>
      </c>
      <c r="D42" s="514">
        <v>6764.4027174800003</v>
      </c>
      <c r="E42" s="514">
        <v>-50098.114088560003</v>
      </c>
      <c r="F42" s="514">
        <v>-9351.4083390100004</v>
      </c>
      <c r="G42" s="515" t="s">
        <v>1813</v>
      </c>
    </row>
    <row r="43" spans="1:7" s="511" customFormat="1" ht="19.149999999999999" customHeight="1">
      <c r="A43" s="525" t="s">
        <v>452</v>
      </c>
      <c r="B43" s="526">
        <v>-471715.13972640003</v>
      </c>
      <c r="C43" s="526">
        <v>643064.31171104999</v>
      </c>
      <c r="D43" s="526">
        <v>-86366.095134760006</v>
      </c>
      <c r="E43" s="526">
        <v>-593630.86702272005</v>
      </c>
      <c r="F43" s="526">
        <f>F44-F45</f>
        <v>-1754.5171949999999</v>
      </c>
      <c r="G43" s="527" t="s">
        <v>848</v>
      </c>
    </row>
    <row r="44" spans="1:7" s="511" customFormat="1" ht="19.149999999999999" customHeight="1">
      <c r="A44" s="518" t="s">
        <v>849</v>
      </c>
      <c r="B44" s="520">
        <v>-461025.59122340003</v>
      </c>
      <c r="C44" s="520">
        <v>652859.23506734997</v>
      </c>
      <c r="D44" s="520">
        <v>-84037.411909760005</v>
      </c>
      <c r="E44" s="520">
        <v>-592944.82138272002</v>
      </c>
      <c r="F44" s="520"/>
      <c r="G44" s="528" t="s">
        <v>850</v>
      </c>
    </row>
    <row r="45" spans="1:7" s="511" customFormat="1" ht="19.7" customHeight="1">
      <c r="A45" s="518" t="s">
        <v>851</v>
      </c>
      <c r="B45" s="520">
        <v>10689.548503</v>
      </c>
      <c r="C45" s="520">
        <v>9794.9233562999998</v>
      </c>
      <c r="D45" s="520">
        <v>2328.6832250000002</v>
      </c>
      <c r="E45" s="520">
        <v>686.04564000000005</v>
      </c>
      <c r="F45" s="520">
        <v>1754.5171949999999</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cale="89" showPageBreaks="1" printArea="1" view="pageBreakPreview">
      <selection activeCell="H9" sqref="H9"/>
      <pageMargins left="0.35" right="0.18" top="0.5" bottom="0.2" header="0.5" footer="0.38"/>
      <pageSetup paperSize="9" scale="74" orientation="portrait" r:id="rId1"/>
      <headerFooter alignWithMargins="0"/>
    </customSheetView>
    <customSheetView guid="{CEB12AB2-2B7C-47EA-8993-91B31C172525}"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38" type="noConversion"/>
  <pageMargins left="0.35433070866141736" right="0.19685039370078741" top="0.51181102362204722" bottom="0.19685039370078741" header="0.51181102362204722" footer="0.39370078740157483"/>
  <pageSetup paperSize="9" scale="48"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92D050"/>
    <pageSetUpPr fitToPage="1"/>
  </sheetPr>
  <dimension ref="A1:G49"/>
  <sheetViews>
    <sheetView view="pageBreakPreview" topLeftCell="A4" zoomScale="85" zoomScaleNormal="100" zoomScaleSheetLayoutView="85" workbookViewId="0">
      <selection activeCell="F43" sqref="F43"/>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1791</v>
      </c>
      <c r="B1" s="899"/>
      <c r="C1" s="899"/>
      <c r="D1" s="899"/>
      <c r="E1" s="900" t="s">
        <v>1792</v>
      </c>
      <c r="F1" s="900"/>
      <c r="G1" s="900"/>
    </row>
    <row r="2" spans="1:7" s="511" customFormat="1" ht="19.149999999999999" customHeight="1">
      <c r="A2" s="901" t="s">
        <v>1854</v>
      </c>
      <c r="B2" s="901"/>
      <c r="C2" s="901"/>
      <c r="D2" s="901"/>
      <c r="E2" s="903" t="s">
        <v>818</v>
      </c>
      <c r="F2" s="903"/>
      <c r="G2" s="903"/>
    </row>
    <row r="3" spans="1:7" s="511" customFormat="1" ht="19.149999999999999" customHeight="1">
      <c r="A3" s="901" t="s">
        <v>819</v>
      </c>
      <c r="B3" s="901"/>
      <c r="C3" s="901"/>
      <c r="D3" s="901"/>
      <c r="E3" s="903" t="s">
        <v>1462</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485874.50370328</v>
      </c>
      <c r="C8" s="514">
        <v>554729.11345326004</v>
      </c>
      <c r="D8" s="514">
        <v>583888.09148957999</v>
      </c>
      <c r="E8" s="514">
        <v>120713.60946286999</v>
      </c>
      <c r="F8" s="514">
        <v>124584.73564504999</v>
      </c>
      <c r="G8" s="515" t="s">
        <v>394</v>
      </c>
    </row>
    <row r="9" spans="1:7" s="511" customFormat="1" ht="38.85" customHeight="1">
      <c r="A9" s="516" t="s">
        <v>820</v>
      </c>
      <c r="B9" s="517">
        <v>164390.14020328</v>
      </c>
      <c r="C9" s="517">
        <v>205394.70957961999</v>
      </c>
      <c r="D9" s="517">
        <v>237485.49394273001</v>
      </c>
      <c r="E9" s="517">
        <v>58001.898294450002</v>
      </c>
      <c r="F9" s="517">
        <v>57023.286508040001</v>
      </c>
      <c r="G9" s="516" t="s">
        <v>821</v>
      </c>
    </row>
    <row r="10" spans="1:7" s="511" customFormat="1" ht="28.7" customHeight="1">
      <c r="A10" s="518" t="s">
        <v>2724</v>
      </c>
      <c r="B10" s="519">
        <v>31322.067724560002</v>
      </c>
      <c r="C10" s="520">
        <v>43204.659095000003</v>
      </c>
      <c r="D10" s="520">
        <v>59220.776740070003</v>
      </c>
      <c r="E10" s="520">
        <v>13085.055025330001</v>
      </c>
      <c r="F10" s="520">
        <v>11346.417693789999</v>
      </c>
      <c r="G10" s="521" t="s">
        <v>586</v>
      </c>
    </row>
    <row r="11" spans="1:7" s="511" customFormat="1" ht="28.7" customHeight="1">
      <c r="A11" s="518" t="s">
        <v>822</v>
      </c>
      <c r="B11" s="519">
        <v>63550.133293960003</v>
      </c>
      <c r="C11" s="520">
        <v>79837.165679159996</v>
      </c>
      <c r="D11" s="520">
        <v>88780.74412376</v>
      </c>
      <c r="E11" s="520">
        <v>21345.844876620002</v>
      </c>
      <c r="F11" s="520">
        <v>22071.588816759999</v>
      </c>
      <c r="G11" s="521" t="s">
        <v>587</v>
      </c>
    </row>
    <row r="12" spans="1:7" s="511" customFormat="1" ht="19.149999999999999" customHeight="1">
      <c r="A12" s="518" t="s">
        <v>823</v>
      </c>
      <c r="B12" s="519">
        <v>44809.691835580001</v>
      </c>
      <c r="C12" s="520">
        <v>53880.619244410002</v>
      </c>
      <c r="D12" s="520">
        <v>60465.790051310003</v>
      </c>
      <c r="E12" s="520">
        <v>14640.77881777</v>
      </c>
      <c r="F12" s="520">
        <v>14696.479039309999</v>
      </c>
      <c r="G12" s="521" t="s">
        <v>557</v>
      </c>
    </row>
    <row r="13" spans="1:7" s="511" customFormat="1" ht="19.149999999999999" customHeight="1">
      <c r="A13" s="518" t="s">
        <v>824</v>
      </c>
      <c r="B13" s="519">
        <v>170.14396550000001</v>
      </c>
      <c r="C13" s="520">
        <v>180.05535004000001</v>
      </c>
      <c r="D13" s="520">
        <v>197.25448158</v>
      </c>
      <c r="E13" s="520">
        <v>43.087932559999999</v>
      </c>
      <c r="F13" s="520">
        <v>59.496182830000002</v>
      </c>
      <c r="G13" s="521" t="s">
        <v>546</v>
      </c>
    </row>
    <row r="14" spans="1:7" s="511" customFormat="1" ht="28.7" customHeight="1">
      <c r="A14" s="522" t="s">
        <v>825</v>
      </c>
      <c r="B14" s="517">
        <v>5257.0032750299997</v>
      </c>
      <c r="C14" s="517">
        <v>6223.1357372100001</v>
      </c>
      <c r="D14" s="517">
        <v>6456.1827066699998</v>
      </c>
      <c r="E14" s="517">
        <v>1279.85885624</v>
      </c>
      <c r="F14" s="517">
        <v>1783.5761241800001</v>
      </c>
      <c r="G14" s="522" t="s">
        <v>11</v>
      </c>
    </row>
    <row r="15" spans="1:7" s="511" customFormat="1" ht="38.85" customHeight="1">
      <c r="A15" s="522" t="s">
        <v>826</v>
      </c>
      <c r="B15" s="517">
        <v>6863.7925269699999</v>
      </c>
      <c r="C15" s="517">
        <v>6662.0791364300003</v>
      </c>
      <c r="D15" s="517">
        <v>5734.8131521799996</v>
      </c>
      <c r="E15" s="517">
        <v>805.96891217999996</v>
      </c>
      <c r="F15" s="517">
        <v>1905.59961623</v>
      </c>
      <c r="G15" s="522" t="s">
        <v>467</v>
      </c>
    </row>
    <row r="16" spans="1:7" s="511" customFormat="1" ht="28.7" customHeight="1">
      <c r="A16" s="522" t="s">
        <v>2780</v>
      </c>
      <c r="B16" s="517">
        <v>309363.567698</v>
      </c>
      <c r="C16" s="517">
        <v>336555.96299999999</v>
      </c>
      <c r="D16" s="517">
        <v>334211.60168800002</v>
      </c>
      <c r="E16" s="517">
        <v>60625.883399999999</v>
      </c>
      <c r="F16" s="517">
        <v>756.37439659999995</v>
      </c>
      <c r="G16" s="522" t="s">
        <v>2781</v>
      </c>
    </row>
    <row r="17" spans="1:7" s="511" customFormat="1" ht="28.7" customHeight="1">
      <c r="A17" s="522" t="s">
        <v>349</v>
      </c>
      <c r="B17" s="517"/>
      <c r="C17" s="517"/>
      <c r="D17" s="517"/>
      <c r="E17" s="517"/>
      <c r="F17" s="517">
        <v>63115.898999999998</v>
      </c>
      <c r="G17" s="522" t="s">
        <v>827</v>
      </c>
    </row>
    <row r="18" spans="1:7" s="511" customFormat="1" ht="19.7" customHeight="1">
      <c r="A18" s="513" t="s">
        <v>104</v>
      </c>
      <c r="B18" s="514">
        <v>474312.87323118001</v>
      </c>
      <c r="C18" s="514">
        <v>547229.26828677999</v>
      </c>
      <c r="D18" s="514">
        <v>614799.29442782002</v>
      </c>
      <c r="E18" s="514">
        <v>104584.02037873</v>
      </c>
      <c r="F18" s="514">
        <v>127634.28851748</v>
      </c>
      <c r="G18" s="515" t="s">
        <v>454</v>
      </c>
    </row>
    <row r="19" spans="1:7" s="511" customFormat="1" ht="28.7" customHeight="1">
      <c r="A19" s="523" t="s">
        <v>828</v>
      </c>
      <c r="B19" s="524">
        <v>28901.503762569999</v>
      </c>
      <c r="C19" s="520">
        <v>34187.037023019999</v>
      </c>
      <c r="D19" s="520">
        <v>28134.425800460001</v>
      </c>
      <c r="E19" s="520">
        <v>6381.4867428400003</v>
      </c>
      <c r="F19" s="520">
        <v>7119.3496618400004</v>
      </c>
      <c r="G19" s="521" t="s">
        <v>130</v>
      </c>
    </row>
    <row r="20" spans="1:7" s="511" customFormat="1" ht="19.149999999999999" customHeight="1">
      <c r="A20" s="523" t="s">
        <v>86</v>
      </c>
      <c r="B20" s="524">
        <v>2283.3219193300001</v>
      </c>
      <c r="C20" s="520">
        <v>4437.5789051900001</v>
      </c>
      <c r="D20" s="520">
        <v>5502.14214429</v>
      </c>
      <c r="E20" s="520">
        <v>524.18902094999999</v>
      </c>
      <c r="F20" s="520">
        <v>342.60878199000001</v>
      </c>
      <c r="G20" s="521" t="s">
        <v>41</v>
      </c>
    </row>
    <row r="21" spans="1:7" s="511" customFormat="1" ht="59.1" customHeight="1">
      <c r="A21" s="523" t="s">
        <v>829</v>
      </c>
      <c r="B21" s="524">
        <v>12140.889616689999</v>
      </c>
      <c r="C21" s="520">
        <v>14150.563564030001</v>
      </c>
      <c r="D21" s="520">
        <v>17587.634803249999</v>
      </c>
      <c r="E21" s="520">
        <v>3069.4839072099999</v>
      </c>
      <c r="F21" s="520">
        <v>5004.9350889200005</v>
      </c>
      <c r="G21" s="521" t="s">
        <v>263</v>
      </c>
    </row>
    <row r="22" spans="1:7" s="511" customFormat="1" ht="19.149999999999999" customHeight="1">
      <c r="A22" s="523" t="s">
        <v>38</v>
      </c>
      <c r="B22" s="524">
        <v>169324.94112452</v>
      </c>
      <c r="C22" s="520">
        <v>203640.00510248001</v>
      </c>
      <c r="D22" s="520">
        <v>218674.32617551999</v>
      </c>
      <c r="E22" s="520">
        <v>48163.360174920002</v>
      </c>
      <c r="F22" s="520">
        <v>47992.857608530001</v>
      </c>
      <c r="G22" s="521" t="s">
        <v>39</v>
      </c>
    </row>
    <row r="23" spans="1:7" s="511" customFormat="1" ht="19.149999999999999" customHeight="1">
      <c r="A23" s="523" t="s">
        <v>283</v>
      </c>
      <c r="B23" s="524">
        <v>24622.293888110002</v>
      </c>
      <c r="C23" s="520">
        <v>23710.416998140001</v>
      </c>
      <c r="D23" s="520">
        <v>38696.643840010001</v>
      </c>
      <c r="E23" s="520">
        <v>2030.9929433699999</v>
      </c>
      <c r="F23" s="520">
        <v>4092.38728532</v>
      </c>
      <c r="G23" s="521" t="s">
        <v>284</v>
      </c>
    </row>
    <row r="24" spans="1:7" s="511" customFormat="1" ht="38.85" customHeight="1">
      <c r="A24" s="523" t="s">
        <v>830</v>
      </c>
      <c r="B24" s="524">
        <v>26641.53840686</v>
      </c>
      <c r="C24" s="520">
        <v>31304.504236690002</v>
      </c>
      <c r="D24" s="520">
        <v>34309.708146750003</v>
      </c>
      <c r="E24" s="520">
        <v>5982.1282655100003</v>
      </c>
      <c r="F24" s="520">
        <v>6341.8688203000002</v>
      </c>
      <c r="G24" s="521" t="s">
        <v>25</v>
      </c>
    </row>
    <row r="25" spans="1:7" s="511" customFormat="1" ht="38.85" customHeight="1">
      <c r="A25" s="523" t="s">
        <v>55</v>
      </c>
      <c r="B25" s="524">
        <v>78618.877516809996</v>
      </c>
      <c r="C25" s="520">
        <v>86947.52997032</v>
      </c>
      <c r="D25" s="520">
        <v>112199.73028023999</v>
      </c>
      <c r="E25" s="520">
        <v>7344.8805641299996</v>
      </c>
      <c r="F25" s="520">
        <v>10118.6662308</v>
      </c>
      <c r="G25" s="521" t="s">
        <v>427</v>
      </c>
    </row>
    <row r="26" spans="1:7" s="511" customFormat="1" ht="49.15" customHeight="1">
      <c r="A26" s="523" t="s">
        <v>376</v>
      </c>
      <c r="B26" s="524">
        <v>21535.17807283</v>
      </c>
      <c r="C26" s="520">
        <v>28722.79634158</v>
      </c>
      <c r="D26" s="520">
        <v>37471.0122004</v>
      </c>
      <c r="E26" s="520">
        <v>6935.5434653100001</v>
      </c>
      <c r="F26" s="520">
        <v>9391.6722236900005</v>
      </c>
      <c r="G26" s="521" t="s">
        <v>433</v>
      </c>
    </row>
    <row r="27" spans="1:7" s="511" customFormat="1" ht="38.85" customHeight="1">
      <c r="A27" s="523" t="s">
        <v>831</v>
      </c>
      <c r="B27" s="524">
        <v>2178.6664860000001</v>
      </c>
      <c r="C27" s="520">
        <v>8929.5847543</v>
      </c>
      <c r="D27" s="520">
        <v>7130.5426809600003</v>
      </c>
      <c r="E27" s="520">
        <v>291.78699999999998</v>
      </c>
      <c r="F27" s="520">
        <v>889.97847999999999</v>
      </c>
      <c r="G27" s="521" t="s">
        <v>325</v>
      </c>
    </row>
    <row r="28" spans="1:7" s="511" customFormat="1" ht="89.1" customHeight="1">
      <c r="A28" s="523" t="s">
        <v>595</v>
      </c>
      <c r="B28" s="524">
        <v>41408.764375519997</v>
      </c>
      <c r="C28" s="520">
        <v>36131.232057120003</v>
      </c>
      <c r="D28" s="520">
        <v>41027.198226300003</v>
      </c>
      <c r="E28" s="520">
        <v>8945.6975417100002</v>
      </c>
      <c r="F28" s="520">
        <v>23651.503551509999</v>
      </c>
      <c r="G28" s="521" t="s">
        <v>832</v>
      </c>
    </row>
    <row r="29" spans="1:7" s="511" customFormat="1" ht="59.1" customHeight="1">
      <c r="A29" s="523" t="s">
        <v>833</v>
      </c>
      <c r="B29" s="524">
        <v>3339.9955726799999</v>
      </c>
      <c r="C29" s="520">
        <v>10848.038181</v>
      </c>
      <c r="D29" s="520">
        <v>5332.4821166399997</v>
      </c>
      <c r="E29" s="520">
        <v>311.64202052000002</v>
      </c>
      <c r="F29" s="520">
        <v>300.88915237999998</v>
      </c>
      <c r="G29" s="521" t="s">
        <v>834</v>
      </c>
    </row>
    <row r="30" spans="1:7" s="511" customFormat="1" ht="28.7" customHeight="1">
      <c r="A30" s="523" t="s">
        <v>211</v>
      </c>
      <c r="B30" s="524">
        <v>44325.643909730003</v>
      </c>
      <c r="C30" s="520">
        <v>50215.386554700002</v>
      </c>
      <c r="D30" s="520">
        <v>58026.379943890002</v>
      </c>
      <c r="E30" s="520">
        <v>12760.01223212</v>
      </c>
      <c r="F30" s="520">
        <v>10638.32254872</v>
      </c>
      <c r="G30" s="521" t="s">
        <v>835</v>
      </c>
    </row>
    <row r="31" spans="1:7" s="511" customFormat="1" ht="19.149999999999999" customHeight="1">
      <c r="A31" s="523" t="s">
        <v>529</v>
      </c>
      <c r="B31" s="524">
        <v>14678.33678865</v>
      </c>
      <c r="C31" s="520">
        <v>11446.842810329999</v>
      </c>
      <c r="D31" s="520">
        <v>8552.2981775200005</v>
      </c>
      <c r="E31" s="520">
        <v>1750.48941068</v>
      </c>
      <c r="F31" s="520">
        <v>1730.58328654</v>
      </c>
      <c r="G31" s="521" t="s">
        <v>836</v>
      </c>
    </row>
    <row r="32" spans="1:7" s="511" customFormat="1" ht="28.7" customHeight="1">
      <c r="A32" s="523" t="s">
        <v>837</v>
      </c>
      <c r="B32" s="524">
        <v>2473.2619948800002</v>
      </c>
      <c r="C32" s="520">
        <v>2046.5780758799999</v>
      </c>
      <c r="D32" s="520">
        <v>1867.2428455899999</v>
      </c>
      <c r="E32" s="520">
        <v>1.19624346</v>
      </c>
      <c r="F32" s="520">
        <v>1.1049679400000001</v>
      </c>
      <c r="G32" s="521" t="s">
        <v>838</v>
      </c>
    </row>
    <row r="33" spans="1:7" s="511" customFormat="1" ht="19.149999999999999" customHeight="1">
      <c r="A33" s="523" t="s">
        <v>489</v>
      </c>
      <c r="B33" s="524">
        <v>1839.6597959999999</v>
      </c>
      <c r="C33" s="520">
        <v>511.17371200000002</v>
      </c>
      <c r="D33" s="520">
        <v>287.52704599999998</v>
      </c>
      <c r="E33" s="520">
        <v>91.130846000000005</v>
      </c>
      <c r="F33" s="520">
        <v>17.560828999999998</v>
      </c>
      <c r="G33" s="521" t="s">
        <v>839</v>
      </c>
    </row>
    <row r="34" spans="1:7" s="511" customFormat="1" ht="39.4" customHeight="1">
      <c r="A34" s="513" t="s">
        <v>590</v>
      </c>
      <c r="B34" s="514">
        <v>11145.97036546</v>
      </c>
      <c r="C34" s="514">
        <v>4703.6603580000001</v>
      </c>
      <c r="D34" s="514">
        <v>3473.0020323899998</v>
      </c>
      <c r="E34" s="514">
        <v>-308.71923142000003</v>
      </c>
      <c r="F34" s="514">
        <v>-4217.7583430900004</v>
      </c>
      <c r="G34" s="515" t="s">
        <v>525</v>
      </c>
    </row>
    <row r="35" spans="1:7" s="511" customFormat="1" ht="19.149999999999999" customHeight="1">
      <c r="A35" s="522" t="s">
        <v>840</v>
      </c>
      <c r="B35" s="517">
        <v>13359.550089</v>
      </c>
      <c r="C35" s="517">
        <v>8639.98</v>
      </c>
      <c r="D35" s="517">
        <v>8503.44</v>
      </c>
      <c r="E35" s="517">
        <v>700</v>
      </c>
      <c r="F35" s="517">
        <v>0</v>
      </c>
      <c r="G35" s="522" t="s">
        <v>841</v>
      </c>
    </row>
    <row r="36" spans="1:7" s="511" customFormat="1" ht="28.7" customHeight="1">
      <c r="A36" s="522" t="s">
        <v>842</v>
      </c>
      <c r="B36" s="517">
        <v>2213.57972354</v>
      </c>
      <c r="C36" s="517">
        <v>3936.3196419999999</v>
      </c>
      <c r="D36" s="517">
        <v>5030.4379676099998</v>
      </c>
      <c r="E36" s="517">
        <v>1008.71923142</v>
      </c>
      <c r="F36" s="517">
        <v>4217.7583430900004</v>
      </c>
      <c r="G36" s="522" t="s">
        <v>843</v>
      </c>
    </row>
    <row r="37" spans="1:7" s="511" customFormat="1" ht="59.65" customHeight="1">
      <c r="A37" s="513" t="s">
        <v>1732</v>
      </c>
      <c r="B37" s="514">
        <v>6959.2317039999998</v>
      </c>
      <c r="C37" s="514">
        <v>8382.9099568900001</v>
      </c>
      <c r="D37" s="514">
        <v>3785.8448860799999</v>
      </c>
      <c r="E37" s="514">
        <v>343.03826359999999</v>
      </c>
      <c r="F37" s="514">
        <v>594.16210799999999</v>
      </c>
      <c r="G37" s="515" t="s">
        <v>589</v>
      </c>
    </row>
    <row r="38" spans="1:7" s="511" customFormat="1" ht="28.7" customHeight="1">
      <c r="A38" s="522" t="s">
        <v>846</v>
      </c>
      <c r="B38" s="517">
        <v>7251.1522500000001</v>
      </c>
      <c r="C38" s="517">
        <v>8548.0619970000007</v>
      </c>
      <c r="D38" s="517">
        <v>3978.9861876800001</v>
      </c>
      <c r="E38" s="517">
        <v>519.07000000000005</v>
      </c>
      <c r="F38" s="517">
        <v>595.23590000000002</v>
      </c>
      <c r="G38" s="522" t="s">
        <v>847</v>
      </c>
    </row>
    <row r="39" spans="1:7" s="511" customFormat="1" ht="38.85" customHeight="1">
      <c r="A39" s="522" t="s">
        <v>844</v>
      </c>
      <c r="B39" s="517">
        <v>291.920546</v>
      </c>
      <c r="C39" s="517">
        <v>165.15204011</v>
      </c>
      <c r="D39" s="517">
        <v>193.14130159999999</v>
      </c>
      <c r="E39" s="517">
        <v>176.0317364</v>
      </c>
      <c r="F39" s="517">
        <v>1.0737920000000001</v>
      </c>
      <c r="G39" s="522" t="s">
        <v>845</v>
      </c>
    </row>
    <row r="40" spans="1:7" s="511" customFormat="1" ht="39.4" customHeight="1">
      <c r="A40" s="513" t="s">
        <v>1733</v>
      </c>
      <c r="B40" s="514">
        <v>-6543.5715973599999</v>
      </c>
      <c r="C40" s="514">
        <v>-5586.7251484099997</v>
      </c>
      <c r="D40" s="514">
        <v>-38170.04985671</v>
      </c>
      <c r="E40" s="514">
        <v>16095.27005196</v>
      </c>
      <c r="F40" s="514">
        <v>574.04336265999996</v>
      </c>
      <c r="G40" s="515" t="s">
        <v>591</v>
      </c>
    </row>
    <row r="41" spans="1:7" s="511" customFormat="1" ht="2.1" customHeight="1"/>
    <row r="42" spans="1:7" s="511" customFormat="1" ht="68.849999999999994" customHeight="1">
      <c r="A42" s="513" t="s">
        <v>1812</v>
      </c>
      <c r="B42" s="514">
        <v>6543.5715973599999</v>
      </c>
      <c r="C42" s="514">
        <v>5586.7251484099997</v>
      </c>
      <c r="D42" s="514">
        <v>-38170.04985671</v>
      </c>
      <c r="E42" s="514">
        <v>-16095.27005196</v>
      </c>
      <c r="F42" s="514">
        <v>-574.04336265999996</v>
      </c>
      <c r="G42" s="515" t="s">
        <v>1813</v>
      </c>
    </row>
    <row r="43" spans="1:7" s="511" customFormat="1" ht="19.149999999999999" customHeight="1">
      <c r="A43" s="525" t="s">
        <v>452</v>
      </c>
      <c r="B43" s="526">
        <v>-63401.590176819998</v>
      </c>
      <c r="C43" s="526">
        <v>77150.073421859997</v>
      </c>
      <c r="D43" s="526">
        <v>-61438.329975790002</v>
      </c>
      <c r="E43" s="526">
        <v>-172025.45613352</v>
      </c>
      <c r="F43" s="526">
        <f>F44-F45</f>
        <v>-3838.7485431300001</v>
      </c>
      <c r="G43" s="527" t="s">
        <v>848</v>
      </c>
    </row>
    <row r="44" spans="1:7" s="511" customFormat="1" ht="19.149999999999999" customHeight="1">
      <c r="A44" s="518" t="s">
        <v>849</v>
      </c>
      <c r="B44" s="520">
        <v>-54752.566844560002</v>
      </c>
      <c r="C44" s="520">
        <v>95076.791766370006</v>
      </c>
      <c r="D44" s="520">
        <v>-50940.78851993</v>
      </c>
      <c r="E44" s="520">
        <v>-170105.65754352001</v>
      </c>
      <c r="F44" s="520"/>
      <c r="G44" s="528" t="s">
        <v>850</v>
      </c>
    </row>
    <row r="45" spans="1:7" s="511" customFormat="1" ht="19.7" customHeight="1">
      <c r="A45" s="518" t="s">
        <v>851</v>
      </c>
      <c r="B45" s="520">
        <v>8649.0233322599997</v>
      </c>
      <c r="C45" s="520">
        <v>17926.718344510002</v>
      </c>
      <c r="D45" s="520">
        <v>10497.54145586</v>
      </c>
      <c r="E45" s="520">
        <v>1919.7985900000001</v>
      </c>
      <c r="F45" s="888">
        <v>3838.7485431300001</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CEB12AB2-2B7C-47EA-8993-91B31C172525}"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38" type="noConversion"/>
  <pageMargins left="0.27559055118110237" right="0.15748031496062992" top="0.19685039370078741" bottom="0.39370078740157483" header="0.19685039370078741" footer="0.39370078740157483"/>
  <pageSetup paperSize="9" scale="48"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G49"/>
  <sheetViews>
    <sheetView view="pageBreakPreview" zoomScale="81" zoomScaleNormal="100" zoomScaleSheetLayoutView="81" workbookViewId="0">
      <selection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1670</v>
      </c>
      <c r="B1" s="899"/>
      <c r="C1" s="899"/>
      <c r="D1" s="899"/>
      <c r="E1" s="900" t="s">
        <v>1671</v>
      </c>
      <c r="F1" s="900"/>
      <c r="G1" s="900"/>
    </row>
    <row r="2" spans="1:7" s="511" customFormat="1" ht="19.149999999999999" customHeight="1">
      <c r="A2" s="901" t="s">
        <v>857</v>
      </c>
      <c r="B2" s="901"/>
      <c r="C2" s="901"/>
      <c r="D2" s="901"/>
      <c r="E2" s="903" t="s">
        <v>818</v>
      </c>
      <c r="F2" s="903"/>
      <c r="G2" s="903"/>
    </row>
    <row r="3" spans="1:7" s="511" customFormat="1" ht="19.149999999999999" customHeight="1">
      <c r="A3" s="901" t="s">
        <v>819</v>
      </c>
      <c r="B3" s="901"/>
      <c r="C3" s="901"/>
      <c r="D3" s="901"/>
      <c r="E3" s="903" t="s">
        <v>1465</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647650.24974067998</v>
      </c>
      <c r="C8" s="514">
        <v>701413.91732428002</v>
      </c>
      <c r="D8" s="514">
        <v>774130.44642953004</v>
      </c>
      <c r="E8" s="514">
        <v>160599.52968194999</v>
      </c>
      <c r="F8" s="514">
        <v>187946.44454639</v>
      </c>
      <c r="G8" s="515" t="s">
        <v>394</v>
      </c>
    </row>
    <row r="9" spans="1:7" s="511" customFormat="1" ht="38.85" customHeight="1">
      <c r="A9" s="516" t="s">
        <v>820</v>
      </c>
      <c r="B9" s="517">
        <v>128310.79036598001</v>
      </c>
      <c r="C9" s="517">
        <v>152453.16258688</v>
      </c>
      <c r="D9" s="517">
        <v>179633.21249268</v>
      </c>
      <c r="E9" s="517">
        <v>44322.080094899997</v>
      </c>
      <c r="F9" s="517">
        <v>49123.998471799998</v>
      </c>
      <c r="G9" s="516" t="s">
        <v>821</v>
      </c>
    </row>
    <row r="10" spans="1:7" s="511" customFormat="1" ht="28.7" customHeight="1">
      <c r="A10" s="518" t="s">
        <v>2724</v>
      </c>
      <c r="B10" s="519">
        <v>11965.331883729999</v>
      </c>
      <c r="C10" s="520">
        <v>17174.038012100002</v>
      </c>
      <c r="D10" s="520">
        <v>20124.099155340002</v>
      </c>
      <c r="E10" s="520">
        <v>4309.9600491499996</v>
      </c>
      <c r="F10" s="520">
        <v>4462.1508773899996</v>
      </c>
      <c r="G10" s="521" t="s">
        <v>586</v>
      </c>
    </row>
    <row r="11" spans="1:7" s="511" customFormat="1" ht="28.7" customHeight="1">
      <c r="A11" s="518" t="s">
        <v>822</v>
      </c>
      <c r="B11" s="519">
        <v>46482.259868890003</v>
      </c>
      <c r="C11" s="520">
        <v>59716.780063010003</v>
      </c>
      <c r="D11" s="520">
        <v>67942.277618620006</v>
      </c>
      <c r="E11" s="520">
        <v>16523.068485790001</v>
      </c>
      <c r="F11" s="520">
        <v>18507.54323023</v>
      </c>
      <c r="G11" s="521" t="s">
        <v>587</v>
      </c>
    </row>
    <row r="12" spans="1:7" s="511" customFormat="1" ht="19.149999999999999" customHeight="1">
      <c r="A12" s="518" t="s">
        <v>823</v>
      </c>
      <c r="B12" s="519">
        <v>33811.337254439997</v>
      </c>
      <c r="C12" s="520">
        <v>39604.880848480003</v>
      </c>
      <c r="D12" s="520">
        <v>45604.251897369999</v>
      </c>
      <c r="E12" s="520">
        <v>11160.09085658</v>
      </c>
      <c r="F12" s="520">
        <v>12842.32756976</v>
      </c>
      <c r="G12" s="521" t="s">
        <v>557</v>
      </c>
    </row>
    <row r="13" spans="1:7" s="511" customFormat="1" ht="19.149999999999999" customHeight="1">
      <c r="A13" s="518" t="s">
        <v>824</v>
      </c>
      <c r="B13" s="519">
        <v>3309.49737005</v>
      </c>
      <c r="C13" s="520">
        <v>3204.8639590900002</v>
      </c>
      <c r="D13" s="520">
        <v>3532.16778677</v>
      </c>
      <c r="E13" s="520">
        <v>617.99215925999999</v>
      </c>
      <c r="F13" s="520">
        <v>675.40208539000002</v>
      </c>
      <c r="G13" s="521" t="s">
        <v>546</v>
      </c>
    </row>
    <row r="14" spans="1:7" s="511" customFormat="1" ht="28.7" customHeight="1">
      <c r="A14" s="522" t="s">
        <v>825</v>
      </c>
      <c r="B14" s="517">
        <v>11502.798596369999</v>
      </c>
      <c r="C14" s="517">
        <v>15521.032532020001</v>
      </c>
      <c r="D14" s="517">
        <v>16164.352075160001</v>
      </c>
      <c r="E14" s="517">
        <v>2444.2465778199999</v>
      </c>
      <c r="F14" s="517">
        <v>4156.7245979500003</v>
      </c>
      <c r="G14" s="522" t="s">
        <v>11</v>
      </c>
    </row>
    <row r="15" spans="1:7" s="511" customFormat="1" ht="38.85" customHeight="1">
      <c r="A15" s="522" t="s">
        <v>826</v>
      </c>
      <c r="B15" s="517">
        <v>10922.82388733</v>
      </c>
      <c r="C15" s="517">
        <v>11602.38830538</v>
      </c>
      <c r="D15" s="517">
        <v>19365.23636169</v>
      </c>
      <c r="E15" s="517">
        <v>4020.7020092299999</v>
      </c>
      <c r="F15" s="517">
        <v>1633.7260343299999</v>
      </c>
      <c r="G15" s="522" t="s">
        <v>467</v>
      </c>
    </row>
    <row r="16" spans="1:7" s="511" customFormat="1" ht="28.7" customHeight="1">
      <c r="A16" s="522" t="s">
        <v>2780</v>
      </c>
      <c r="B16" s="517">
        <v>496913.83689099998</v>
      </c>
      <c r="C16" s="517">
        <v>521837.33390000003</v>
      </c>
      <c r="D16" s="517">
        <v>558967.64549999998</v>
      </c>
      <c r="E16" s="517">
        <v>109812.501</v>
      </c>
      <c r="F16" s="517">
        <v>2631.2904423099999</v>
      </c>
      <c r="G16" s="522" t="s">
        <v>2781</v>
      </c>
    </row>
    <row r="17" spans="1:7" s="511" customFormat="1" ht="28.7" customHeight="1">
      <c r="A17" s="522" t="s">
        <v>349</v>
      </c>
      <c r="B17" s="517"/>
      <c r="C17" s="517"/>
      <c r="D17" s="517"/>
      <c r="E17" s="517"/>
      <c r="F17" s="517">
        <v>130400.705</v>
      </c>
      <c r="G17" s="522" t="s">
        <v>827</v>
      </c>
    </row>
    <row r="18" spans="1:7" s="511" customFormat="1" ht="19.7" customHeight="1">
      <c r="A18" s="513" t="s">
        <v>104</v>
      </c>
      <c r="B18" s="514">
        <v>630861.76741252001</v>
      </c>
      <c r="C18" s="514">
        <v>727944.32829034002</v>
      </c>
      <c r="D18" s="514">
        <v>795668.78909086005</v>
      </c>
      <c r="E18" s="514">
        <v>152041.44062862001</v>
      </c>
      <c r="F18" s="514">
        <v>173302.72674573999</v>
      </c>
      <c r="G18" s="515" t="s">
        <v>454</v>
      </c>
    </row>
    <row r="19" spans="1:7" s="511" customFormat="1" ht="28.7" customHeight="1">
      <c r="A19" s="523" t="s">
        <v>828</v>
      </c>
      <c r="B19" s="524">
        <v>27013.525616390001</v>
      </c>
      <c r="C19" s="520">
        <v>28305.005933709999</v>
      </c>
      <c r="D19" s="520">
        <v>30902.468296350002</v>
      </c>
      <c r="E19" s="520">
        <v>6850.6555309900004</v>
      </c>
      <c r="F19" s="520">
        <v>6867.0584674600004</v>
      </c>
      <c r="G19" s="521" t="s">
        <v>130</v>
      </c>
    </row>
    <row r="20" spans="1:7" s="511" customFormat="1" ht="19.149999999999999" customHeight="1">
      <c r="A20" s="523" t="s">
        <v>86</v>
      </c>
      <c r="B20" s="524">
        <v>1863.5947106900001</v>
      </c>
      <c r="C20" s="520">
        <v>2279.1128047399998</v>
      </c>
      <c r="D20" s="520">
        <v>4238.3683761000002</v>
      </c>
      <c r="E20" s="520">
        <v>761.77318548000005</v>
      </c>
      <c r="F20" s="520">
        <v>323.23698631000002</v>
      </c>
      <c r="G20" s="521" t="s">
        <v>41</v>
      </c>
    </row>
    <row r="21" spans="1:7" s="511" customFormat="1" ht="59.1" customHeight="1">
      <c r="A21" s="523" t="s">
        <v>829</v>
      </c>
      <c r="B21" s="524">
        <v>20235.732503809999</v>
      </c>
      <c r="C21" s="520">
        <v>19922.676730480001</v>
      </c>
      <c r="D21" s="520">
        <v>21526.85516082</v>
      </c>
      <c r="E21" s="520">
        <v>3225.0569475799998</v>
      </c>
      <c r="F21" s="520">
        <v>3991.0501628799998</v>
      </c>
      <c r="G21" s="521" t="s">
        <v>263</v>
      </c>
    </row>
    <row r="22" spans="1:7" s="511" customFormat="1" ht="19.149999999999999" customHeight="1">
      <c r="A22" s="523" t="s">
        <v>38</v>
      </c>
      <c r="B22" s="524">
        <v>307399.56347160001</v>
      </c>
      <c r="C22" s="520">
        <v>343519.77122195001</v>
      </c>
      <c r="D22" s="520">
        <v>385576.96558269998</v>
      </c>
      <c r="E22" s="520">
        <v>80111.168438299996</v>
      </c>
      <c r="F22" s="520">
        <v>95425.554229610003</v>
      </c>
      <c r="G22" s="521" t="s">
        <v>39</v>
      </c>
    </row>
    <row r="23" spans="1:7" s="511" customFormat="1" ht="19.149999999999999" customHeight="1">
      <c r="A23" s="523" t="s">
        <v>283</v>
      </c>
      <c r="B23" s="524">
        <v>14327.33748993</v>
      </c>
      <c r="C23" s="520">
        <v>16331.73100797</v>
      </c>
      <c r="D23" s="520">
        <v>19193.858169089999</v>
      </c>
      <c r="E23" s="520">
        <v>2287.4525091800001</v>
      </c>
      <c r="F23" s="520">
        <v>2074.11834555</v>
      </c>
      <c r="G23" s="521" t="s">
        <v>284</v>
      </c>
    </row>
    <row r="24" spans="1:7" s="511" customFormat="1" ht="38.85" customHeight="1">
      <c r="A24" s="523" t="s">
        <v>830</v>
      </c>
      <c r="B24" s="524">
        <v>38262.425474709999</v>
      </c>
      <c r="C24" s="520">
        <v>42022.832958090003</v>
      </c>
      <c r="D24" s="520">
        <v>45689.937985119999</v>
      </c>
      <c r="E24" s="520">
        <v>7086.7313921499999</v>
      </c>
      <c r="F24" s="520">
        <v>6635.73868683</v>
      </c>
      <c r="G24" s="521" t="s">
        <v>25</v>
      </c>
    </row>
    <row r="25" spans="1:7" s="511" customFormat="1" ht="38.85" customHeight="1">
      <c r="A25" s="523" t="s">
        <v>55</v>
      </c>
      <c r="B25" s="524">
        <v>73878.704657110007</v>
      </c>
      <c r="C25" s="520">
        <v>116436.95479954001</v>
      </c>
      <c r="D25" s="520">
        <v>109473.96842736</v>
      </c>
      <c r="E25" s="520">
        <v>9667.9160017499999</v>
      </c>
      <c r="F25" s="520">
        <v>12474.0917706</v>
      </c>
      <c r="G25" s="521" t="s">
        <v>427</v>
      </c>
    </row>
    <row r="26" spans="1:7" s="511" customFormat="1" ht="49.15" customHeight="1">
      <c r="A26" s="523" t="s">
        <v>376</v>
      </c>
      <c r="B26" s="524">
        <v>27012.306954309999</v>
      </c>
      <c r="C26" s="520">
        <v>32318.699743270001</v>
      </c>
      <c r="D26" s="520">
        <v>37644.363962989999</v>
      </c>
      <c r="E26" s="520">
        <v>8128.3594284500005</v>
      </c>
      <c r="F26" s="520">
        <v>9043.0593088099995</v>
      </c>
      <c r="G26" s="521" t="s">
        <v>433</v>
      </c>
    </row>
    <row r="27" spans="1:7" s="511" customFormat="1" ht="38.85" customHeight="1">
      <c r="A27" s="523" t="s">
        <v>831</v>
      </c>
      <c r="B27" s="524">
        <v>11856.845132910001</v>
      </c>
      <c r="C27" s="520">
        <v>14915.715389659999</v>
      </c>
      <c r="D27" s="520">
        <v>20190.834830830001</v>
      </c>
      <c r="E27" s="520">
        <v>652.97993818999998</v>
      </c>
      <c r="F27" s="529" t="s">
        <v>476</v>
      </c>
      <c r="G27" s="521" t="s">
        <v>325</v>
      </c>
    </row>
    <row r="28" spans="1:7" s="511" customFormat="1" ht="89.1" customHeight="1">
      <c r="A28" s="523" t="s">
        <v>595</v>
      </c>
      <c r="B28" s="524">
        <v>53394.154556480004</v>
      </c>
      <c r="C28" s="520">
        <v>48194.806487080001</v>
      </c>
      <c r="D28" s="520">
        <v>54924.542498149996</v>
      </c>
      <c r="E28" s="520">
        <v>25492.736325850001</v>
      </c>
      <c r="F28" s="520">
        <v>26363.78100879</v>
      </c>
      <c r="G28" s="521" t="s">
        <v>832</v>
      </c>
    </row>
    <row r="29" spans="1:7" s="511" customFormat="1" ht="59.1" customHeight="1">
      <c r="A29" s="523" t="s">
        <v>833</v>
      </c>
      <c r="B29" s="524">
        <v>4737.6124399800001</v>
      </c>
      <c r="C29" s="520">
        <v>5353.2620245300004</v>
      </c>
      <c r="D29" s="520">
        <v>7480.8554175700001</v>
      </c>
      <c r="E29" s="520">
        <v>495.83385182000001</v>
      </c>
      <c r="F29" s="520">
        <v>362.37414788000001</v>
      </c>
      <c r="G29" s="521" t="s">
        <v>834</v>
      </c>
    </row>
    <row r="30" spans="1:7" s="511" customFormat="1" ht="28.7" customHeight="1">
      <c r="A30" s="523" t="s">
        <v>211</v>
      </c>
      <c r="B30" s="524">
        <v>23210.08408371</v>
      </c>
      <c r="C30" s="520">
        <v>26396.560693340001</v>
      </c>
      <c r="D30" s="520">
        <v>32851.127937400001</v>
      </c>
      <c r="E30" s="520">
        <v>3502.0134010699999</v>
      </c>
      <c r="F30" s="520">
        <v>7255.8759765200002</v>
      </c>
      <c r="G30" s="521" t="s">
        <v>835</v>
      </c>
    </row>
    <row r="31" spans="1:7" s="511" customFormat="1" ht="19.149999999999999" customHeight="1">
      <c r="A31" s="523" t="s">
        <v>529</v>
      </c>
      <c r="B31" s="524">
        <v>21808.83111444</v>
      </c>
      <c r="C31" s="520">
        <v>25036.381375770001</v>
      </c>
      <c r="D31" s="520">
        <v>20197.44029029</v>
      </c>
      <c r="E31" s="520">
        <v>1544.3291907600001</v>
      </c>
      <c r="F31" s="520">
        <v>2023.9264562200001</v>
      </c>
      <c r="G31" s="521" t="s">
        <v>836</v>
      </c>
    </row>
    <row r="32" spans="1:7" s="511" customFormat="1" ht="28.7" customHeight="1">
      <c r="A32" s="523" t="s">
        <v>837</v>
      </c>
      <c r="B32" s="524">
        <v>3680.9677064500002</v>
      </c>
      <c r="C32" s="520">
        <v>3079.5035472099999</v>
      </c>
      <c r="D32" s="520">
        <v>3018.4620093899998</v>
      </c>
      <c r="E32" s="520">
        <v>112.60259205</v>
      </c>
      <c r="F32" s="520">
        <v>112.40598828</v>
      </c>
      <c r="G32" s="521" t="s">
        <v>838</v>
      </c>
    </row>
    <row r="33" spans="1:7" s="511" customFormat="1" ht="19.149999999999999" customHeight="1">
      <c r="A33" s="523" t="s">
        <v>489</v>
      </c>
      <c r="B33" s="524">
        <v>2180.0814999999998</v>
      </c>
      <c r="C33" s="520">
        <v>3831.3135729999999</v>
      </c>
      <c r="D33" s="520">
        <v>2758.7401467</v>
      </c>
      <c r="E33" s="520">
        <v>2121.8318949999998</v>
      </c>
      <c r="F33" s="520">
        <v>350.45521000000002</v>
      </c>
      <c r="G33" s="521" t="s">
        <v>839</v>
      </c>
    </row>
    <row r="34" spans="1:7" s="511" customFormat="1" ht="39.4" customHeight="1">
      <c r="A34" s="513" t="s">
        <v>590</v>
      </c>
      <c r="B34" s="514">
        <v>26011.4384135</v>
      </c>
      <c r="C34" s="514">
        <v>12584.089176199999</v>
      </c>
      <c r="D34" s="514">
        <v>8279.2726214199993</v>
      </c>
      <c r="E34" s="514">
        <v>-568.01642730000003</v>
      </c>
      <c r="F34" s="514">
        <v>-2350.4475201700002</v>
      </c>
      <c r="G34" s="515" t="s">
        <v>525</v>
      </c>
    </row>
    <row r="35" spans="1:7" s="511" customFormat="1" ht="19.149999999999999" customHeight="1">
      <c r="A35" s="522" t="s">
        <v>840</v>
      </c>
      <c r="B35" s="517">
        <v>30229.179</v>
      </c>
      <c r="C35" s="517">
        <v>19814.044699999999</v>
      </c>
      <c r="D35" s="517">
        <v>16777.652999999998</v>
      </c>
      <c r="E35" s="517">
        <v>0</v>
      </c>
      <c r="F35" s="517">
        <v>0</v>
      </c>
      <c r="G35" s="522" t="s">
        <v>841</v>
      </c>
    </row>
    <row r="36" spans="1:7" s="511" customFormat="1" ht="28.7" customHeight="1">
      <c r="A36" s="522" t="s">
        <v>842</v>
      </c>
      <c r="B36" s="517">
        <v>4217.7405865000001</v>
      </c>
      <c r="C36" s="517">
        <v>7229.9555238000003</v>
      </c>
      <c r="D36" s="517">
        <v>8498.3803785799992</v>
      </c>
      <c r="E36" s="517">
        <v>568.01642730000003</v>
      </c>
      <c r="F36" s="517">
        <v>2350.4475201700002</v>
      </c>
      <c r="G36" s="522" t="s">
        <v>843</v>
      </c>
    </row>
    <row r="37" spans="1:7" s="511" customFormat="1" ht="59.65" customHeight="1">
      <c r="A37" s="513" t="s">
        <v>1732</v>
      </c>
      <c r="B37" s="514">
        <v>1147.0609999999999</v>
      </c>
      <c r="C37" s="514">
        <v>1540.7037539999999</v>
      </c>
      <c r="D37" s="514">
        <v>510.63108</v>
      </c>
      <c r="E37" s="514">
        <v>292.63108</v>
      </c>
      <c r="F37" s="514">
        <v>-10.805</v>
      </c>
      <c r="G37" s="515" t="s">
        <v>589</v>
      </c>
    </row>
    <row r="38" spans="1:7" s="511" customFormat="1" ht="28.7" customHeight="1">
      <c r="A38" s="522" t="s">
        <v>846</v>
      </c>
      <c r="B38" s="517">
        <v>1147.0609999999999</v>
      </c>
      <c r="C38" s="517">
        <v>1540.7037539999999</v>
      </c>
      <c r="D38" s="517">
        <v>510.63108</v>
      </c>
      <c r="E38" s="517">
        <v>292.63108</v>
      </c>
      <c r="F38" s="517"/>
      <c r="G38" s="522" t="s">
        <v>847</v>
      </c>
    </row>
    <row r="39" spans="1:7" s="511" customFormat="1" ht="38.85" customHeight="1">
      <c r="A39" s="522" t="s">
        <v>844</v>
      </c>
      <c r="B39" s="517"/>
      <c r="C39" s="517"/>
      <c r="D39" s="517"/>
      <c r="E39" s="517"/>
      <c r="F39" s="517">
        <v>10.805</v>
      </c>
      <c r="G39" s="522" t="s">
        <v>845</v>
      </c>
    </row>
    <row r="40" spans="1:7" s="511" customFormat="1" ht="39.4" customHeight="1">
      <c r="A40" s="513" t="s">
        <v>1733</v>
      </c>
      <c r="B40" s="514">
        <v>-10370.01708534</v>
      </c>
      <c r="C40" s="514">
        <v>-40655.203896259998</v>
      </c>
      <c r="D40" s="514">
        <v>-30328.24636275</v>
      </c>
      <c r="E40" s="514">
        <v>8833.4744006300007</v>
      </c>
      <c r="F40" s="514">
        <v>17004.970320820001</v>
      </c>
      <c r="G40" s="515" t="s">
        <v>591</v>
      </c>
    </row>
    <row r="41" spans="1:7" s="511" customFormat="1" ht="2.1" customHeight="1"/>
    <row r="42" spans="1:7" s="511" customFormat="1" ht="68.849999999999994" customHeight="1">
      <c r="A42" s="513" t="s">
        <v>1812</v>
      </c>
      <c r="B42" s="514">
        <v>10370.01708534</v>
      </c>
      <c r="C42" s="514">
        <v>40655.203896259998</v>
      </c>
      <c r="D42" s="514">
        <v>-30328.24636275</v>
      </c>
      <c r="E42" s="514">
        <v>-8833.4744006300007</v>
      </c>
      <c r="F42" s="514">
        <v>-17004.970320820001</v>
      </c>
      <c r="G42" s="515" t="s">
        <v>1813</v>
      </c>
    </row>
    <row r="43" spans="1:7" s="511" customFormat="1" ht="19.149999999999999" customHeight="1">
      <c r="A43" s="525" t="s">
        <v>452</v>
      </c>
      <c r="B43" s="526">
        <v>-97791.221975919994</v>
      </c>
      <c r="C43" s="526">
        <v>241677.71006568999</v>
      </c>
      <c r="D43" s="526">
        <v>33289.077288990004</v>
      </c>
      <c r="E43" s="526">
        <v>-88386.350447560006</v>
      </c>
      <c r="F43" s="526">
        <f>F44-F45</f>
        <v>-7110.9975370000002</v>
      </c>
      <c r="G43" s="527" t="s">
        <v>848</v>
      </c>
    </row>
    <row r="44" spans="1:7" s="511" customFormat="1" ht="19.149999999999999" customHeight="1">
      <c r="A44" s="518" t="s">
        <v>849</v>
      </c>
      <c r="B44" s="520">
        <v>-78965.844975920001</v>
      </c>
      <c r="C44" s="520">
        <v>269955.92456699</v>
      </c>
      <c r="D44" s="520">
        <v>54443.79428899</v>
      </c>
      <c r="E44" s="520">
        <v>-86784.955687559996</v>
      </c>
      <c r="F44" s="520"/>
      <c r="G44" s="528" t="s">
        <v>850</v>
      </c>
    </row>
    <row r="45" spans="1:7" s="511" customFormat="1" ht="19.7" customHeight="1">
      <c r="A45" s="518" t="s">
        <v>851</v>
      </c>
      <c r="B45" s="520">
        <v>18825.377</v>
      </c>
      <c r="C45" s="520">
        <v>28278.214501300001</v>
      </c>
      <c r="D45" s="520">
        <v>21154.717000000001</v>
      </c>
      <c r="E45" s="520">
        <v>1601.3947599999999</v>
      </c>
      <c r="F45" s="520">
        <v>7110.9975370000002</v>
      </c>
      <c r="G45" s="521" t="s">
        <v>852</v>
      </c>
    </row>
    <row r="46" spans="1:7" s="511" customFormat="1" ht="19.7" customHeight="1">
      <c r="A46" s="525" t="s">
        <v>218</v>
      </c>
      <c r="B46" s="530" t="s">
        <v>476</v>
      </c>
      <c r="C46" s="530" t="s">
        <v>476</v>
      </c>
      <c r="D46" s="530" t="s">
        <v>476</v>
      </c>
      <c r="E46" s="530" t="s">
        <v>476</v>
      </c>
      <c r="F46" s="530"/>
      <c r="G46" s="527" t="s">
        <v>853</v>
      </c>
    </row>
    <row r="47" spans="1:7" s="511" customFormat="1" ht="19.149999999999999" customHeight="1">
      <c r="A47" s="518" t="s">
        <v>849</v>
      </c>
      <c r="B47" s="529" t="s">
        <v>476</v>
      </c>
      <c r="C47" s="529" t="s">
        <v>476</v>
      </c>
      <c r="D47" s="529" t="s">
        <v>476</v>
      </c>
      <c r="E47" s="529" t="s">
        <v>476</v>
      </c>
      <c r="F47" s="529"/>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47244094488188981" right="0.43307086614173229" top="0.47244094488188981" bottom="0.39370078740157483" header="0.31496062992125984" footer="0.31496062992125984"/>
  <pageSetup paperSize="9" scale="48"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92D050"/>
    <pageSetUpPr fitToPage="1"/>
  </sheetPr>
  <dimension ref="A1:G47"/>
  <sheetViews>
    <sheetView view="pageBreakPreview" zoomScale="85" zoomScaleNormal="100" zoomScaleSheetLayoutView="85" workbookViewId="0">
      <selection activeCell="F43" sqref="F43"/>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1672</v>
      </c>
      <c r="B1" s="899"/>
      <c r="C1" s="899"/>
      <c r="D1" s="899"/>
      <c r="E1" s="900" t="s">
        <v>1673</v>
      </c>
      <c r="F1" s="900"/>
      <c r="G1" s="900"/>
    </row>
    <row r="2" spans="1:7" s="511" customFormat="1" ht="19.149999999999999" customHeight="1">
      <c r="A2" s="901" t="s">
        <v>858</v>
      </c>
      <c r="B2" s="901"/>
      <c r="C2" s="901"/>
      <c r="D2" s="901"/>
      <c r="E2" s="903" t="s">
        <v>818</v>
      </c>
      <c r="F2" s="903"/>
      <c r="G2" s="903"/>
    </row>
    <row r="3" spans="1:7" s="511" customFormat="1" ht="19.149999999999999" customHeight="1">
      <c r="A3" s="901" t="s">
        <v>819</v>
      </c>
      <c r="B3" s="901"/>
      <c r="C3" s="901"/>
      <c r="D3" s="901"/>
      <c r="E3" s="903" t="s">
        <v>1466</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453047.33526875998</v>
      </c>
      <c r="C8" s="514">
        <v>532073.16107987997</v>
      </c>
      <c r="D8" s="514">
        <v>569567.64026675001</v>
      </c>
      <c r="E8" s="514">
        <v>117434.0120764</v>
      </c>
      <c r="F8" s="514">
        <v>105036.43171308</v>
      </c>
      <c r="G8" s="515" t="s">
        <v>394</v>
      </c>
    </row>
    <row r="9" spans="1:7" s="511" customFormat="1" ht="38.85" customHeight="1">
      <c r="A9" s="516" t="s">
        <v>820</v>
      </c>
      <c r="B9" s="517">
        <v>176101.87634038</v>
      </c>
      <c r="C9" s="517">
        <v>197849.71049574</v>
      </c>
      <c r="D9" s="517">
        <v>217938.68401021001</v>
      </c>
      <c r="E9" s="517">
        <v>59026.301297339996</v>
      </c>
      <c r="F9" s="517">
        <v>53506.705023390001</v>
      </c>
      <c r="G9" s="516" t="s">
        <v>821</v>
      </c>
    </row>
    <row r="10" spans="1:7" s="511" customFormat="1" ht="28.7" customHeight="1">
      <c r="A10" s="518" t="s">
        <v>2724</v>
      </c>
      <c r="B10" s="519">
        <v>23819.677040679999</v>
      </c>
      <c r="C10" s="520">
        <v>29745.341635460001</v>
      </c>
      <c r="D10" s="520">
        <v>30969.328139969999</v>
      </c>
      <c r="E10" s="520">
        <v>7969.4566210100002</v>
      </c>
      <c r="F10" s="520">
        <v>4885.47722067</v>
      </c>
      <c r="G10" s="521" t="s">
        <v>586</v>
      </c>
    </row>
    <row r="11" spans="1:7" s="511" customFormat="1" ht="28.7" customHeight="1">
      <c r="A11" s="518" t="s">
        <v>822</v>
      </c>
      <c r="B11" s="519">
        <v>60446.743889789999</v>
      </c>
      <c r="C11" s="520">
        <v>71402.108266280004</v>
      </c>
      <c r="D11" s="520">
        <v>77767.639528739994</v>
      </c>
      <c r="E11" s="520">
        <v>20159.42775472</v>
      </c>
      <c r="F11" s="520">
        <v>19077.75635725</v>
      </c>
      <c r="G11" s="521" t="s">
        <v>587</v>
      </c>
    </row>
    <row r="12" spans="1:7" s="511" customFormat="1" ht="19.149999999999999" customHeight="1">
      <c r="A12" s="518" t="s">
        <v>823</v>
      </c>
      <c r="B12" s="519">
        <v>65791.879334040001</v>
      </c>
      <c r="C12" s="520">
        <v>73255.999743239998</v>
      </c>
      <c r="D12" s="520">
        <v>77061.317602640003</v>
      </c>
      <c r="E12" s="520">
        <v>22692.985745549999</v>
      </c>
      <c r="F12" s="520">
        <v>21271.12883577</v>
      </c>
      <c r="G12" s="521" t="s">
        <v>557</v>
      </c>
    </row>
    <row r="13" spans="1:7" s="511" customFormat="1" ht="19.149999999999999" customHeight="1">
      <c r="A13" s="518" t="s">
        <v>824</v>
      </c>
      <c r="B13" s="519">
        <v>4116.8708853300004</v>
      </c>
      <c r="C13" s="520">
        <v>2316.8131511500001</v>
      </c>
      <c r="D13" s="520">
        <v>3742.8450359499998</v>
      </c>
      <c r="E13" s="520">
        <v>254.12229146999999</v>
      </c>
      <c r="F13" s="520">
        <v>1209.39279074</v>
      </c>
      <c r="G13" s="521" t="s">
        <v>546</v>
      </c>
    </row>
    <row r="14" spans="1:7" s="511" customFormat="1" ht="28.7" customHeight="1">
      <c r="A14" s="522" t="s">
        <v>825</v>
      </c>
      <c r="B14" s="517">
        <v>5184.1237285999996</v>
      </c>
      <c r="C14" s="517">
        <v>6731.9795688100003</v>
      </c>
      <c r="D14" s="517">
        <v>9633.2014191899998</v>
      </c>
      <c r="E14" s="517">
        <v>2439.6006442799999</v>
      </c>
      <c r="F14" s="517">
        <v>1919.5827433899999</v>
      </c>
      <c r="G14" s="522" t="s">
        <v>11</v>
      </c>
    </row>
    <row r="15" spans="1:7" s="511" customFormat="1" ht="38.85" customHeight="1">
      <c r="A15" s="522" t="s">
        <v>826</v>
      </c>
      <c r="B15" s="517">
        <v>8859.4530807800002</v>
      </c>
      <c r="C15" s="517">
        <v>6142.53628303</v>
      </c>
      <c r="D15" s="517">
        <v>12106.013137350001</v>
      </c>
      <c r="E15" s="517">
        <v>3987.2901347799998</v>
      </c>
      <c r="F15" s="517">
        <v>1044.71004851</v>
      </c>
      <c r="G15" s="522" t="s">
        <v>467</v>
      </c>
    </row>
    <row r="16" spans="1:7" s="511" customFormat="1" ht="28.7" customHeight="1">
      <c r="A16" s="522" t="s">
        <v>2780</v>
      </c>
      <c r="B16" s="517">
        <v>262901.88211900002</v>
      </c>
      <c r="C16" s="517">
        <v>321348.9347323</v>
      </c>
      <c r="D16" s="517">
        <v>329889.74170000001</v>
      </c>
      <c r="E16" s="517">
        <v>51980.82</v>
      </c>
      <c r="F16" s="517">
        <v>3365.70989779</v>
      </c>
      <c r="G16" s="522" t="s">
        <v>2781</v>
      </c>
    </row>
    <row r="17" spans="1:7" s="511" customFormat="1" ht="28.7" customHeight="1">
      <c r="A17" s="522" t="s">
        <v>349</v>
      </c>
      <c r="B17" s="517"/>
      <c r="C17" s="517"/>
      <c r="D17" s="517"/>
      <c r="E17" s="517"/>
      <c r="F17" s="517">
        <v>45199.724000000002</v>
      </c>
      <c r="G17" s="522" t="s">
        <v>827</v>
      </c>
    </row>
    <row r="18" spans="1:7" s="511" customFormat="1" ht="19.7" customHeight="1">
      <c r="A18" s="513" t="s">
        <v>104</v>
      </c>
      <c r="B18" s="514">
        <v>445141.74393857003</v>
      </c>
      <c r="C18" s="514">
        <v>559071.75610269001</v>
      </c>
      <c r="D18" s="514">
        <v>578762.29304600996</v>
      </c>
      <c r="E18" s="514">
        <v>97288.926452660002</v>
      </c>
      <c r="F18" s="514">
        <v>95930.536493520005</v>
      </c>
      <c r="G18" s="515" t="s">
        <v>454</v>
      </c>
    </row>
    <row r="19" spans="1:7" s="511" customFormat="1" ht="28.7" customHeight="1">
      <c r="A19" s="523" t="s">
        <v>828</v>
      </c>
      <c r="B19" s="524">
        <v>23456.15716581</v>
      </c>
      <c r="C19" s="520">
        <v>42350.089866230002</v>
      </c>
      <c r="D19" s="520">
        <v>36137.94319554</v>
      </c>
      <c r="E19" s="520">
        <v>7099.4128197999999</v>
      </c>
      <c r="F19" s="520">
        <v>6111.6775868100003</v>
      </c>
      <c r="G19" s="521" t="s">
        <v>130</v>
      </c>
    </row>
    <row r="20" spans="1:7" s="511" customFormat="1" ht="19.149999999999999" customHeight="1">
      <c r="A20" s="523" t="s">
        <v>86</v>
      </c>
      <c r="B20" s="524">
        <v>2958.5652962300001</v>
      </c>
      <c r="C20" s="520">
        <v>3981.6444688000001</v>
      </c>
      <c r="D20" s="520">
        <v>4000.7542640800002</v>
      </c>
      <c r="E20" s="520">
        <v>159.61685306000001</v>
      </c>
      <c r="F20" s="520">
        <v>250.99604296999999</v>
      </c>
      <c r="G20" s="521" t="s">
        <v>41</v>
      </c>
    </row>
    <row r="21" spans="1:7" s="511" customFormat="1" ht="59.1" customHeight="1">
      <c r="A21" s="523" t="s">
        <v>829</v>
      </c>
      <c r="B21" s="524">
        <v>15034.756957510001</v>
      </c>
      <c r="C21" s="520">
        <v>16128.32202231</v>
      </c>
      <c r="D21" s="520">
        <v>16154.30399384</v>
      </c>
      <c r="E21" s="520">
        <v>2694.5064281700002</v>
      </c>
      <c r="F21" s="520">
        <v>2678.2718650299998</v>
      </c>
      <c r="G21" s="521" t="s">
        <v>263</v>
      </c>
    </row>
    <row r="22" spans="1:7" s="511" customFormat="1" ht="19.149999999999999" customHeight="1">
      <c r="A22" s="523" t="s">
        <v>38</v>
      </c>
      <c r="B22" s="524">
        <v>193496.84588412999</v>
      </c>
      <c r="C22" s="520">
        <v>214041.68496668001</v>
      </c>
      <c r="D22" s="520">
        <v>233050.27163065999</v>
      </c>
      <c r="E22" s="520">
        <v>47693.848791019998</v>
      </c>
      <c r="F22" s="520">
        <v>50001.447771489999</v>
      </c>
      <c r="G22" s="521" t="s">
        <v>39</v>
      </c>
    </row>
    <row r="23" spans="1:7" s="511" customFormat="1" ht="19.149999999999999" customHeight="1">
      <c r="A23" s="523" t="s">
        <v>283</v>
      </c>
      <c r="B23" s="524">
        <v>16125.634140530001</v>
      </c>
      <c r="C23" s="520">
        <v>15150.619054250001</v>
      </c>
      <c r="D23" s="520">
        <v>15486.67516687</v>
      </c>
      <c r="E23" s="520">
        <v>2231.5894642899998</v>
      </c>
      <c r="F23" s="520">
        <v>1369.7387235799999</v>
      </c>
      <c r="G23" s="521" t="s">
        <v>284</v>
      </c>
    </row>
    <row r="24" spans="1:7" s="511" customFormat="1" ht="38.85" customHeight="1">
      <c r="A24" s="523" t="s">
        <v>830</v>
      </c>
      <c r="B24" s="524">
        <v>24814.383967639998</v>
      </c>
      <c r="C24" s="520">
        <v>31524.10571675</v>
      </c>
      <c r="D24" s="520">
        <v>26426.837457450001</v>
      </c>
      <c r="E24" s="520">
        <v>4610.0796673300001</v>
      </c>
      <c r="F24" s="520">
        <v>5009.99004513</v>
      </c>
      <c r="G24" s="521" t="s">
        <v>25</v>
      </c>
    </row>
    <row r="25" spans="1:7" s="511" customFormat="1" ht="38.85" customHeight="1">
      <c r="A25" s="523" t="s">
        <v>55</v>
      </c>
      <c r="B25" s="524">
        <v>46077.50536019</v>
      </c>
      <c r="C25" s="520">
        <v>72479.625900090003</v>
      </c>
      <c r="D25" s="520">
        <v>68904.023128700006</v>
      </c>
      <c r="E25" s="520">
        <v>3273.77181092</v>
      </c>
      <c r="F25" s="520">
        <v>7031.8515835099997</v>
      </c>
      <c r="G25" s="521" t="s">
        <v>427</v>
      </c>
    </row>
    <row r="26" spans="1:7" s="511" customFormat="1" ht="49.15" customHeight="1">
      <c r="A26" s="523" t="s">
        <v>376</v>
      </c>
      <c r="B26" s="524">
        <v>24486.839481769999</v>
      </c>
      <c r="C26" s="520">
        <v>28783.00925951</v>
      </c>
      <c r="D26" s="520">
        <v>38037.311832899999</v>
      </c>
      <c r="E26" s="520">
        <v>6993.4559152000002</v>
      </c>
      <c r="F26" s="520">
        <v>7134.56267897</v>
      </c>
      <c r="G26" s="521" t="s">
        <v>433</v>
      </c>
    </row>
    <row r="27" spans="1:7" s="511" customFormat="1" ht="38.85" customHeight="1">
      <c r="A27" s="523" t="s">
        <v>831</v>
      </c>
      <c r="B27" s="524">
        <v>3881.0404000100002</v>
      </c>
      <c r="C27" s="520">
        <v>5724.59835441</v>
      </c>
      <c r="D27" s="520">
        <v>4111.2369940899998</v>
      </c>
      <c r="E27" s="520">
        <v>878.14099999999996</v>
      </c>
      <c r="F27" s="529" t="s">
        <v>476</v>
      </c>
      <c r="G27" s="521" t="s">
        <v>325</v>
      </c>
    </row>
    <row r="28" spans="1:7" s="511" customFormat="1" ht="89.1" customHeight="1">
      <c r="A28" s="523" t="s">
        <v>595</v>
      </c>
      <c r="B28" s="524">
        <v>28162.504693539999</v>
      </c>
      <c r="C28" s="520">
        <v>44859.704710910002</v>
      </c>
      <c r="D28" s="520">
        <v>50717.512760389996</v>
      </c>
      <c r="E28" s="520">
        <v>9015.0228368400003</v>
      </c>
      <c r="F28" s="520">
        <v>5250.7338893799997</v>
      </c>
      <c r="G28" s="521" t="s">
        <v>832</v>
      </c>
    </row>
    <row r="29" spans="1:7" s="511" customFormat="1" ht="59.1" customHeight="1">
      <c r="A29" s="523" t="s">
        <v>833</v>
      </c>
      <c r="B29" s="524">
        <v>1894.3290196600001</v>
      </c>
      <c r="C29" s="520">
        <v>8254.5979754100008</v>
      </c>
      <c r="D29" s="520">
        <v>1458.19040399</v>
      </c>
      <c r="E29" s="520">
        <v>257.54458517</v>
      </c>
      <c r="F29" s="520">
        <v>274.94580822</v>
      </c>
      <c r="G29" s="521" t="s">
        <v>834</v>
      </c>
    </row>
    <row r="30" spans="1:7" s="511" customFormat="1" ht="28.7" customHeight="1">
      <c r="A30" s="523" t="s">
        <v>211</v>
      </c>
      <c r="B30" s="524">
        <v>41557.620570970001</v>
      </c>
      <c r="C30" s="520">
        <v>53384.791142100003</v>
      </c>
      <c r="D30" s="520">
        <v>63174.250846139999</v>
      </c>
      <c r="E30" s="520">
        <v>10047.02872185</v>
      </c>
      <c r="F30" s="520">
        <v>6089.85584733</v>
      </c>
      <c r="G30" s="521" t="s">
        <v>835</v>
      </c>
    </row>
    <row r="31" spans="1:7" s="511" customFormat="1" ht="19.149999999999999" customHeight="1">
      <c r="A31" s="523" t="s">
        <v>529</v>
      </c>
      <c r="B31" s="524">
        <v>12712.5032882</v>
      </c>
      <c r="C31" s="520">
        <v>18318.992721859999</v>
      </c>
      <c r="D31" s="520">
        <v>18714.185748790002</v>
      </c>
      <c r="E31" s="520">
        <v>1980.1112528900001</v>
      </c>
      <c r="F31" s="520">
        <v>2789.8832274800002</v>
      </c>
      <c r="G31" s="521" t="s">
        <v>836</v>
      </c>
    </row>
    <row r="32" spans="1:7" s="511" customFormat="1" ht="28.7" customHeight="1">
      <c r="A32" s="523" t="s">
        <v>837</v>
      </c>
      <c r="B32" s="524">
        <v>1789.28011238</v>
      </c>
      <c r="C32" s="520">
        <v>1763.54176138</v>
      </c>
      <c r="D32" s="520">
        <v>1955.26550198</v>
      </c>
      <c r="E32" s="520">
        <v>101.35488553</v>
      </c>
      <c r="F32" s="520">
        <v>106.09906247000001</v>
      </c>
      <c r="G32" s="521" t="s">
        <v>838</v>
      </c>
    </row>
    <row r="33" spans="1:7" s="511" customFormat="1" ht="19.149999999999999" customHeight="1">
      <c r="A33" s="523" t="s">
        <v>489</v>
      </c>
      <c r="B33" s="524">
        <v>8693.7775999999994</v>
      </c>
      <c r="C33" s="520">
        <v>2326.4281820000001</v>
      </c>
      <c r="D33" s="520">
        <v>433.53012059000002</v>
      </c>
      <c r="E33" s="520">
        <v>253.44142059000001</v>
      </c>
      <c r="F33" s="520">
        <v>1830.4823611500001</v>
      </c>
      <c r="G33" s="521" t="s">
        <v>839</v>
      </c>
    </row>
    <row r="34" spans="1:7" s="511" customFormat="1" ht="39.4" customHeight="1">
      <c r="A34" s="513" t="s">
        <v>590</v>
      </c>
      <c r="B34" s="514">
        <v>13489.72919761</v>
      </c>
      <c r="C34" s="514">
        <v>8075.4856582499997</v>
      </c>
      <c r="D34" s="514">
        <v>18988.328117149998</v>
      </c>
      <c r="E34" s="514">
        <v>-1607.90192523</v>
      </c>
      <c r="F34" s="514">
        <v>-5149.8604878100004</v>
      </c>
      <c r="G34" s="515" t="s">
        <v>525</v>
      </c>
    </row>
    <row r="35" spans="1:7" s="511" customFormat="1" ht="19.149999999999999" customHeight="1">
      <c r="A35" s="522" t="s">
        <v>840</v>
      </c>
      <c r="B35" s="517">
        <v>16625.844082</v>
      </c>
      <c r="C35" s="517">
        <v>13886.675273999999</v>
      </c>
      <c r="D35" s="517">
        <v>25765.359281000001</v>
      </c>
      <c r="E35" s="517">
        <v>0</v>
      </c>
      <c r="F35" s="517">
        <v>0</v>
      </c>
      <c r="G35" s="522" t="s">
        <v>841</v>
      </c>
    </row>
    <row r="36" spans="1:7" s="511" customFormat="1" ht="28.7" customHeight="1">
      <c r="A36" s="522" t="s">
        <v>842</v>
      </c>
      <c r="B36" s="517">
        <v>3136.11488439</v>
      </c>
      <c r="C36" s="517">
        <v>5811.1896157499996</v>
      </c>
      <c r="D36" s="517">
        <v>6777.0311638499998</v>
      </c>
      <c r="E36" s="517">
        <v>1607.90192523</v>
      </c>
      <c r="F36" s="517">
        <v>5149.8604878100004</v>
      </c>
      <c r="G36" s="522" t="s">
        <v>843</v>
      </c>
    </row>
    <row r="37" spans="1:7" s="511" customFormat="1" ht="59.65" customHeight="1">
      <c r="A37" s="513" t="s">
        <v>1732</v>
      </c>
      <c r="B37" s="514">
        <v>12.583</v>
      </c>
      <c r="C37" s="514">
        <v>2001.3979999999999</v>
      </c>
      <c r="D37" s="514">
        <v>40.072879999999998</v>
      </c>
      <c r="E37" s="514"/>
      <c r="F37" s="514"/>
      <c r="G37" s="515" t="s">
        <v>589</v>
      </c>
    </row>
    <row r="38" spans="1:7" s="511" customFormat="1" ht="28.7" customHeight="1">
      <c r="A38" s="522" t="s">
        <v>846</v>
      </c>
      <c r="B38" s="517">
        <v>12.583</v>
      </c>
      <c r="C38" s="517">
        <v>2001.3979999999999</v>
      </c>
      <c r="D38" s="517">
        <v>40.072879999999998</v>
      </c>
      <c r="E38" s="517"/>
      <c r="F38" s="517"/>
      <c r="G38" s="522" t="s">
        <v>847</v>
      </c>
    </row>
    <row r="39" spans="1:7" s="511" customFormat="1" ht="39.4" customHeight="1">
      <c r="A39" s="513" t="s">
        <v>1733</v>
      </c>
      <c r="B39" s="514">
        <v>-5596.7208674200001</v>
      </c>
      <c r="C39" s="514">
        <v>-37075.478681059998</v>
      </c>
      <c r="D39" s="514">
        <v>-28223.053776410001</v>
      </c>
      <c r="E39" s="514">
        <v>21752.987548969999</v>
      </c>
      <c r="F39" s="514">
        <v>14255.755707370001</v>
      </c>
      <c r="G39" s="515" t="s">
        <v>591</v>
      </c>
    </row>
    <row r="40" spans="1:7" s="511" customFormat="1" ht="2.1" customHeight="1"/>
    <row r="41" spans="1:7" s="511" customFormat="1" ht="68.849999999999994" customHeight="1">
      <c r="A41" s="513" t="s">
        <v>1812</v>
      </c>
      <c r="B41" s="514">
        <v>5596.7208674200001</v>
      </c>
      <c r="C41" s="514">
        <v>37075.478681059998</v>
      </c>
      <c r="D41" s="514">
        <v>-28223.053776410001</v>
      </c>
      <c r="E41" s="514">
        <v>-21752.987548969999</v>
      </c>
      <c r="F41" s="514">
        <v>-14255.755707370001</v>
      </c>
      <c r="G41" s="515" t="s">
        <v>1813</v>
      </c>
    </row>
    <row r="42" spans="1:7" s="511" customFormat="1" ht="19.149999999999999" customHeight="1">
      <c r="A42" s="525" t="s">
        <v>452</v>
      </c>
      <c r="B42" s="526">
        <v>-126662.62983958</v>
      </c>
      <c r="C42" s="526">
        <v>232779.58429082</v>
      </c>
      <c r="D42" s="526">
        <v>31971.359857930001</v>
      </c>
      <c r="E42" s="526">
        <v>-246132.26518764001</v>
      </c>
      <c r="F42" s="526">
        <f>F43-F44</f>
        <v>9454.5905779999994</v>
      </c>
      <c r="G42" s="527" t="s">
        <v>848</v>
      </c>
    </row>
    <row r="43" spans="1:7" s="511" customFormat="1" ht="19.149999999999999" customHeight="1">
      <c r="A43" s="518" t="s">
        <v>849</v>
      </c>
      <c r="B43" s="520">
        <v>-119750.588044</v>
      </c>
      <c r="C43" s="520">
        <v>242914.29396782001</v>
      </c>
      <c r="D43" s="520">
        <v>44629.222619929998</v>
      </c>
      <c r="E43" s="520">
        <v>-244777.39378764</v>
      </c>
      <c r="F43" s="520">
        <v>13925.692999999999</v>
      </c>
      <c r="G43" s="528" t="s">
        <v>850</v>
      </c>
    </row>
    <row r="44" spans="1:7" s="511" customFormat="1" ht="19.7" customHeight="1">
      <c r="A44" s="518" t="s">
        <v>851</v>
      </c>
      <c r="B44" s="520">
        <v>6912.0417955800003</v>
      </c>
      <c r="C44" s="520">
        <v>10134.709677000001</v>
      </c>
      <c r="D44" s="520">
        <v>12657.862762000001</v>
      </c>
      <c r="E44" s="520">
        <v>1354.8714</v>
      </c>
      <c r="F44" s="520">
        <v>4471.1024219999999</v>
      </c>
      <c r="G44" s="521" t="s">
        <v>852</v>
      </c>
    </row>
    <row r="45" spans="1:7" s="511" customFormat="1" ht="19.7" customHeight="1">
      <c r="A45" s="525" t="s">
        <v>218</v>
      </c>
      <c r="B45" s="530" t="s">
        <v>476</v>
      </c>
      <c r="C45" s="530" t="s">
        <v>476</v>
      </c>
      <c r="D45" s="530" t="s">
        <v>476</v>
      </c>
      <c r="E45" s="530" t="s">
        <v>476</v>
      </c>
      <c r="F45" s="530" t="s">
        <v>476</v>
      </c>
      <c r="G45" s="527" t="s">
        <v>853</v>
      </c>
    </row>
    <row r="46" spans="1:7" s="511" customFormat="1" ht="19.149999999999999" customHeight="1">
      <c r="A46" s="518" t="s">
        <v>849</v>
      </c>
      <c r="B46" s="529" t="s">
        <v>476</v>
      </c>
      <c r="C46" s="529" t="s">
        <v>476</v>
      </c>
      <c r="D46" s="529" t="s">
        <v>476</v>
      </c>
      <c r="E46" s="529" t="s">
        <v>476</v>
      </c>
      <c r="F46" s="529" t="s">
        <v>476</v>
      </c>
      <c r="G46" s="521" t="s">
        <v>850</v>
      </c>
    </row>
    <row r="47" spans="1:7" s="511" customFormat="1" ht="19.7" customHeight="1">
      <c r="A47" s="531" t="s">
        <v>851</v>
      </c>
      <c r="B47" s="532" t="s">
        <v>476</v>
      </c>
      <c r="C47" s="533" t="s">
        <v>476</v>
      </c>
      <c r="D47" s="533" t="s">
        <v>476</v>
      </c>
      <c r="E47" s="533" t="s">
        <v>476</v>
      </c>
      <c r="F47" s="533" t="s">
        <v>476</v>
      </c>
      <c r="G47" s="534" t="s">
        <v>852</v>
      </c>
    </row>
  </sheetData>
  <customSheetViews>
    <customSheetView guid="{69687417-BF2D-41EA-9F0C-3ABCA36AC0DF}" scale="85" showPageBreaks="1" printArea="1" view="pageBreakPreview">
      <selection activeCell="D16" sqref="D16"/>
      <pageMargins left="0.33" right="0.17" top="0.4" bottom="0.35" header="0.5" footer="0.35"/>
      <pageSetup paperSize="9" scale="74" orientation="portrait" r:id="rId1"/>
      <headerFooter alignWithMargins="0"/>
    </customSheetView>
    <customSheetView guid="{CEB12AB2-2B7C-47EA-8993-91B31C172525}"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9370078740157483" bottom="0.35433070866141736" header="0.51181102362204722" footer="0.35433070866141736"/>
  <pageSetup paperSize="9" scale="50"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92D050"/>
    <pageSetUpPr fitToPage="1"/>
  </sheetPr>
  <dimension ref="A1:G48"/>
  <sheetViews>
    <sheetView view="pageBreakPreview" zoomScale="85" zoomScaleNormal="100" zoomScaleSheetLayoutView="85" workbookViewId="0">
      <selection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1674</v>
      </c>
      <c r="B1" s="899"/>
      <c r="C1" s="899"/>
      <c r="D1" s="899"/>
      <c r="E1" s="900" t="s">
        <v>1675</v>
      </c>
      <c r="F1" s="900"/>
      <c r="G1" s="900"/>
    </row>
    <row r="2" spans="1:7" s="511" customFormat="1" ht="19.149999999999999" customHeight="1">
      <c r="A2" s="901" t="s">
        <v>859</v>
      </c>
      <c r="B2" s="901"/>
      <c r="C2" s="901"/>
      <c r="D2" s="901"/>
      <c r="E2" s="903" t="s">
        <v>818</v>
      </c>
      <c r="F2" s="903"/>
      <c r="G2" s="903"/>
    </row>
    <row r="3" spans="1:7" s="511" customFormat="1" ht="19.149999999999999" customHeight="1">
      <c r="A3" s="901" t="s">
        <v>819</v>
      </c>
      <c r="B3" s="901"/>
      <c r="C3" s="901"/>
      <c r="D3" s="901"/>
      <c r="E3" s="903" t="s">
        <v>1467</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686571.14634446998</v>
      </c>
      <c r="C8" s="514">
        <v>782542.04620063002</v>
      </c>
      <c r="D8" s="514">
        <v>831509.34399820003</v>
      </c>
      <c r="E8" s="514">
        <v>190948.04822920001</v>
      </c>
      <c r="F8" s="514">
        <v>181625.65794852001</v>
      </c>
      <c r="G8" s="515" t="s">
        <v>394</v>
      </c>
    </row>
    <row r="9" spans="1:7" s="511" customFormat="1" ht="38.85" customHeight="1">
      <c r="A9" s="516" t="s">
        <v>820</v>
      </c>
      <c r="B9" s="517">
        <v>279296.66362350999</v>
      </c>
      <c r="C9" s="517">
        <v>347457.47907787003</v>
      </c>
      <c r="D9" s="517">
        <v>410446.96134098998</v>
      </c>
      <c r="E9" s="517">
        <v>105312.80645849</v>
      </c>
      <c r="F9" s="517">
        <v>98759.76139277</v>
      </c>
      <c r="G9" s="516" t="s">
        <v>821</v>
      </c>
    </row>
    <row r="10" spans="1:7" s="511" customFormat="1" ht="28.7" customHeight="1">
      <c r="A10" s="518" t="s">
        <v>2724</v>
      </c>
      <c r="B10" s="519">
        <v>50643.141222539998</v>
      </c>
      <c r="C10" s="520">
        <v>65372.599045640003</v>
      </c>
      <c r="D10" s="520">
        <v>74607.446595679998</v>
      </c>
      <c r="E10" s="520">
        <v>15870.928991770001</v>
      </c>
      <c r="F10" s="520">
        <v>12351.10055951</v>
      </c>
      <c r="G10" s="521" t="s">
        <v>586</v>
      </c>
    </row>
    <row r="11" spans="1:7" s="511" customFormat="1" ht="28.7" customHeight="1">
      <c r="A11" s="518" t="s">
        <v>822</v>
      </c>
      <c r="B11" s="519">
        <v>100657.78399441999</v>
      </c>
      <c r="C11" s="520">
        <v>130633.82556528</v>
      </c>
      <c r="D11" s="520">
        <v>153920.21593859</v>
      </c>
      <c r="E11" s="520">
        <v>40569.97532654</v>
      </c>
      <c r="F11" s="520">
        <v>40671.04553268</v>
      </c>
      <c r="G11" s="521" t="s">
        <v>587</v>
      </c>
    </row>
    <row r="12" spans="1:7" s="511" customFormat="1" ht="19.149999999999999" customHeight="1">
      <c r="A12" s="518" t="s">
        <v>823</v>
      </c>
      <c r="B12" s="519">
        <v>70479.114853289997</v>
      </c>
      <c r="C12" s="520">
        <v>85429.921290479993</v>
      </c>
      <c r="D12" s="520">
        <v>103173.55730773001</v>
      </c>
      <c r="E12" s="520">
        <v>28110.456308879999</v>
      </c>
      <c r="F12" s="520">
        <v>27808.981110820001</v>
      </c>
      <c r="G12" s="521" t="s">
        <v>557</v>
      </c>
    </row>
    <row r="13" spans="1:7" s="511" customFormat="1" ht="19.149999999999999" customHeight="1">
      <c r="A13" s="518" t="s">
        <v>824</v>
      </c>
      <c r="B13" s="519">
        <v>8092.5258076299997</v>
      </c>
      <c r="C13" s="520">
        <v>7686.1147393499996</v>
      </c>
      <c r="D13" s="520">
        <v>8381.3849875199994</v>
      </c>
      <c r="E13" s="520">
        <v>1602.8571134900001</v>
      </c>
      <c r="F13" s="520">
        <v>1780.4528185700001</v>
      </c>
      <c r="G13" s="521" t="s">
        <v>546</v>
      </c>
    </row>
    <row r="14" spans="1:7" s="511" customFormat="1" ht="28.7" customHeight="1">
      <c r="A14" s="522" t="s">
        <v>825</v>
      </c>
      <c r="B14" s="517">
        <v>11211.45219908</v>
      </c>
      <c r="C14" s="517">
        <v>27590.04687043</v>
      </c>
      <c r="D14" s="517">
        <v>13643.166147309999</v>
      </c>
      <c r="E14" s="517">
        <v>2623.0424024700001</v>
      </c>
      <c r="F14" s="517">
        <v>4391.0177025900002</v>
      </c>
      <c r="G14" s="522" t="s">
        <v>11</v>
      </c>
    </row>
    <row r="15" spans="1:7" s="511" customFormat="1" ht="38.85" customHeight="1">
      <c r="A15" s="522" t="s">
        <v>826</v>
      </c>
      <c r="B15" s="517">
        <v>3103.0046539499999</v>
      </c>
      <c r="C15" s="517">
        <v>4608.7488523299999</v>
      </c>
      <c r="D15" s="517">
        <v>6493.6480099</v>
      </c>
      <c r="E15" s="517">
        <v>1301.12336824</v>
      </c>
      <c r="F15" s="517">
        <v>2354.0039361899999</v>
      </c>
      <c r="G15" s="522" t="s">
        <v>467</v>
      </c>
    </row>
    <row r="16" spans="1:7" s="511" customFormat="1" ht="28.7" customHeight="1">
      <c r="A16" s="522" t="s">
        <v>2780</v>
      </c>
      <c r="B16" s="517">
        <v>392960.02586792997</v>
      </c>
      <c r="C16" s="517">
        <v>402885.77140000003</v>
      </c>
      <c r="D16" s="517">
        <v>400925.56849999999</v>
      </c>
      <c r="E16" s="517">
        <v>81711.076000000001</v>
      </c>
      <c r="F16" s="517">
        <v>7693.0139169699996</v>
      </c>
      <c r="G16" s="522" t="s">
        <v>2781</v>
      </c>
    </row>
    <row r="17" spans="1:7" s="511" customFormat="1" ht="28.7" customHeight="1">
      <c r="A17" s="522" t="s">
        <v>349</v>
      </c>
      <c r="B17" s="517"/>
      <c r="C17" s="517"/>
      <c r="D17" s="517"/>
      <c r="E17" s="517"/>
      <c r="F17" s="517">
        <v>68427.861000000004</v>
      </c>
      <c r="G17" s="522" t="s">
        <v>827</v>
      </c>
    </row>
    <row r="18" spans="1:7" s="511" customFormat="1" ht="19.7" customHeight="1">
      <c r="A18" s="513" t="s">
        <v>104</v>
      </c>
      <c r="B18" s="514">
        <v>673296.68859925994</v>
      </c>
      <c r="C18" s="514">
        <v>795649.23895634001</v>
      </c>
      <c r="D18" s="514">
        <v>841950.33551578003</v>
      </c>
      <c r="E18" s="514">
        <v>133472.23829496</v>
      </c>
      <c r="F18" s="514">
        <v>146887.61114097</v>
      </c>
      <c r="G18" s="515" t="s">
        <v>454</v>
      </c>
    </row>
    <row r="19" spans="1:7" s="511" customFormat="1" ht="28.7" customHeight="1">
      <c r="A19" s="523" t="s">
        <v>828</v>
      </c>
      <c r="B19" s="524">
        <v>28618.702590659999</v>
      </c>
      <c r="C19" s="520">
        <v>34271.161872010001</v>
      </c>
      <c r="D19" s="520">
        <v>38635.35921432</v>
      </c>
      <c r="E19" s="520">
        <v>8406.9917149199991</v>
      </c>
      <c r="F19" s="520">
        <v>7915.8158090699999</v>
      </c>
      <c r="G19" s="521" t="s">
        <v>130</v>
      </c>
    </row>
    <row r="20" spans="1:7" s="511" customFormat="1" ht="19.149999999999999" customHeight="1">
      <c r="A20" s="523" t="s">
        <v>86</v>
      </c>
      <c r="B20" s="524">
        <v>2604.8185903799999</v>
      </c>
      <c r="C20" s="520">
        <v>3295.2284663</v>
      </c>
      <c r="D20" s="520">
        <v>4374.0500745600002</v>
      </c>
      <c r="E20" s="520">
        <v>418.88680333000002</v>
      </c>
      <c r="F20" s="520">
        <v>280.07407303000002</v>
      </c>
      <c r="G20" s="521" t="s">
        <v>41</v>
      </c>
    </row>
    <row r="21" spans="1:7" s="511" customFormat="1" ht="59.1" customHeight="1">
      <c r="A21" s="523" t="s">
        <v>829</v>
      </c>
      <c r="B21" s="524">
        <v>24020.079584800002</v>
      </c>
      <c r="C21" s="520">
        <v>25951.122111749999</v>
      </c>
      <c r="D21" s="520">
        <v>31930.59725975</v>
      </c>
      <c r="E21" s="520">
        <v>5883.8226075900002</v>
      </c>
      <c r="F21" s="520">
        <v>7055.2248597300004</v>
      </c>
      <c r="G21" s="521" t="s">
        <v>263</v>
      </c>
    </row>
    <row r="22" spans="1:7" s="511" customFormat="1" ht="19.149999999999999" customHeight="1">
      <c r="A22" s="523" t="s">
        <v>38</v>
      </c>
      <c r="B22" s="524">
        <v>249193.89823115</v>
      </c>
      <c r="C22" s="520">
        <v>283785.40207555</v>
      </c>
      <c r="D22" s="520">
        <v>299368.22829886997</v>
      </c>
      <c r="E22" s="520">
        <v>48346.479043610001</v>
      </c>
      <c r="F22" s="520">
        <v>52436.002883679997</v>
      </c>
      <c r="G22" s="521" t="s">
        <v>39</v>
      </c>
    </row>
    <row r="23" spans="1:7" s="511" customFormat="1" ht="19.149999999999999" customHeight="1">
      <c r="A23" s="523" t="s">
        <v>283</v>
      </c>
      <c r="B23" s="524">
        <v>21247.252181569998</v>
      </c>
      <c r="C23" s="520">
        <v>22937.21494098</v>
      </c>
      <c r="D23" s="520">
        <v>24608.447338239999</v>
      </c>
      <c r="E23" s="520">
        <v>3333.13486345</v>
      </c>
      <c r="F23" s="520">
        <v>1948.82598177</v>
      </c>
      <c r="G23" s="521" t="s">
        <v>284</v>
      </c>
    </row>
    <row r="24" spans="1:7" s="511" customFormat="1" ht="38.85" customHeight="1">
      <c r="A24" s="523" t="s">
        <v>830</v>
      </c>
      <c r="B24" s="524">
        <v>36613.31430862</v>
      </c>
      <c r="C24" s="520">
        <v>45895.859870640001</v>
      </c>
      <c r="D24" s="520">
        <v>53656.787311480002</v>
      </c>
      <c r="E24" s="520">
        <v>9364.0603049300007</v>
      </c>
      <c r="F24" s="520">
        <v>9162.0994738099998</v>
      </c>
      <c r="G24" s="521" t="s">
        <v>25</v>
      </c>
    </row>
    <row r="25" spans="1:7" s="511" customFormat="1" ht="38.85" customHeight="1">
      <c r="A25" s="523" t="s">
        <v>55</v>
      </c>
      <c r="B25" s="524">
        <v>100549.55439907</v>
      </c>
      <c r="C25" s="520">
        <v>136779.82797067999</v>
      </c>
      <c r="D25" s="520">
        <v>134173.04848117</v>
      </c>
      <c r="E25" s="520">
        <v>16509.838812220001</v>
      </c>
      <c r="F25" s="520">
        <v>14768.70930832</v>
      </c>
      <c r="G25" s="521" t="s">
        <v>427</v>
      </c>
    </row>
    <row r="26" spans="1:7" s="511" customFormat="1" ht="49.15" customHeight="1">
      <c r="A26" s="523" t="s">
        <v>376</v>
      </c>
      <c r="B26" s="524">
        <v>48493.916112400002</v>
      </c>
      <c r="C26" s="520">
        <v>56361.162150080003</v>
      </c>
      <c r="D26" s="520">
        <v>65497.019330709998</v>
      </c>
      <c r="E26" s="520">
        <v>13361.929242030001</v>
      </c>
      <c r="F26" s="520">
        <v>14314.72465624</v>
      </c>
      <c r="G26" s="521" t="s">
        <v>433</v>
      </c>
    </row>
    <row r="27" spans="1:7" s="511" customFormat="1" ht="38.85" customHeight="1">
      <c r="A27" s="523" t="s">
        <v>831</v>
      </c>
      <c r="B27" s="524">
        <v>11692.76673032</v>
      </c>
      <c r="C27" s="520">
        <v>14879.07086777</v>
      </c>
      <c r="D27" s="520">
        <v>21584.263202059999</v>
      </c>
      <c r="E27" s="520">
        <v>3341.5456606399998</v>
      </c>
      <c r="F27" s="520">
        <v>2765.72960212</v>
      </c>
      <c r="G27" s="521" t="s">
        <v>325</v>
      </c>
    </row>
    <row r="28" spans="1:7" s="511" customFormat="1" ht="89.1" customHeight="1">
      <c r="A28" s="523" t="s">
        <v>595</v>
      </c>
      <c r="B28" s="524">
        <v>34851.561508059996</v>
      </c>
      <c r="C28" s="520">
        <v>36319.910783760002</v>
      </c>
      <c r="D28" s="520">
        <v>41764.83986059</v>
      </c>
      <c r="E28" s="520">
        <v>7248.89729343</v>
      </c>
      <c r="F28" s="520">
        <v>14239.39847127</v>
      </c>
      <c r="G28" s="521" t="s">
        <v>832</v>
      </c>
    </row>
    <row r="29" spans="1:7" s="511" customFormat="1" ht="59.1" customHeight="1">
      <c r="A29" s="523" t="s">
        <v>833</v>
      </c>
      <c r="B29" s="524">
        <v>2333.2123792000002</v>
      </c>
      <c r="C29" s="520">
        <v>5501.2255573800003</v>
      </c>
      <c r="D29" s="520">
        <v>4606.9834814400001</v>
      </c>
      <c r="E29" s="520">
        <v>669.41028514000004</v>
      </c>
      <c r="F29" s="520">
        <v>638.17844367999999</v>
      </c>
      <c r="G29" s="521" t="s">
        <v>834</v>
      </c>
    </row>
    <row r="30" spans="1:7" s="511" customFormat="1" ht="28.7" customHeight="1">
      <c r="A30" s="523" t="s">
        <v>211</v>
      </c>
      <c r="B30" s="524">
        <v>72766.108393600007</v>
      </c>
      <c r="C30" s="520">
        <v>88564.702358850001</v>
      </c>
      <c r="D30" s="520">
        <v>102277.9994093</v>
      </c>
      <c r="E30" s="520">
        <v>13132.897247999999</v>
      </c>
      <c r="F30" s="520">
        <v>19030.649751019999</v>
      </c>
      <c r="G30" s="521" t="s">
        <v>835</v>
      </c>
    </row>
    <row r="31" spans="1:7" s="511" customFormat="1" ht="19.149999999999999" customHeight="1">
      <c r="A31" s="523" t="s">
        <v>529</v>
      </c>
      <c r="B31" s="524">
        <v>32635.39132762</v>
      </c>
      <c r="C31" s="520">
        <v>36533.590808230001</v>
      </c>
      <c r="D31" s="520">
        <v>15893.65481383</v>
      </c>
      <c r="E31" s="520">
        <v>2872.9465873700001</v>
      </c>
      <c r="F31" s="520">
        <v>1901.2335863999999</v>
      </c>
      <c r="G31" s="521" t="s">
        <v>836</v>
      </c>
    </row>
    <row r="32" spans="1:7" s="511" customFormat="1" ht="28.7" customHeight="1">
      <c r="A32" s="523" t="s">
        <v>837</v>
      </c>
      <c r="B32" s="524">
        <v>2496.9488817599999</v>
      </c>
      <c r="C32" s="520">
        <v>2544.0805430400001</v>
      </c>
      <c r="D32" s="520">
        <v>2557.1707545700001</v>
      </c>
      <c r="E32" s="520">
        <v>1.29146486</v>
      </c>
      <c r="F32" s="520">
        <v>9.8095500100000006</v>
      </c>
      <c r="G32" s="521" t="s">
        <v>838</v>
      </c>
    </row>
    <row r="33" spans="1:7" s="511" customFormat="1" ht="19.149999999999999" customHeight="1">
      <c r="A33" s="523" t="s">
        <v>489</v>
      </c>
      <c r="B33" s="524">
        <v>5179.1633800500003</v>
      </c>
      <c r="C33" s="520">
        <v>2029.6785793199999</v>
      </c>
      <c r="D33" s="520">
        <v>1021.88668489</v>
      </c>
      <c r="E33" s="520">
        <v>580.10636344</v>
      </c>
      <c r="F33" s="520">
        <v>421.13469082</v>
      </c>
      <c r="G33" s="521" t="s">
        <v>839</v>
      </c>
    </row>
    <row r="34" spans="1:7" s="511" customFormat="1" ht="39.4" customHeight="1">
      <c r="A34" s="513" t="s">
        <v>590</v>
      </c>
      <c r="B34" s="514">
        <v>6409.4530100299999</v>
      </c>
      <c r="C34" s="514">
        <v>7544.8088446000002</v>
      </c>
      <c r="D34" s="514">
        <v>17782.632437600001</v>
      </c>
      <c r="E34" s="514">
        <v>-1988.87307818</v>
      </c>
      <c r="F34" s="514">
        <v>-5289.4750269400001</v>
      </c>
      <c r="G34" s="515" t="s">
        <v>525</v>
      </c>
    </row>
    <row r="35" spans="1:7" s="511" customFormat="1" ht="19.149999999999999" customHeight="1">
      <c r="A35" s="522" t="s">
        <v>840</v>
      </c>
      <c r="B35" s="517">
        <v>9337.8289999999997</v>
      </c>
      <c r="C35" s="517">
        <v>14796.171</v>
      </c>
      <c r="D35" s="517">
        <v>23636.198</v>
      </c>
      <c r="E35" s="517">
        <v>0</v>
      </c>
      <c r="F35" s="517">
        <v>0</v>
      </c>
      <c r="G35" s="522" t="s">
        <v>841</v>
      </c>
    </row>
    <row r="36" spans="1:7" s="511" customFormat="1" ht="28.7" customHeight="1">
      <c r="A36" s="522" t="s">
        <v>842</v>
      </c>
      <c r="B36" s="517">
        <v>2928.3759899699999</v>
      </c>
      <c r="C36" s="517">
        <v>7251.3621554000001</v>
      </c>
      <c r="D36" s="517">
        <v>5853.5655624000001</v>
      </c>
      <c r="E36" s="517">
        <v>1988.87307818</v>
      </c>
      <c r="F36" s="517">
        <v>5289.4750269400001</v>
      </c>
      <c r="G36" s="522" t="s">
        <v>843</v>
      </c>
    </row>
    <row r="37" spans="1:7" s="511" customFormat="1" ht="59.65" customHeight="1">
      <c r="A37" s="513" t="s">
        <v>1732</v>
      </c>
      <c r="B37" s="514">
        <v>6536.4509425599999</v>
      </c>
      <c r="C37" s="514">
        <v>1299.2875670000001</v>
      </c>
      <c r="D37" s="514">
        <v>3093.2613390000001</v>
      </c>
      <c r="E37" s="514">
        <v>63.520339</v>
      </c>
      <c r="F37" s="514">
        <v>2337.7766369999999</v>
      </c>
      <c r="G37" s="515" t="s">
        <v>589</v>
      </c>
    </row>
    <row r="38" spans="1:7" s="511" customFormat="1" ht="28.7" customHeight="1">
      <c r="A38" s="522" t="s">
        <v>846</v>
      </c>
      <c r="B38" s="517">
        <v>6551.8835055600002</v>
      </c>
      <c r="C38" s="517">
        <v>1358.875</v>
      </c>
      <c r="D38" s="517">
        <v>3150.5790000000002</v>
      </c>
      <c r="E38" s="517">
        <v>65.5</v>
      </c>
      <c r="F38" s="517">
        <v>2337.7766369999999</v>
      </c>
      <c r="G38" s="522" t="s">
        <v>847</v>
      </c>
    </row>
    <row r="39" spans="1:7" s="511" customFormat="1" ht="38.85" customHeight="1">
      <c r="A39" s="522" t="s">
        <v>844</v>
      </c>
      <c r="B39" s="517">
        <v>15.432563</v>
      </c>
      <c r="C39" s="517">
        <v>59.587432999999997</v>
      </c>
      <c r="D39" s="517">
        <v>57.317661000000001</v>
      </c>
      <c r="E39" s="517">
        <v>1.9796609999999999</v>
      </c>
      <c r="F39" s="517"/>
      <c r="G39" s="522" t="s">
        <v>845</v>
      </c>
    </row>
    <row r="40" spans="1:7" s="511" customFormat="1" ht="39.4" customHeight="1">
      <c r="A40" s="513" t="s">
        <v>1733</v>
      </c>
      <c r="B40" s="514">
        <v>328.55379262000002</v>
      </c>
      <c r="C40" s="514">
        <v>-21951.289167309998</v>
      </c>
      <c r="D40" s="514">
        <v>-31316.88529418</v>
      </c>
      <c r="E40" s="514">
        <v>59401.162673420004</v>
      </c>
      <c r="F40" s="514">
        <v>37689.745197490003</v>
      </c>
      <c r="G40" s="515" t="s">
        <v>591</v>
      </c>
    </row>
    <row r="41" spans="1:7" s="511" customFormat="1" ht="2.1" customHeight="1"/>
    <row r="42" spans="1:7" s="511" customFormat="1" ht="68.849999999999994" customHeight="1">
      <c r="A42" s="513" t="s">
        <v>1812</v>
      </c>
      <c r="B42" s="514">
        <v>-328.55379262000002</v>
      </c>
      <c r="C42" s="514">
        <v>21951.289167309998</v>
      </c>
      <c r="D42" s="514">
        <v>-31316.88529418</v>
      </c>
      <c r="E42" s="514">
        <v>-59401.162673420004</v>
      </c>
      <c r="F42" s="514">
        <v>-37689.745197490003</v>
      </c>
      <c r="G42" s="515" t="s">
        <v>1813</v>
      </c>
    </row>
    <row r="43" spans="1:7" s="511" customFormat="1" ht="19.149999999999999" customHeight="1">
      <c r="A43" s="525" t="s">
        <v>452</v>
      </c>
      <c r="B43" s="526">
        <v>-68685.243119699997</v>
      </c>
      <c r="C43" s="526">
        <v>35067.053571359997</v>
      </c>
      <c r="D43" s="526">
        <v>-22536.84851684</v>
      </c>
      <c r="E43" s="526">
        <v>-692339.12034103996</v>
      </c>
      <c r="F43" s="526">
        <f>F44-F45</f>
        <v>-28.420171030000347</v>
      </c>
      <c r="G43" s="527" t="s">
        <v>848</v>
      </c>
    </row>
    <row r="44" spans="1:7" s="511" customFormat="1" ht="19.149999999999999" customHeight="1">
      <c r="A44" s="518" t="s">
        <v>849</v>
      </c>
      <c r="B44" s="520">
        <v>-63641.708811359997</v>
      </c>
      <c r="C44" s="520">
        <v>43180.260622599999</v>
      </c>
      <c r="D44" s="520">
        <v>-13191.592297609999</v>
      </c>
      <c r="E44" s="520">
        <v>-690477.77200104005</v>
      </c>
      <c r="F44" s="888">
        <v>5588.2489999999998</v>
      </c>
      <c r="G44" s="528" t="s">
        <v>850</v>
      </c>
    </row>
    <row r="45" spans="1:7" s="511" customFormat="1" ht="19.7" customHeight="1">
      <c r="A45" s="518" t="s">
        <v>851</v>
      </c>
      <c r="B45" s="520">
        <v>5043.5343083400003</v>
      </c>
      <c r="C45" s="520">
        <v>8113.2070512399996</v>
      </c>
      <c r="D45" s="520">
        <v>9345.2562192299993</v>
      </c>
      <c r="E45" s="520">
        <v>1861.34834</v>
      </c>
      <c r="F45" s="520">
        <v>5616.6691710300001</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sheetData>
  <customSheetViews>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3307086614173229" bottom="0.39370078740157483" header="0.39370078740157483" footer="0.39370078740157483"/>
  <pageSetup paperSize="9" scale="48"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92D050"/>
    <pageSetUpPr fitToPage="1"/>
  </sheetPr>
  <dimension ref="A1:G48"/>
  <sheetViews>
    <sheetView view="pageBreakPreview" zoomScale="80" zoomScaleNormal="100" zoomScaleSheetLayoutView="80" workbookViewId="0">
      <selection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1676</v>
      </c>
      <c r="B1" s="899"/>
      <c r="C1" s="899"/>
      <c r="D1" s="899"/>
      <c r="E1" s="900" t="s">
        <v>1677</v>
      </c>
      <c r="F1" s="900"/>
      <c r="G1" s="900"/>
    </row>
    <row r="2" spans="1:7" s="511" customFormat="1" ht="19.149999999999999" customHeight="1">
      <c r="A2" s="901" t="s">
        <v>860</v>
      </c>
      <c r="B2" s="901"/>
      <c r="C2" s="901"/>
      <c r="D2" s="901"/>
      <c r="E2" s="903" t="s">
        <v>818</v>
      </c>
      <c r="F2" s="903"/>
      <c r="G2" s="903"/>
    </row>
    <row r="3" spans="1:7" s="511" customFormat="1" ht="19.149999999999999" customHeight="1">
      <c r="A3" s="901" t="s">
        <v>819</v>
      </c>
      <c r="B3" s="901"/>
      <c r="C3" s="901"/>
      <c r="D3" s="901"/>
      <c r="E3" s="903" t="s">
        <v>1469</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597172.59696</v>
      </c>
      <c r="C8" s="514">
        <v>688375.09771878005</v>
      </c>
      <c r="D8" s="514">
        <v>743911.02034729999</v>
      </c>
      <c r="E8" s="514">
        <v>158433.13472037</v>
      </c>
      <c r="F8" s="514">
        <v>170680.77049567999</v>
      </c>
      <c r="G8" s="515" t="s">
        <v>394</v>
      </c>
    </row>
    <row r="9" spans="1:7" s="511" customFormat="1" ht="38.85" customHeight="1">
      <c r="A9" s="516" t="s">
        <v>820</v>
      </c>
      <c r="B9" s="517">
        <v>89965.952636920003</v>
      </c>
      <c r="C9" s="517">
        <v>113891.83024856</v>
      </c>
      <c r="D9" s="517">
        <v>133090.36968521</v>
      </c>
      <c r="E9" s="517">
        <v>33990.40701006</v>
      </c>
      <c r="F9" s="517">
        <v>33269.896432729998</v>
      </c>
      <c r="G9" s="516" t="s">
        <v>821</v>
      </c>
    </row>
    <row r="10" spans="1:7" s="511" customFormat="1" ht="28.7" customHeight="1">
      <c r="A10" s="518" t="s">
        <v>2724</v>
      </c>
      <c r="B10" s="519">
        <v>8720.5043868100001</v>
      </c>
      <c r="C10" s="520">
        <v>16592.943386520001</v>
      </c>
      <c r="D10" s="520">
        <v>18574.854183579999</v>
      </c>
      <c r="E10" s="520">
        <v>4510.5607229899997</v>
      </c>
      <c r="F10" s="520">
        <v>2972.0955723000002</v>
      </c>
      <c r="G10" s="521" t="s">
        <v>586</v>
      </c>
    </row>
    <row r="11" spans="1:7" s="511" customFormat="1" ht="28.7" customHeight="1">
      <c r="A11" s="518" t="s">
        <v>822</v>
      </c>
      <c r="B11" s="519">
        <v>34223.426086539999</v>
      </c>
      <c r="C11" s="520">
        <v>44987.131311459998</v>
      </c>
      <c r="D11" s="520">
        <v>52280.762555859998</v>
      </c>
      <c r="E11" s="520">
        <v>13196.296686330001</v>
      </c>
      <c r="F11" s="520">
        <v>12586.352404789999</v>
      </c>
      <c r="G11" s="521" t="s">
        <v>587</v>
      </c>
    </row>
    <row r="12" spans="1:7" s="511" customFormat="1" ht="19.149999999999999" customHeight="1">
      <c r="A12" s="518" t="s">
        <v>823</v>
      </c>
      <c r="B12" s="519">
        <v>25039.270127700001</v>
      </c>
      <c r="C12" s="520">
        <v>30129.397178340001</v>
      </c>
      <c r="D12" s="520">
        <v>35347.871387710002</v>
      </c>
      <c r="E12" s="520">
        <v>8999.5996682299992</v>
      </c>
      <c r="F12" s="520">
        <v>9245.85206139</v>
      </c>
      <c r="G12" s="521" t="s">
        <v>557</v>
      </c>
    </row>
    <row r="13" spans="1:7" s="511" customFormat="1" ht="19.149999999999999" customHeight="1">
      <c r="A13" s="518" t="s">
        <v>824</v>
      </c>
      <c r="B13" s="519">
        <v>139.68694034999999</v>
      </c>
      <c r="C13" s="520">
        <v>116.04345271</v>
      </c>
      <c r="D13" s="520">
        <v>120.13725594</v>
      </c>
      <c r="E13" s="520">
        <v>28.85631665</v>
      </c>
      <c r="F13" s="520">
        <v>28.58116798</v>
      </c>
      <c r="G13" s="521" t="s">
        <v>546</v>
      </c>
    </row>
    <row r="14" spans="1:7" s="511" customFormat="1" ht="28.7" customHeight="1">
      <c r="A14" s="522" t="s">
        <v>825</v>
      </c>
      <c r="B14" s="517">
        <v>10570.97867072</v>
      </c>
      <c r="C14" s="517">
        <v>33610.595347199996</v>
      </c>
      <c r="D14" s="517">
        <v>24690.94054413</v>
      </c>
      <c r="E14" s="517">
        <v>4977.3105052999999</v>
      </c>
      <c r="F14" s="517">
        <v>2583.4657998100001</v>
      </c>
      <c r="G14" s="522" t="s">
        <v>11</v>
      </c>
    </row>
    <row r="15" spans="1:7" s="511" customFormat="1" ht="38.85" customHeight="1">
      <c r="A15" s="522" t="s">
        <v>826</v>
      </c>
      <c r="B15" s="517">
        <v>9002.8049723599997</v>
      </c>
      <c r="C15" s="517">
        <v>10672.77317002</v>
      </c>
      <c r="D15" s="517">
        <v>12165.298540960001</v>
      </c>
      <c r="E15" s="517">
        <v>2502.9426050100001</v>
      </c>
      <c r="F15" s="517">
        <v>1085.23848051</v>
      </c>
      <c r="G15" s="522" t="s">
        <v>467</v>
      </c>
    </row>
    <row r="16" spans="1:7" s="511" customFormat="1" ht="28.7" customHeight="1">
      <c r="A16" s="522" t="s">
        <v>2780</v>
      </c>
      <c r="B16" s="517">
        <v>487632.86067999998</v>
      </c>
      <c r="C16" s="517">
        <v>530199.89895299997</v>
      </c>
      <c r="D16" s="517">
        <v>573964.41157700005</v>
      </c>
      <c r="E16" s="517">
        <v>116962.4746</v>
      </c>
      <c r="F16" s="517">
        <v>364.03378263000002</v>
      </c>
      <c r="G16" s="522" t="s">
        <v>2781</v>
      </c>
    </row>
    <row r="17" spans="1:7" s="511" customFormat="1" ht="28.7" customHeight="1">
      <c r="A17" s="522" t="s">
        <v>349</v>
      </c>
      <c r="B17" s="517"/>
      <c r="C17" s="517"/>
      <c r="D17" s="517"/>
      <c r="E17" s="517"/>
      <c r="F17" s="517">
        <v>133378.136</v>
      </c>
      <c r="G17" s="522" t="s">
        <v>827</v>
      </c>
    </row>
    <row r="18" spans="1:7" s="511" customFormat="1" ht="19.7" customHeight="1">
      <c r="A18" s="513" t="s">
        <v>104</v>
      </c>
      <c r="B18" s="514">
        <v>569744.4949089</v>
      </c>
      <c r="C18" s="514">
        <v>707644.21166378004</v>
      </c>
      <c r="D18" s="514">
        <v>772137.55557921994</v>
      </c>
      <c r="E18" s="514">
        <v>131962.18466130999</v>
      </c>
      <c r="F18" s="514">
        <v>143295.81026244999</v>
      </c>
      <c r="G18" s="515" t="s">
        <v>454</v>
      </c>
    </row>
    <row r="19" spans="1:7" s="511" customFormat="1" ht="28.7" customHeight="1">
      <c r="A19" s="523" t="s">
        <v>828</v>
      </c>
      <c r="B19" s="524">
        <v>21548.543295240001</v>
      </c>
      <c r="C19" s="520">
        <v>25338.79565226</v>
      </c>
      <c r="D19" s="520">
        <v>28778.26156671</v>
      </c>
      <c r="E19" s="520">
        <v>7222.7607827100001</v>
      </c>
      <c r="F19" s="520">
        <v>6668.4128405900001</v>
      </c>
      <c r="G19" s="521" t="s">
        <v>130</v>
      </c>
    </row>
    <row r="20" spans="1:7" s="511" customFormat="1" ht="19.149999999999999" customHeight="1">
      <c r="A20" s="523" t="s">
        <v>86</v>
      </c>
      <c r="B20" s="524">
        <v>1831.10918683</v>
      </c>
      <c r="C20" s="520">
        <v>2739.7235185099998</v>
      </c>
      <c r="D20" s="520">
        <v>2488.6341944999999</v>
      </c>
      <c r="E20" s="520">
        <v>93.366984130000006</v>
      </c>
      <c r="F20" s="520">
        <v>164.85460166999999</v>
      </c>
      <c r="G20" s="521" t="s">
        <v>41</v>
      </c>
    </row>
    <row r="21" spans="1:7" s="511" customFormat="1" ht="59.1" customHeight="1">
      <c r="A21" s="523" t="s">
        <v>829</v>
      </c>
      <c r="B21" s="524">
        <v>13249.460847820001</v>
      </c>
      <c r="C21" s="520">
        <v>14963.116410889999</v>
      </c>
      <c r="D21" s="520">
        <v>20191.141390770001</v>
      </c>
      <c r="E21" s="520">
        <v>3046.7372674200001</v>
      </c>
      <c r="F21" s="520">
        <v>4422.3459822699997</v>
      </c>
      <c r="G21" s="521" t="s">
        <v>263</v>
      </c>
    </row>
    <row r="22" spans="1:7" s="511" customFormat="1" ht="19.149999999999999" customHeight="1">
      <c r="A22" s="523" t="s">
        <v>38</v>
      </c>
      <c r="B22" s="524">
        <v>273065.83292032999</v>
      </c>
      <c r="C22" s="520">
        <v>306256.85478281998</v>
      </c>
      <c r="D22" s="520">
        <v>324207.36701357999</v>
      </c>
      <c r="E22" s="520">
        <v>71655.551607970003</v>
      </c>
      <c r="F22" s="520">
        <v>69092.765333639996</v>
      </c>
      <c r="G22" s="521" t="s">
        <v>39</v>
      </c>
    </row>
    <row r="23" spans="1:7" s="511" customFormat="1" ht="19.149999999999999" customHeight="1">
      <c r="A23" s="523" t="s">
        <v>283</v>
      </c>
      <c r="B23" s="524">
        <v>20533.648395929999</v>
      </c>
      <c r="C23" s="520">
        <v>19260.926640090001</v>
      </c>
      <c r="D23" s="520">
        <v>35591.120368290001</v>
      </c>
      <c r="E23" s="520">
        <v>1935.07202891</v>
      </c>
      <c r="F23" s="520">
        <v>5270.3573841899997</v>
      </c>
      <c r="G23" s="521" t="s">
        <v>284</v>
      </c>
    </row>
    <row r="24" spans="1:7" s="511" customFormat="1" ht="38.85" customHeight="1">
      <c r="A24" s="523" t="s">
        <v>830</v>
      </c>
      <c r="B24" s="524">
        <v>40226.701604729999</v>
      </c>
      <c r="C24" s="520">
        <v>45622.760120719999</v>
      </c>
      <c r="D24" s="520">
        <v>45946.070456000001</v>
      </c>
      <c r="E24" s="520">
        <v>7018.2932483699997</v>
      </c>
      <c r="F24" s="520">
        <v>7130.7998337899999</v>
      </c>
      <c r="G24" s="521" t="s">
        <v>25</v>
      </c>
    </row>
    <row r="25" spans="1:7" s="511" customFormat="1" ht="38.85" customHeight="1">
      <c r="A25" s="523" t="s">
        <v>55</v>
      </c>
      <c r="B25" s="524">
        <v>73234.736506870002</v>
      </c>
      <c r="C25" s="520">
        <v>105918.34567809</v>
      </c>
      <c r="D25" s="520">
        <v>132176.23586817001</v>
      </c>
      <c r="E25" s="520">
        <v>10421.74534094</v>
      </c>
      <c r="F25" s="520">
        <v>14471.32046667</v>
      </c>
      <c r="G25" s="521" t="s">
        <v>427</v>
      </c>
    </row>
    <row r="26" spans="1:7" s="511" customFormat="1" ht="49.15" customHeight="1">
      <c r="A26" s="523" t="s">
        <v>376</v>
      </c>
      <c r="B26" s="524">
        <v>33001.149299659999</v>
      </c>
      <c r="C26" s="520">
        <v>46524.95604872</v>
      </c>
      <c r="D26" s="520">
        <v>53665.81129713</v>
      </c>
      <c r="E26" s="520">
        <v>10798.545001660001</v>
      </c>
      <c r="F26" s="520">
        <v>9762.3930423999991</v>
      </c>
      <c r="G26" s="521" t="s">
        <v>433</v>
      </c>
    </row>
    <row r="27" spans="1:7" s="511" customFormat="1" ht="38.85" customHeight="1">
      <c r="A27" s="523" t="s">
        <v>831</v>
      </c>
      <c r="B27" s="524">
        <v>9078.9065152500007</v>
      </c>
      <c r="C27" s="520">
        <v>35768.357819899997</v>
      </c>
      <c r="D27" s="520">
        <v>22411.619678859999</v>
      </c>
      <c r="E27" s="520">
        <v>1261.4216500699999</v>
      </c>
      <c r="F27" s="520">
        <v>1596.42732389</v>
      </c>
      <c r="G27" s="521" t="s">
        <v>325</v>
      </c>
    </row>
    <row r="28" spans="1:7" s="511" customFormat="1" ht="89.1" customHeight="1">
      <c r="A28" s="523" t="s">
        <v>595</v>
      </c>
      <c r="B28" s="524">
        <v>26384.755727799999</v>
      </c>
      <c r="C28" s="520">
        <v>31865.06862351</v>
      </c>
      <c r="D28" s="520">
        <v>26503.624526470001</v>
      </c>
      <c r="E28" s="520">
        <v>5470.3379636700001</v>
      </c>
      <c r="F28" s="520">
        <v>11187.38197846</v>
      </c>
      <c r="G28" s="521" t="s">
        <v>832</v>
      </c>
    </row>
    <row r="29" spans="1:7" s="511" customFormat="1" ht="59.1" customHeight="1">
      <c r="A29" s="523" t="s">
        <v>833</v>
      </c>
      <c r="B29" s="524">
        <v>1571.4660048200001</v>
      </c>
      <c r="C29" s="520">
        <v>6653.54808503</v>
      </c>
      <c r="D29" s="520">
        <v>2081.2358761999999</v>
      </c>
      <c r="E29" s="520">
        <v>320.34000209999999</v>
      </c>
      <c r="F29" s="520">
        <v>418.92227528000001</v>
      </c>
      <c r="G29" s="521" t="s">
        <v>834</v>
      </c>
    </row>
    <row r="30" spans="1:7" s="511" customFormat="1" ht="28.7" customHeight="1">
      <c r="A30" s="523" t="s">
        <v>211</v>
      </c>
      <c r="B30" s="524">
        <v>34156.473679429997</v>
      </c>
      <c r="C30" s="520">
        <v>45919.976332459999</v>
      </c>
      <c r="D30" s="520">
        <v>52274.24878704</v>
      </c>
      <c r="E30" s="520">
        <v>8296.9555550000005</v>
      </c>
      <c r="F30" s="520">
        <v>7038.5424632800004</v>
      </c>
      <c r="G30" s="521" t="s">
        <v>835</v>
      </c>
    </row>
    <row r="31" spans="1:7" s="511" customFormat="1" ht="19.149999999999999" customHeight="1">
      <c r="A31" s="523" t="s">
        <v>529</v>
      </c>
      <c r="B31" s="524">
        <v>19260.568188069999</v>
      </c>
      <c r="C31" s="520">
        <v>17961.7762291</v>
      </c>
      <c r="D31" s="520">
        <v>22421.392759030001</v>
      </c>
      <c r="E31" s="520">
        <v>3251.4250584400002</v>
      </c>
      <c r="F31" s="520">
        <v>3709.8349358199998</v>
      </c>
      <c r="G31" s="521" t="s">
        <v>836</v>
      </c>
    </row>
    <row r="32" spans="1:7" s="511" customFormat="1" ht="28.7" customHeight="1">
      <c r="A32" s="523" t="s">
        <v>837</v>
      </c>
      <c r="B32" s="524">
        <v>2110.6154882400001</v>
      </c>
      <c r="C32" s="520">
        <v>1759.6842360600001</v>
      </c>
      <c r="D32" s="520">
        <v>1849.0227292500001</v>
      </c>
      <c r="E32" s="520">
        <v>82.605208520000005</v>
      </c>
      <c r="F32" s="520">
        <v>1696.7003004999999</v>
      </c>
      <c r="G32" s="521" t="s">
        <v>838</v>
      </c>
    </row>
    <row r="33" spans="1:7" s="511" customFormat="1" ht="19.149999999999999" customHeight="1">
      <c r="A33" s="523" t="s">
        <v>489</v>
      </c>
      <c r="B33" s="524">
        <v>490.52724788</v>
      </c>
      <c r="C33" s="520">
        <v>1090.32148562</v>
      </c>
      <c r="D33" s="520">
        <v>1551.7690672199999</v>
      </c>
      <c r="E33" s="520">
        <v>1087.0269613999999</v>
      </c>
      <c r="F33" s="520">
        <v>664.75149999999996</v>
      </c>
      <c r="G33" s="521" t="s">
        <v>839</v>
      </c>
    </row>
    <row r="34" spans="1:7" s="511" customFormat="1" ht="39.4" customHeight="1">
      <c r="A34" s="513" t="s">
        <v>590</v>
      </c>
      <c r="B34" s="514">
        <v>7300.6489396400002</v>
      </c>
      <c r="C34" s="514">
        <v>8987.4077710700003</v>
      </c>
      <c r="D34" s="514">
        <v>-418.66130844000003</v>
      </c>
      <c r="E34" s="514">
        <v>-2851.9612793599999</v>
      </c>
      <c r="F34" s="514">
        <v>-4730.8465084099998</v>
      </c>
      <c r="G34" s="515" t="s">
        <v>525</v>
      </c>
    </row>
    <row r="35" spans="1:7" s="511" customFormat="1" ht="19.149999999999999" customHeight="1">
      <c r="A35" s="522" t="s">
        <v>840</v>
      </c>
      <c r="B35" s="517">
        <v>10661.995422710001</v>
      </c>
      <c r="C35" s="517">
        <v>14099.87811944</v>
      </c>
      <c r="D35" s="517">
        <v>8058.4539999999997</v>
      </c>
      <c r="E35" s="517">
        <v>0</v>
      </c>
      <c r="F35" s="517">
        <v>0</v>
      </c>
      <c r="G35" s="522" t="s">
        <v>841</v>
      </c>
    </row>
    <row r="36" spans="1:7" s="511" customFormat="1" ht="28.7" customHeight="1">
      <c r="A36" s="522" t="s">
        <v>842</v>
      </c>
      <c r="B36" s="517">
        <v>3361.34648307</v>
      </c>
      <c r="C36" s="517">
        <v>5112.4703483699996</v>
      </c>
      <c r="D36" s="517">
        <v>8477.1153084399994</v>
      </c>
      <c r="E36" s="517">
        <v>2851.9612793599999</v>
      </c>
      <c r="F36" s="517">
        <v>4730.8465084099998</v>
      </c>
      <c r="G36" s="522" t="s">
        <v>843</v>
      </c>
    </row>
    <row r="37" spans="1:7" s="511" customFormat="1" ht="59.65" customHeight="1">
      <c r="A37" s="513" t="s">
        <v>1732</v>
      </c>
      <c r="B37" s="514">
        <v>11286.890888</v>
      </c>
      <c r="C37" s="514">
        <v>7307.6518550000001</v>
      </c>
      <c r="D37" s="514">
        <v>2874.5602090000002</v>
      </c>
      <c r="E37" s="514">
        <v>-4.0771100000000002</v>
      </c>
      <c r="F37" s="514">
        <v>466.05935199999999</v>
      </c>
      <c r="G37" s="515" t="s">
        <v>589</v>
      </c>
    </row>
    <row r="38" spans="1:7" s="511" customFormat="1" ht="28.7" customHeight="1">
      <c r="A38" s="522" t="s">
        <v>846</v>
      </c>
      <c r="B38" s="517">
        <v>11297.835069999999</v>
      </c>
      <c r="C38" s="517">
        <v>7312.6935999999996</v>
      </c>
      <c r="D38" s="517">
        <v>2886.1675679999998</v>
      </c>
      <c r="E38" s="517">
        <v>0</v>
      </c>
      <c r="F38" s="517">
        <v>466.49200000000002</v>
      </c>
      <c r="G38" s="522" t="s">
        <v>847</v>
      </c>
    </row>
    <row r="39" spans="1:7" s="511" customFormat="1" ht="38.85" customHeight="1">
      <c r="A39" s="522" t="s">
        <v>844</v>
      </c>
      <c r="B39" s="517">
        <v>10.944182</v>
      </c>
      <c r="C39" s="517">
        <v>5.0417449999999997</v>
      </c>
      <c r="D39" s="517">
        <v>11.607359000000001</v>
      </c>
      <c r="E39" s="517">
        <v>4.0771100000000002</v>
      </c>
      <c r="F39" s="517">
        <v>0.43264799999999998</v>
      </c>
      <c r="G39" s="522" t="s">
        <v>845</v>
      </c>
    </row>
    <row r="40" spans="1:7" s="511" customFormat="1" ht="39.4" customHeight="1">
      <c r="A40" s="513" t="s">
        <v>1733</v>
      </c>
      <c r="B40" s="514">
        <v>8840.5622234599996</v>
      </c>
      <c r="C40" s="514">
        <v>-35564.173571070001</v>
      </c>
      <c r="D40" s="514">
        <v>-30682.434132480001</v>
      </c>
      <c r="E40" s="514">
        <v>29326.988448420001</v>
      </c>
      <c r="F40" s="514">
        <v>31649.747389640001</v>
      </c>
      <c r="G40" s="515" t="s">
        <v>591</v>
      </c>
    </row>
    <row r="41" spans="1:7" s="511" customFormat="1" ht="2.1" customHeight="1"/>
    <row r="42" spans="1:7" s="511" customFormat="1" ht="68.849999999999994" customHeight="1">
      <c r="A42" s="513" t="s">
        <v>1812</v>
      </c>
      <c r="B42" s="514">
        <v>-8840.5622234599996</v>
      </c>
      <c r="C42" s="514">
        <v>35564.173571070001</v>
      </c>
      <c r="D42" s="514">
        <v>-30682.434132480001</v>
      </c>
      <c r="E42" s="514">
        <v>-29326.988448420001</v>
      </c>
      <c r="F42" s="514">
        <v>-31649.747389640001</v>
      </c>
      <c r="G42" s="515" t="s">
        <v>1813</v>
      </c>
    </row>
    <row r="43" spans="1:7" s="511" customFormat="1" ht="19.149999999999999" customHeight="1">
      <c r="A43" s="525" t="s">
        <v>452</v>
      </c>
      <c r="B43" s="526">
        <v>-160335.32625603001</v>
      </c>
      <c r="C43" s="526">
        <v>86560.111108169993</v>
      </c>
      <c r="D43" s="526">
        <v>96309.989387499998</v>
      </c>
      <c r="E43" s="526">
        <v>-324315.45844552002</v>
      </c>
      <c r="F43" s="526">
        <f>F44-F45</f>
        <v>-16905.72254816</v>
      </c>
      <c r="G43" s="527" t="s">
        <v>848</v>
      </c>
    </row>
    <row r="44" spans="1:7" s="511" customFormat="1" ht="19.149999999999999" customHeight="1">
      <c r="A44" s="518" t="s">
        <v>849</v>
      </c>
      <c r="B44" s="520">
        <v>-149731.80112644</v>
      </c>
      <c r="C44" s="520">
        <v>98509.642333290001</v>
      </c>
      <c r="D44" s="520">
        <v>111063.87929655</v>
      </c>
      <c r="E44" s="520">
        <v>-321805.60363319999</v>
      </c>
      <c r="F44" s="888">
        <v>3000</v>
      </c>
      <c r="G44" s="528" t="s">
        <v>850</v>
      </c>
    </row>
    <row r="45" spans="1:7" s="511" customFormat="1" ht="19.7" customHeight="1">
      <c r="A45" s="518" t="s">
        <v>851</v>
      </c>
      <c r="B45" s="520">
        <v>10603.52512959</v>
      </c>
      <c r="C45" s="520">
        <v>11949.531225119999</v>
      </c>
      <c r="D45" s="520">
        <v>14753.88990905</v>
      </c>
      <c r="E45" s="520">
        <v>2509.8548123199998</v>
      </c>
      <c r="F45" s="520">
        <v>19905.72254816</v>
      </c>
      <c r="G45" s="521" t="s">
        <v>852</v>
      </c>
    </row>
    <row r="46" spans="1:7" s="511" customFormat="1" ht="19.7" customHeight="1">
      <c r="A46" s="525" t="s">
        <v>218</v>
      </c>
      <c r="B46" s="526">
        <v>-1880.877</v>
      </c>
      <c r="C46" s="526">
        <v>-868.75639910999996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5">
        <v>1880.877</v>
      </c>
      <c r="C48" s="536">
        <v>868.75639910999996</v>
      </c>
      <c r="D48" s="533" t="s">
        <v>476</v>
      </c>
      <c r="E48" s="533" t="s">
        <v>476</v>
      </c>
      <c r="F48" s="533" t="s">
        <v>476</v>
      </c>
      <c r="G48" s="534" t="s">
        <v>852</v>
      </c>
    </row>
  </sheetData>
  <customSheetViews>
    <customSheetView guid="{69687417-BF2D-41EA-9F0C-3ABCA36AC0DF}"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CEB12AB2-2B7C-47EA-8993-91B31C172525}"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7559055118110237" right="0.15748031496062992" top="0.39370078740157483" bottom="0.19685039370078741" header="0.35433070866141736" footer="0.35433070866141736"/>
  <pageSetup paperSize="9" scale="49"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92D050"/>
    <pageSetUpPr fitToPage="1"/>
  </sheetPr>
  <dimension ref="A1:G48"/>
  <sheetViews>
    <sheetView view="pageBreakPreview" zoomScale="80" zoomScaleNormal="100" zoomScaleSheetLayoutView="80" workbookViewId="0">
      <selection activeCell="F45" sqref="F45"/>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1678</v>
      </c>
      <c r="B1" s="899"/>
      <c r="C1" s="899"/>
      <c r="D1" s="899"/>
      <c r="E1" s="900" t="s">
        <v>1759</v>
      </c>
      <c r="F1" s="900"/>
      <c r="G1" s="900"/>
    </row>
    <row r="2" spans="1:7" s="511" customFormat="1" ht="19.149999999999999" customHeight="1">
      <c r="A2" s="901" t="s">
        <v>861</v>
      </c>
      <c r="B2" s="901"/>
      <c r="C2" s="901"/>
      <c r="D2" s="901"/>
      <c r="E2" s="903" t="s">
        <v>818</v>
      </c>
      <c r="F2" s="903"/>
      <c r="G2" s="903"/>
    </row>
    <row r="3" spans="1:7" s="511" customFormat="1" ht="19.149999999999999" customHeight="1">
      <c r="A3" s="901" t="s">
        <v>819</v>
      </c>
      <c r="B3" s="901"/>
      <c r="C3" s="901"/>
      <c r="D3" s="901"/>
      <c r="E3" s="903" t="s">
        <v>1468</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604311.98297930998</v>
      </c>
      <c r="C8" s="514">
        <v>628629.95984129002</v>
      </c>
      <c r="D8" s="514">
        <v>639937.38462566002</v>
      </c>
      <c r="E8" s="514">
        <v>157849.42981696001</v>
      </c>
      <c r="F8" s="514">
        <v>179320.27072271</v>
      </c>
      <c r="G8" s="515" t="s">
        <v>394</v>
      </c>
    </row>
    <row r="9" spans="1:7" s="511" customFormat="1" ht="38.85" customHeight="1">
      <c r="A9" s="516" t="s">
        <v>820</v>
      </c>
      <c r="B9" s="517">
        <v>174857.99414408999</v>
      </c>
      <c r="C9" s="517">
        <v>205358.31637489001</v>
      </c>
      <c r="D9" s="517">
        <v>236662.83349585999</v>
      </c>
      <c r="E9" s="517">
        <v>61175.495420450003</v>
      </c>
      <c r="F9" s="517">
        <v>59413.188609680001</v>
      </c>
      <c r="G9" s="516" t="s">
        <v>821</v>
      </c>
    </row>
    <row r="10" spans="1:7" s="511" customFormat="1" ht="28.7" customHeight="1">
      <c r="A10" s="518" t="s">
        <v>2724</v>
      </c>
      <c r="B10" s="519">
        <v>33911.560919379997</v>
      </c>
      <c r="C10" s="520">
        <v>37426.524429069999</v>
      </c>
      <c r="D10" s="520">
        <v>44145.533501780003</v>
      </c>
      <c r="E10" s="520">
        <v>9574.7895159799991</v>
      </c>
      <c r="F10" s="520">
        <v>7375.8713951099999</v>
      </c>
      <c r="G10" s="521" t="s">
        <v>586</v>
      </c>
    </row>
    <row r="11" spans="1:7" s="511" customFormat="1" ht="28.7" customHeight="1">
      <c r="A11" s="518" t="s">
        <v>822</v>
      </c>
      <c r="B11" s="519">
        <v>62045.658759650003</v>
      </c>
      <c r="C11" s="520">
        <v>79538.501376619999</v>
      </c>
      <c r="D11" s="520">
        <v>94703.709693369994</v>
      </c>
      <c r="E11" s="520">
        <v>24023.004369890001</v>
      </c>
      <c r="F11" s="520">
        <v>24987.789177390001</v>
      </c>
      <c r="G11" s="521" t="s">
        <v>587</v>
      </c>
    </row>
    <row r="12" spans="1:7" s="511" customFormat="1" ht="19.149999999999999" customHeight="1">
      <c r="A12" s="518" t="s">
        <v>823</v>
      </c>
      <c r="B12" s="519">
        <v>40145.801255730003</v>
      </c>
      <c r="C12" s="520">
        <v>48992.711435609999</v>
      </c>
      <c r="D12" s="520">
        <v>55695.777483140002</v>
      </c>
      <c r="E12" s="520">
        <v>14747.516293660001</v>
      </c>
      <c r="F12" s="520">
        <v>16635.914769489998</v>
      </c>
      <c r="G12" s="521" t="s">
        <v>557</v>
      </c>
    </row>
    <row r="13" spans="1:7" s="511" customFormat="1" ht="19.149999999999999" customHeight="1">
      <c r="A13" s="518" t="s">
        <v>824</v>
      </c>
      <c r="B13" s="519">
        <v>5085.7442606900004</v>
      </c>
      <c r="C13" s="520">
        <v>4367.6859717999996</v>
      </c>
      <c r="D13" s="520">
        <v>5754.3082854100003</v>
      </c>
      <c r="E13" s="520">
        <v>673.28375000000005</v>
      </c>
      <c r="F13" s="520">
        <v>893.60604774000001</v>
      </c>
      <c r="G13" s="521" t="s">
        <v>546</v>
      </c>
    </row>
    <row r="14" spans="1:7" s="511" customFormat="1" ht="28.7" customHeight="1">
      <c r="A14" s="522" t="s">
        <v>825</v>
      </c>
      <c r="B14" s="517">
        <v>6220.1606989499996</v>
      </c>
      <c r="C14" s="517">
        <v>11769.214937840001</v>
      </c>
      <c r="D14" s="517">
        <v>13955.645754499999</v>
      </c>
      <c r="E14" s="517">
        <v>2459.5811836600001</v>
      </c>
      <c r="F14" s="517">
        <v>3579.9161519499999</v>
      </c>
      <c r="G14" s="522" t="s">
        <v>11</v>
      </c>
    </row>
    <row r="15" spans="1:7" s="511" customFormat="1" ht="38.85" customHeight="1">
      <c r="A15" s="522" t="s">
        <v>826</v>
      </c>
      <c r="B15" s="517">
        <v>5656.0615582700002</v>
      </c>
      <c r="C15" s="517">
        <v>9621.5045685599998</v>
      </c>
      <c r="D15" s="517">
        <v>5981.9156243300004</v>
      </c>
      <c r="E15" s="517">
        <v>1652.57461285</v>
      </c>
      <c r="F15" s="517">
        <v>3443.2123214799999</v>
      </c>
      <c r="G15" s="522" t="s">
        <v>467</v>
      </c>
    </row>
    <row r="16" spans="1:7" s="511" customFormat="1" ht="28.7" customHeight="1">
      <c r="A16" s="522" t="s">
        <v>2780</v>
      </c>
      <c r="B16" s="517">
        <v>417577.76657799998</v>
      </c>
      <c r="C16" s="517">
        <v>402035.827444</v>
      </c>
      <c r="D16" s="517">
        <v>383336.98975096998</v>
      </c>
      <c r="E16" s="517">
        <v>92561.778600000005</v>
      </c>
      <c r="F16" s="517">
        <v>1713.0386395999999</v>
      </c>
      <c r="G16" s="522" t="s">
        <v>2781</v>
      </c>
    </row>
    <row r="17" spans="1:7" s="511" customFormat="1" ht="28.7" customHeight="1">
      <c r="A17" s="522" t="s">
        <v>349</v>
      </c>
      <c r="B17" s="517"/>
      <c r="C17" s="517"/>
      <c r="D17" s="517"/>
      <c r="E17" s="517"/>
      <c r="F17" s="517">
        <v>111170.91499999999</v>
      </c>
      <c r="G17" s="522" t="s">
        <v>827</v>
      </c>
    </row>
    <row r="18" spans="1:7" s="511" customFormat="1" ht="19.7" customHeight="1">
      <c r="A18" s="513" t="s">
        <v>104</v>
      </c>
      <c r="B18" s="514">
        <v>547560.70239221002</v>
      </c>
      <c r="C18" s="514">
        <v>628666.42171035998</v>
      </c>
      <c r="D18" s="514">
        <v>641390.18726305</v>
      </c>
      <c r="E18" s="514">
        <v>118315.11730612</v>
      </c>
      <c r="F18" s="514">
        <v>147204.22115068999</v>
      </c>
      <c r="G18" s="515" t="s">
        <v>454</v>
      </c>
    </row>
    <row r="19" spans="1:7" s="511" customFormat="1" ht="28.7" customHeight="1">
      <c r="A19" s="523" t="s">
        <v>828</v>
      </c>
      <c r="B19" s="524">
        <v>30915.334168419999</v>
      </c>
      <c r="C19" s="520">
        <v>40995.492271219999</v>
      </c>
      <c r="D19" s="520">
        <v>31860.825306850002</v>
      </c>
      <c r="E19" s="520">
        <v>6516.7534072899998</v>
      </c>
      <c r="F19" s="520">
        <v>7293.5858541500002</v>
      </c>
      <c r="G19" s="521" t="s">
        <v>130</v>
      </c>
    </row>
    <row r="20" spans="1:7" s="511" customFormat="1" ht="19.149999999999999" customHeight="1">
      <c r="A20" s="523" t="s">
        <v>86</v>
      </c>
      <c r="B20" s="524">
        <v>1571.8600548100001</v>
      </c>
      <c r="C20" s="520">
        <v>2531.2785214700002</v>
      </c>
      <c r="D20" s="520">
        <v>3496.40354888</v>
      </c>
      <c r="E20" s="520">
        <v>523.12682532999997</v>
      </c>
      <c r="F20" s="520">
        <v>290.44346109000003</v>
      </c>
      <c r="G20" s="521" t="s">
        <v>41</v>
      </c>
    </row>
    <row r="21" spans="1:7" s="511" customFormat="1" ht="59.1" customHeight="1">
      <c r="A21" s="523" t="s">
        <v>829</v>
      </c>
      <c r="B21" s="524">
        <v>14757.97831022</v>
      </c>
      <c r="C21" s="520">
        <v>16391.756068319999</v>
      </c>
      <c r="D21" s="520">
        <v>19786.077033959999</v>
      </c>
      <c r="E21" s="520">
        <v>3996.7799962300001</v>
      </c>
      <c r="F21" s="520">
        <v>4572.6077230700002</v>
      </c>
      <c r="G21" s="521" t="s">
        <v>263</v>
      </c>
    </row>
    <row r="22" spans="1:7" s="511" customFormat="1" ht="19.149999999999999" customHeight="1">
      <c r="A22" s="523" t="s">
        <v>38</v>
      </c>
      <c r="B22" s="524">
        <v>198389.64248136</v>
      </c>
      <c r="C22" s="520">
        <v>223046.76123683</v>
      </c>
      <c r="D22" s="520">
        <v>228950.16761840999</v>
      </c>
      <c r="E22" s="520">
        <v>46536.935040210003</v>
      </c>
      <c r="F22" s="520">
        <v>49147.984054220004</v>
      </c>
      <c r="G22" s="521" t="s">
        <v>39</v>
      </c>
    </row>
    <row r="23" spans="1:7" s="511" customFormat="1" ht="19.149999999999999" customHeight="1">
      <c r="A23" s="523" t="s">
        <v>283</v>
      </c>
      <c r="B23" s="524">
        <v>19552.847372929999</v>
      </c>
      <c r="C23" s="520">
        <v>13757.408353090001</v>
      </c>
      <c r="D23" s="520">
        <v>16862.694673319998</v>
      </c>
      <c r="E23" s="520">
        <v>1853.9145850499999</v>
      </c>
      <c r="F23" s="520">
        <v>1999.1534024800001</v>
      </c>
      <c r="G23" s="521" t="s">
        <v>284</v>
      </c>
    </row>
    <row r="24" spans="1:7" s="511" customFormat="1" ht="38.85" customHeight="1">
      <c r="A24" s="523" t="s">
        <v>830</v>
      </c>
      <c r="B24" s="524">
        <v>26793.72798793</v>
      </c>
      <c r="C24" s="520">
        <v>30391.651272250001</v>
      </c>
      <c r="D24" s="520">
        <v>30933.478135009998</v>
      </c>
      <c r="E24" s="520">
        <v>5342.0146224099999</v>
      </c>
      <c r="F24" s="520">
        <v>6142.73953041</v>
      </c>
      <c r="G24" s="521" t="s">
        <v>25</v>
      </c>
    </row>
    <row r="25" spans="1:7" s="511" customFormat="1" ht="38.85" customHeight="1">
      <c r="A25" s="523" t="s">
        <v>55</v>
      </c>
      <c r="B25" s="524">
        <v>71668.302239159995</v>
      </c>
      <c r="C25" s="520">
        <v>91799.893120819994</v>
      </c>
      <c r="D25" s="520">
        <v>95651.184301009998</v>
      </c>
      <c r="E25" s="520">
        <v>12035.35253394</v>
      </c>
      <c r="F25" s="520">
        <v>9288.2916726999993</v>
      </c>
      <c r="G25" s="521" t="s">
        <v>427</v>
      </c>
    </row>
    <row r="26" spans="1:7" s="511" customFormat="1" ht="49.15" customHeight="1">
      <c r="A26" s="523" t="s">
        <v>376</v>
      </c>
      <c r="B26" s="524">
        <v>27397.202685169999</v>
      </c>
      <c r="C26" s="520">
        <v>35608.406661749999</v>
      </c>
      <c r="D26" s="520">
        <v>42139.242931799999</v>
      </c>
      <c r="E26" s="520">
        <v>7935.8175653300004</v>
      </c>
      <c r="F26" s="520">
        <v>11627.85572763</v>
      </c>
      <c r="G26" s="521" t="s">
        <v>433</v>
      </c>
    </row>
    <row r="27" spans="1:7" s="511" customFormat="1" ht="38.85" customHeight="1">
      <c r="A27" s="523" t="s">
        <v>831</v>
      </c>
      <c r="B27" s="524">
        <v>8676.6908710999996</v>
      </c>
      <c r="C27" s="520">
        <v>6865.9826536299997</v>
      </c>
      <c r="D27" s="520">
        <v>3580.71027233</v>
      </c>
      <c r="E27" s="520">
        <v>528.92874093</v>
      </c>
      <c r="F27" s="520">
        <v>70.455057909999994</v>
      </c>
      <c r="G27" s="521" t="s">
        <v>325</v>
      </c>
    </row>
    <row r="28" spans="1:7" s="511" customFormat="1" ht="89.1" customHeight="1">
      <c r="A28" s="523" t="s">
        <v>595</v>
      </c>
      <c r="B28" s="524">
        <v>58015.36908746</v>
      </c>
      <c r="C28" s="520">
        <v>55094.368090509997</v>
      </c>
      <c r="D28" s="520">
        <v>60955.680507240002</v>
      </c>
      <c r="E28" s="520">
        <v>19593.059267649998</v>
      </c>
      <c r="F28" s="520">
        <v>39746.89824042</v>
      </c>
      <c r="G28" s="521" t="s">
        <v>832</v>
      </c>
    </row>
    <row r="29" spans="1:7" s="511" customFormat="1" ht="59.1" customHeight="1">
      <c r="A29" s="523" t="s">
        <v>833</v>
      </c>
      <c r="B29" s="524">
        <v>6646.0820711400002</v>
      </c>
      <c r="C29" s="520">
        <v>17379.179271910001</v>
      </c>
      <c r="D29" s="520">
        <v>9382.2968892699992</v>
      </c>
      <c r="E29" s="520">
        <v>590.20114059000002</v>
      </c>
      <c r="F29" s="520">
        <v>692.63254727000003</v>
      </c>
      <c r="G29" s="521" t="s">
        <v>834</v>
      </c>
    </row>
    <row r="30" spans="1:7" s="511" customFormat="1" ht="28.7" customHeight="1">
      <c r="A30" s="523" t="s">
        <v>211</v>
      </c>
      <c r="B30" s="524">
        <v>56839.95303276</v>
      </c>
      <c r="C30" s="520">
        <v>72848.808636839996</v>
      </c>
      <c r="D30" s="520">
        <v>79248.852259099993</v>
      </c>
      <c r="E30" s="520">
        <v>8124.5916510699999</v>
      </c>
      <c r="F30" s="520">
        <v>10640.729911390001</v>
      </c>
      <c r="G30" s="521" t="s">
        <v>835</v>
      </c>
    </row>
    <row r="31" spans="1:7" s="511" customFormat="1" ht="19.149999999999999" customHeight="1">
      <c r="A31" s="523" t="s">
        <v>529</v>
      </c>
      <c r="B31" s="524">
        <v>22732.039163860001</v>
      </c>
      <c r="C31" s="520">
        <v>17868.703291760001</v>
      </c>
      <c r="D31" s="520">
        <v>15295.603676389999</v>
      </c>
      <c r="E31" s="520">
        <v>4307.7474010300002</v>
      </c>
      <c r="F31" s="520">
        <v>4004.6669176199998</v>
      </c>
      <c r="G31" s="521" t="s">
        <v>836</v>
      </c>
    </row>
    <row r="32" spans="1:7" s="511" customFormat="1" ht="28.7" customHeight="1">
      <c r="A32" s="523" t="s">
        <v>837</v>
      </c>
      <c r="B32" s="524">
        <v>2822.1413580600001</v>
      </c>
      <c r="C32" s="520">
        <v>2527.6098330700001</v>
      </c>
      <c r="D32" s="520">
        <v>2644.9195523100002</v>
      </c>
      <c r="E32" s="520">
        <v>15.573371890000001</v>
      </c>
      <c r="F32" s="520">
        <v>10.378471060000001</v>
      </c>
      <c r="G32" s="521" t="s">
        <v>838</v>
      </c>
    </row>
    <row r="33" spans="1:7" s="511" customFormat="1" ht="19.149999999999999" customHeight="1">
      <c r="A33" s="523" t="s">
        <v>489</v>
      </c>
      <c r="B33" s="524">
        <v>781.53150783000001</v>
      </c>
      <c r="C33" s="520">
        <v>1559.12242689</v>
      </c>
      <c r="D33" s="520">
        <v>602.05055717000005</v>
      </c>
      <c r="E33" s="520">
        <v>414.32115716999999</v>
      </c>
      <c r="F33" s="520">
        <v>1675.7985792699999</v>
      </c>
      <c r="G33" s="521" t="s">
        <v>839</v>
      </c>
    </row>
    <row r="34" spans="1:7" s="511" customFormat="1" ht="39.4" customHeight="1">
      <c r="A34" s="513" t="s">
        <v>590</v>
      </c>
      <c r="B34" s="514">
        <v>18167.386255009998</v>
      </c>
      <c r="C34" s="514">
        <v>4745.5846997600001</v>
      </c>
      <c r="D34" s="514">
        <v>18058.828087959999</v>
      </c>
      <c r="E34" s="514">
        <v>-347.24180773</v>
      </c>
      <c r="F34" s="514">
        <v>-915.24265175000005</v>
      </c>
      <c r="G34" s="515" t="s">
        <v>525</v>
      </c>
    </row>
    <row r="35" spans="1:7" s="511" customFormat="1" ht="19.149999999999999" customHeight="1">
      <c r="A35" s="522" t="s">
        <v>840</v>
      </c>
      <c r="B35" s="517">
        <v>20583.501680400001</v>
      </c>
      <c r="C35" s="517">
        <v>8138.4118049999997</v>
      </c>
      <c r="D35" s="517">
        <v>23844.824171</v>
      </c>
      <c r="E35" s="517">
        <v>159.92769999999999</v>
      </c>
      <c r="F35" s="517">
        <v>2000</v>
      </c>
      <c r="G35" s="522" t="s">
        <v>841</v>
      </c>
    </row>
    <row r="36" spans="1:7" s="511" customFormat="1" ht="28.7" customHeight="1">
      <c r="A36" s="522" t="s">
        <v>842</v>
      </c>
      <c r="B36" s="517">
        <v>2416.1154253899999</v>
      </c>
      <c r="C36" s="517">
        <v>3392.82710524</v>
      </c>
      <c r="D36" s="517">
        <v>5785.9960830399996</v>
      </c>
      <c r="E36" s="517">
        <v>507.16950773000002</v>
      </c>
      <c r="F36" s="517">
        <v>2915.2426517499998</v>
      </c>
      <c r="G36" s="522" t="s">
        <v>843</v>
      </c>
    </row>
    <row r="37" spans="1:7" s="511" customFormat="1" ht="59.65" customHeight="1">
      <c r="A37" s="513" t="s">
        <v>1732</v>
      </c>
      <c r="B37" s="514">
        <v>46810.685992270002</v>
      </c>
      <c r="C37" s="514">
        <v>27050.34997621</v>
      </c>
      <c r="D37" s="514">
        <v>6687.0875814000001</v>
      </c>
      <c r="E37" s="514">
        <v>3265.1573130000002</v>
      </c>
      <c r="F37" s="514">
        <v>407.40932900000001</v>
      </c>
      <c r="G37" s="515" t="s">
        <v>589</v>
      </c>
    </row>
    <row r="38" spans="1:7" s="511" customFormat="1" ht="28.7" customHeight="1">
      <c r="A38" s="522" t="s">
        <v>846</v>
      </c>
      <c r="B38" s="517">
        <v>46886.923544270001</v>
      </c>
      <c r="C38" s="517">
        <v>27185.40681321</v>
      </c>
      <c r="D38" s="517">
        <v>6731.3842863999998</v>
      </c>
      <c r="E38" s="517">
        <v>3270.66</v>
      </c>
      <c r="F38" s="517">
        <v>470.36700000000002</v>
      </c>
      <c r="G38" s="522" t="s">
        <v>847</v>
      </c>
    </row>
    <row r="39" spans="1:7" s="511" customFormat="1" ht="38.85" customHeight="1">
      <c r="A39" s="522" t="s">
        <v>844</v>
      </c>
      <c r="B39" s="517">
        <v>76.237551999999994</v>
      </c>
      <c r="C39" s="517">
        <v>135.056837</v>
      </c>
      <c r="D39" s="517">
        <v>44.296705000000003</v>
      </c>
      <c r="E39" s="517">
        <v>5.5026869999999999</v>
      </c>
      <c r="F39" s="517">
        <v>62.957670999999998</v>
      </c>
      <c r="G39" s="522" t="s">
        <v>845</v>
      </c>
    </row>
    <row r="40" spans="1:7" s="511" customFormat="1" ht="39.4" customHeight="1">
      <c r="A40" s="513" t="s">
        <v>1733</v>
      </c>
      <c r="B40" s="514">
        <v>-8226.7916601800007</v>
      </c>
      <c r="C40" s="514">
        <v>-31832.396545039999</v>
      </c>
      <c r="D40" s="514">
        <v>-26198.718306750001</v>
      </c>
      <c r="E40" s="514">
        <v>36616.397005569997</v>
      </c>
      <c r="F40" s="514">
        <v>32623.882894769999</v>
      </c>
      <c r="G40" s="515" t="s">
        <v>591</v>
      </c>
    </row>
    <row r="41" spans="1:7" s="511" customFormat="1" ht="2.1" customHeight="1"/>
    <row r="42" spans="1:7" s="511" customFormat="1" ht="68.849999999999994" customHeight="1">
      <c r="A42" s="513" t="s">
        <v>1812</v>
      </c>
      <c r="B42" s="514">
        <v>8226.7916601800007</v>
      </c>
      <c r="C42" s="514">
        <v>31832.396545039999</v>
      </c>
      <c r="D42" s="514">
        <v>-26198.718306750001</v>
      </c>
      <c r="E42" s="514">
        <v>-36616.397005569997</v>
      </c>
      <c r="F42" s="514">
        <v>-32623.882894769999</v>
      </c>
      <c r="G42" s="515" t="s">
        <v>1813</v>
      </c>
    </row>
    <row r="43" spans="1:7" s="511" customFormat="1" ht="19.149999999999999" customHeight="1">
      <c r="A43" s="525" t="s">
        <v>452</v>
      </c>
      <c r="B43" s="526">
        <v>-194.338656979999</v>
      </c>
      <c r="C43" s="526">
        <v>223893.46329545</v>
      </c>
      <c r="D43" s="526">
        <v>-22027.317882899999</v>
      </c>
      <c r="E43" s="526">
        <v>-436280.47177519999</v>
      </c>
      <c r="F43" s="526">
        <f>F44-F45</f>
        <v>704.38564413999984</v>
      </c>
      <c r="G43" s="527" t="s">
        <v>848</v>
      </c>
    </row>
    <row r="44" spans="1:7" s="511" customFormat="1" ht="19.149999999999999" customHeight="1">
      <c r="A44" s="518" t="s">
        <v>849</v>
      </c>
      <c r="B44" s="520">
        <v>13423.190381279999</v>
      </c>
      <c r="C44" s="520">
        <v>235686.61758413</v>
      </c>
      <c r="D44" s="520">
        <v>-12947.333208460001</v>
      </c>
      <c r="E44" s="520">
        <v>-435997.17247595999</v>
      </c>
      <c r="F44" s="888">
        <v>3500</v>
      </c>
      <c r="G44" s="528" t="s">
        <v>850</v>
      </c>
    </row>
    <row r="45" spans="1:7" s="511" customFormat="1" ht="19.7" customHeight="1">
      <c r="A45" s="518" t="s">
        <v>851</v>
      </c>
      <c r="B45" s="520">
        <v>13617.52903826</v>
      </c>
      <c r="C45" s="520">
        <v>11793.15428868</v>
      </c>
      <c r="D45" s="520">
        <v>9079.9846744400002</v>
      </c>
      <c r="E45" s="520">
        <v>283.29929923999998</v>
      </c>
      <c r="F45" s="888">
        <v>2795.6143558600002</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sheetData>
  <customSheetViews>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7244094488188981" bottom="0.47244094488188981" header="0.51181102362204722" footer="0.51181102362204722"/>
  <pageSetup paperSize="9" scale="48"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92D050"/>
    <pageSetUpPr fitToPage="1"/>
  </sheetPr>
  <dimension ref="A1:G48"/>
  <sheetViews>
    <sheetView view="pageBreakPreview" topLeftCell="A13" zoomScale="80" zoomScaleNormal="100" zoomScaleSheetLayoutView="80" workbookViewId="0">
      <selection activeCell="F45" sqref="F45"/>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1679</v>
      </c>
      <c r="B1" s="899"/>
      <c r="C1" s="899"/>
      <c r="D1" s="899"/>
      <c r="E1" s="900" t="s">
        <v>1680</v>
      </c>
      <c r="F1" s="900"/>
      <c r="G1" s="900"/>
    </row>
    <row r="2" spans="1:7" s="511" customFormat="1" ht="19.149999999999999" customHeight="1">
      <c r="A2" s="901" t="s">
        <v>862</v>
      </c>
      <c r="B2" s="901"/>
      <c r="C2" s="901"/>
      <c r="D2" s="901"/>
      <c r="E2" s="903" t="s">
        <v>818</v>
      </c>
      <c r="F2" s="903"/>
      <c r="G2" s="903"/>
    </row>
    <row r="3" spans="1:7" s="511" customFormat="1" ht="19.149999999999999" customHeight="1">
      <c r="A3" s="901" t="s">
        <v>819</v>
      </c>
      <c r="B3" s="901"/>
      <c r="C3" s="901"/>
      <c r="D3" s="901"/>
      <c r="E3" s="903" t="s">
        <v>1470</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475001.67357316997</v>
      </c>
      <c r="C8" s="514">
        <v>565387.99013814004</v>
      </c>
      <c r="D8" s="514">
        <v>612674.34544983995</v>
      </c>
      <c r="E8" s="514">
        <v>160470.75722929</v>
      </c>
      <c r="F8" s="514">
        <v>104258.12299136999</v>
      </c>
      <c r="G8" s="515" t="s">
        <v>394</v>
      </c>
    </row>
    <row r="9" spans="1:7" s="511" customFormat="1" ht="38.85" customHeight="1">
      <c r="A9" s="516" t="s">
        <v>820</v>
      </c>
      <c r="B9" s="517">
        <v>249915.93040305001</v>
      </c>
      <c r="C9" s="517">
        <v>290147.77110265999</v>
      </c>
      <c r="D9" s="517">
        <v>335928.32174198999</v>
      </c>
      <c r="E9" s="517">
        <v>81092.052329910002</v>
      </c>
      <c r="F9" s="517">
        <v>74146.73781603</v>
      </c>
      <c r="G9" s="516" t="s">
        <v>821</v>
      </c>
    </row>
    <row r="10" spans="1:7" s="511" customFormat="1" ht="28.7" customHeight="1">
      <c r="A10" s="518" t="s">
        <v>2724</v>
      </c>
      <c r="B10" s="519">
        <v>30124.379356279998</v>
      </c>
      <c r="C10" s="520">
        <v>31655.20570278</v>
      </c>
      <c r="D10" s="520">
        <v>29656.970237720001</v>
      </c>
      <c r="E10" s="520">
        <v>6967.9969669399998</v>
      </c>
      <c r="F10" s="520">
        <v>5622.50904223</v>
      </c>
      <c r="G10" s="521" t="s">
        <v>586</v>
      </c>
    </row>
    <row r="11" spans="1:7" s="511" customFormat="1" ht="28.7" customHeight="1">
      <c r="A11" s="518" t="s">
        <v>822</v>
      </c>
      <c r="B11" s="519">
        <v>95760.861335399997</v>
      </c>
      <c r="C11" s="520">
        <v>117448.68571992</v>
      </c>
      <c r="D11" s="520">
        <v>140244.25042888001</v>
      </c>
      <c r="E11" s="520">
        <v>33193.788451449997</v>
      </c>
      <c r="F11" s="520">
        <v>29848.79048276</v>
      </c>
      <c r="G11" s="521" t="s">
        <v>587</v>
      </c>
    </row>
    <row r="12" spans="1:7" s="511" customFormat="1" ht="19.149999999999999" customHeight="1">
      <c r="A12" s="518" t="s">
        <v>823</v>
      </c>
      <c r="B12" s="519">
        <v>72326.609751080003</v>
      </c>
      <c r="C12" s="520">
        <v>85395.259633790003</v>
      </c>
      <c r="D12" s="520">
        <v>108715.99725823999</v>
      </c>
      <c r="E12" s="520">
        <v>25680.14843153</v>
      </c>
      <c r="F12" s="520">
        <v>20900.373312</v>
      </c>
      <c r="G12" s="521" t="s">
        <v>557</v>
      </c>
    </row>
    <row r="13" spans="1:7" s="511" customFormat="1" ht="19.149999999999999" customHeight="1">
      <c r="A13" s="518" t="s">
        <v>824</v>
      </c>
      <c r="B13" s="519">
        <v>1636.9413509000001</v>
      </c>
      <c r="C13" s="520">
        <v>1512.3769601500001</v>
      </c>
      <c r="D13" s="520">
        <v>285.88065078</v>
      </c>
      <c r="E13" s="520">
        <v>14.120932460000001</v>
      </c>
      <c r="F13" s="520">
        <v>15.66319612</v>
      </c>
      <c r="G13" s="521" t="s">
        <v>546</v>
      </c>
    </row>
    <row r="14" spans="1:7" s="511" customFormat="1" ht="28.7" customHeight="1">
      <c r="A14" s="522" t="s">
        <v>825</v>
      </c>
      <c r="B14" s="517">
        <v>8955.6702605299997</v>
      </c>
      <c r="C14" s="517">
        <v>11116.33395522</v>
      </c>
      <c r="D14" s="517">
        <v>21632.846162770002</v>
      </c>
      <c r="E14" s="517">
        <v>34022.018435999998</v>
      </c>
      <c r="F14" s="517">
        <v>8423.8500998799991</v>
      </c>
      <c r="G14" s="522" t="s">
        <v>11</v>
      </c>
    </row>
    <row r="15" spans="1:7" s="511" customFormat="1" ht="38.85" customHeight="1">
      <c r="A15" s="522" t="s">
        <v>826</v>
      </c>
      <c r="B15" s="517">
        <v>6033.2790555900001</v>
      </c>
      <c r="C15" s="517">
        <v>4729.13868026</v>
      </c>
      <c r="D15" s="517">
        <v>2887.4111450800001</v>
      </c>
      <c r="E15" s="517">
        <v>823.08746338000003</v>
      </c>
      <c r="F15" s="517">
        <v>477.78063646999999</v>
      </c>
      <c r="G15" s="522" t="s">
        <v>467</v>
      </c>
    </row>
    <row r="16" spans="1:7" s="511" customFormat="1" ht="28.7" customHeight="1">
      <c r="A16" s="522" t="s">
        <v>2780</v>
      </c>
      <c r="B16" s="517">
        <v>210096.79385399999</v>
      </c>
      <c r="C16" s="517">
        <v>259394.7464</v>
      </c>
      <c r="D16" s="517">
        <v>252225.76639999999</v>
      </c>
      <c r="E16" s="517">
        <v>44533.599000000002</v>
      </c>
      <c r="F16" s="517">
        <v>909.75443899000004</v>
      </c>
      <c r="G16" s="522" t="s">
        <v>2781</v>
      </c>
    </row>
    <row r="17" spans="1:7" s="511" customFormat="1" ht="28.7" customHeight="1">
      <c r="A17" s="522" t="s">
        <v>349</v>
      </c>
      <c r="B17" s="517"/>
      <c r="C17" s="517"/>
      <c r="D17" s="517"/>
      <c r="E17" s="517"/>
      <c r="F17" s="517">
        <v>20300</v>
      </c>
      <c r="G17" s="522" t="s">
        <v>827</v>
      </c>
    </row>
    <row r="18" spans="1:7" s="511" customFormat="1" ht="19.7" customHeight="1">
      <c r="A18" s="513" t="s">
        <v>104</v>
      </c>
      <c r="B18" s="514">
        <v>445032.93626505003</v>
      </c>
      <c r="C18" s="514">
        <v>548979.78603486996</v>
      </c>
      <c r="D18" s="514">
        <v>670272.17036732996</v>
      </c>
      <c r="E18" s="514">
        <v>97148.608813889994</v>
      </c>
      <c r="F18" s="514">
        <v>89628.932853980004</v>
      </c>
      <c r="G18" s="515" t="s">
        <v>454</v>
      </c>
    </row>
    <row r="19" spans="1:7" s="511" customFormat="1" ht="28.7" customHeight="1">
      <c r="A19" s="523" t="s">
        <v>828</v>
      </c>
      <c r="B19" s="524">
        <v>13009.328383239999</v>
      </c>
      <c r="C19" s="520">
        <v>19808.838975670002</v>
      </c>
      <c r="D19" s="520">
        <v>26407.709256189999</v>
      </c>
      <c r="E19" s="520">
        <v>3541.8093359999998</v>
      </c>
      <c r="F19" s="520">
        <v>4774.7557929900004</v>
      </c>
      <c r="G19" s="521" t="s">
        <v>130</v>
      </c>
    </row>
    <row r="20" spans="1:7" s="511" customFormat="1" ht="19.149999999999999" customHeight="1">
      <c r="A20" s="523" t="s">
        <v>86</v>
      </c>
      <c r="B20" s="524">
        <v>2131.32341271</v>
      </c>
      <c r="C20" s="520">
        <v>3018.4729678899998</v>
      </c>
      <c r="D20" s="520">
        <v>7430.2805620999998</v>
      </c>
      <c r="E20" s="520">
        <v>446.00283374000003</v>
      </c>
      <c r="F20" s="520">
        <v>370.14663660000002</v>
      </c>
      <c r="G20" s="521" t="s">
        <v>41</v>
      </c>
    </row>
    <row r="21" spans="1:7" s="511" customFormat="1" ht="59.1" customHeight="1">
      <c r="A21" s="523" t="s">
        <v>829</v>
      </c>
      <c r="B21" s="524">
        <v>17429.294022980001</v>
      </c>
      <c r="C21" s="520">
        <v>21764.178350279999</v>
      </c>
      <c r="D21" s="520">
        <v>30707.97954126</v>
      </c>
      <c r="E21" s="520">
        <v>2718.3287095800001</v>
      </c>
      <c r="F21" s="520">
        <v>3553.0802751900001</v>
      </c>
      <c r="G21" s="521" t="s">
        <v>263</v>
      </c>
    </row>
    <row r="22" spans="1:7" s="511" customFormat="1" ht="19.149999999999999" customHeight="1">
      <c r="A22" s="523" t="s">
        <v>38</v>
      </c>
      <c r="B22" s="524">
        <v>214629.44173729999</v>
      </c>
      <c r="C22" s="520">
        <v>244071.75470970999</v>
      </c>
      <c r="D22" s="520">
        <v>290011.88637720997</v>
      </c>
      <c r="E22" s="520">
        <v>49745.558126639997</v>
      </c>
      <c r="F22" s="520">
        <v>48646.990086400001</v>
      </c>
      <c r="G22" s="521" t="s">
        <v>39</v>
      </c>
    </row>
    <row r="23" spans="1:7" s="511" customFormat="1" ht="19.149999999999999" customHeight="1">
      <c r="A23" s="523" t="s">
        <v>283</v>
      </c>
      <c r="B23" s="524">
        <v>14411.03993413</v>
      </c>
      <c r="C23" s="520">
        <v>20712.627801179999</v>
      </c>
      <c r="D23" s="520">
        <v>24296.2744786</v>
      </c>
      <c r="E23" s="520">
        <v>2561.4929528299999</v>
      </c>
      <c r="F23" s="520">
        <v>1392.46554864</v>
      </c>
      <c r="G23" s="521" t="s">
        <v>284</v>
      </c>
    </row>
    <row r="24" spans="1:7" s="511" customFormat="1" ht="38.85" customHeight="1">
      <c r="A24" s="523" t="s">
        <v>830</v>
      </c>
      <c r="B24" s="524">
        <v>27934.031409740001</v>
      </c>
      <c r="C24" s="520">
        <v>32150.224608529999</v>
      </c>
      <c r="D24" s="520">
        <v>37808.398739509998</v>
      </c>
      <c r="E24" s="520">
        <v>5434.6857909199998</v>
      </c>
      <c r="F24" s="520">
        <v>4826.24398535</v>
      </c>
      <c r="G24" s="521" t="s">
        <v>25</v>
      </c>
    </row>
    <row r="25" spans="1:7" s="511" customFormat="1" ht="38.85" customHeight="1">
      <c r="A25" s="523" t="s">
        <v>55</v>
      </c>
      <c r="B25" s="524">
        <v>57417.225400820003</v>
      </c>
      <c r="C25" s="520">
        <v>91644.451076840007</v>
      </c>
      <c r="D25" s="520">
        <v>86179.225687509999</v>
      </c>
      <c r="E25" s="520">
        <v>6935.1886853899996</v>
      </c>
      <c r="F25" s="520">
        <v>6375.2661742199998</v>
      </c>
      <c r="G25" s="521" t="s">
        <v>427</v>
      </c>
    </row>
    <row r="26" spans="1:7" s="511" customFormat="1" ht="49.15" customHeight="1">
      <c r="A26" s="523" t="s">
        <v>376</v>
      </c>
      <c r="B26" s="524">
        <v>20843.475792950001</v>
      </c>
      <c r="C26" s="520">
        <v>29190.299265729998</v>
      </c>
      <c r="D26" s="520">
        <v>39523.868013719999</v>
      </c>
      <c r="E26" s="520">
        <v>7712.2389413299998</v>
      </c>
      <c r="F26" s="520">
        <v>6802.8096761799998</v>
      </c>
      <c r="G26" s="521" t="s">
        <v>433</v>
      </c>
    </row>
    <row r="27" spans="1:7" s="511" customFormat="1" ht="38.85" customHeight="1">
      <c r="A27" s="523" t="s">
        <v>831</v>
      </c>
      <c r="B27" s="524">
        <v>16065.40049985</v>
      </c>
      <c r="C27" s="520">
        <v>26065.902736849999</v>
      </c>
      <c r="D27" s="520">
        <v>41904.786086510001</v>
      </c>
      <c r="E27" s="520">
        <v>8105.5946563199996</v>
      </c>
      <c r="F27" s="529" t="s">
        <v>476</v>
      </c>
      <c r="G27" s="521" t="s">
        <v>325</v>
      </c>
    </row>
    <row r="28" spans="1:7" s="511" customFormat="1" ht="89.1" customHeight="1">
      <c r="A28" s="523" t="s">
        <v>595</v>
      </c>
      <c r="B28" s="524">
        <v>13536.714735510001</v>
      </c>
      <c r="C28" s="520">
        <v>6541.26229607</v>
      </c>
      <c r="D28" s="520">
        <v>12157.3622774</v>
      </c>
      <c r="E28" s="520">
        <v>2163.8791707</v>
      </c>
      <c r="F28" s="520">
        <v>1944.1327182</v>
      </c>
      <c r="G28" s="521" t="s">
        <v>832</v>
      </c>
    </row>
    <row r="29" spans="1:7" s="511" customFormat="1" ht="59.1" customHeight="1">
      <c r="A29" s="523" t="s">
        <v>833</v>
      </c>
      <c r="B29" s="524">
        <v>5385.3057680000002</v>
      </c>
      <c r="C29" s="520">
        <v>2645.6561420899998</v>
      </c>
      <c r="D29" s="520">
        <v>2953.0519475400001</v>
      </c>
      <c r="E29" s="520">
        <v>259.07537674999998</v>
      </c>
      <c r="F29" s="520">
        <v>570.98369332000004</v>
      </c>
      <c r="G29" s="521" t="s">
        <v>834</v>
      </c>
    </row>
    <row r="30" spans="1:7" s="511" customFormat="1" ht="28.7" customHeight="1">
      <c r="A30" s="523" t="s">
        <v>211</v>
      </c>
      <c r="B30" s="524">
        <v>18269.847996690001</v>
      </c>
      <c r="C30" s="520">
        <v>29139.459621869999</v>
      </c>
      <c r="D30" s="520">
        <v>46559.91390485</v>
      </c>
      <c r="E30" s="520">
        <v>4843.0557100100004</v>
      </c>
      <c r="F30" s="520">
        <v>4354.94421582</v>
      </c>
      <c r="G30" s="521" t="s">
        <v>835</v>
      </c>
    </row>
    <row r="31" spans="1:7" s="511" customFormat="1" ht="19.149999999999999" customHeight="1">
      <c r="A31" s="523" t="s">
        <v>529</v>
      </c>
      <c r="B31" s="524">
        <v>16669.27252337</v>
      </c>
      <c r="C31" s="520">
        <v>16240.397605919999</v>
      </c>
      <c r="D31" s="520">
        <v>14993.886868420001</v>
      </c>
      <c r="E31" s="520">
        <v>1660.1301818500001</v>
      </c>
      <c r="F31" s="520">
        <v>1070.59213503</v>
      </c>
      <c r="G31" s="521" t="s">
        <v>836</v>
      </c>
    </row>
    <row r="32" spans="1:7" s="511" customFormat="1" ht="28.7" customHeight="1">
      <c r="A32" s="523" t="s">
        <v>837</v>
      </c>
      <c r="B32" s="524">
        <v>2177.7377597599998</v>
      </c>
      <c r="C32" s="520">
        <v>2178.6271312399999</v>
      </c>
      <c r="D32" s="520">
        <v>2210.63322651</v>
      </c>
      <c r="E32" s="520">
        <v>0.64814183000000003</v>
      </c>
      <c r="F32" s="520">
        <v>0.50671604000000003</v>
      </c>
      <c r="G32" s="521" t="s">
        <v>838</v>
      </c>
    </row>
    <row r="33" spans="1:7" s="511" customFormat="1" ht="19.149999999999999" customHeight="1">
      <c r="A33" s="523" t="s">
        <v>489</v>
      </c>
      <c r="B33" s="524">
        <v>5123.4968879999997</v>
      </c>
      <c r="C33" s="520">
        <v>3807.6327449999999</v>
      </c>
      <c r="D33" s="520">
        <v>7126.9134000000004</v>
      </c>
      <c r="E33" s="520">
        <v>1020.9202</v>
      </c>
      <c r="F33" s="520">
        <v>4946.0151999999998</v>
      </c>
      <c r="G33" s="521" t="s">
        <v>839</v>
      </c>
    </row>
    <row r="34" spans="1:7" s="511" customFormat="1" ht="39.4" customHeight="1">
      <c r="A34" s="513" t="s">
        <v>590</v>
      </c>
      <c r="B34" s="514">
        <v>1881.4820148900001</v>
      </c>
      <c r="C34" s="514">
        <v>2711.9401070399999</v>
      </c>
      <c r="D34" s="514">
        <v>4051.8703798299998</v>
      </c>
      <c r="E34" s="514">
        <v>-1067.2228958200001</v>
      </c>
      <c r="F34" s="514">
        <v>-1666.3190527899999</v>
      </c>
      <c r="G34" s="515" t="s">
        <v>525</v>
      </c>
    </row>
    <row r="35" spans="1:7" s="511" customFormat="1" ht="19.149999999999999" customHeight="1">
      <c r="A35" s="522" t="s">
        <v>840</v>
      </c>
      <c r="B35" s="517">
        <v>3711.3244519999998</v>
      </c>
      <c r="C35" s="517">
        <v>5486.4935450000003</v>
      </c>
      <c r="D35" s="517">
        <v>7473.9088439999996</v>
      </c>
      <c r="E35" s="517">
        <v>0</v>
      </c>
      <c r="F35" s="517">
        <v>0</v>
      </c>
      <c r="G35" s="522" t="s">
        <v>841</v>
      </c>
    </row>
    <row r="36" spans="1:7" s="511" customFormat="1" ht="28.7" customHeight="1">
      <c r="A36" s="522" t="s">
        <v>842</v>
      </c>
      <c r="B36" s="517">
        <v>1829.84243711</v>
      </c>
      <c r="C36" s="517">
        <v>2774.5534379599999</v>
      </c>
      <c r="D36" s="517">
        <v>3422.0384641700002</v>
      </c>
      <c r="E36" s="517">
        <v>1067.2228958200001</v>
      </c>
      <c r="F36" s="517">
        <v>1666.3190527899999</v>
      </c>
      <c r="G36" s="522" t="s">
        <v>843</v>
      </c>
    </row>
    <row r="37" spans="1:7" s="511" customFormat="1" ht="59.65" customHeight="1">
      <c r="A37" s="513" t="s">
        <v>1732</v>
      </c>
      <c r="B37" s="514">
        <v>3642.1187030000001</v>
      </c>
      <c r="C37" s="514">
        <v>2831.2350000000001</v>
      </c>
      <c r="D37" s="514">
        <v>4182.4889929999999</v>
      </c>
      <c r="E37" s="514">
        <v>1699.998</v>
      </c>
      <c r="F37" s="514">
        <v>3699.4453170000002</v>
      </c>
      <c r="G37" s="515" t="s">
        <v>589</v>
      </c>
    </row>
    <row r="38" spans="1:7" s="511" customFormat="1" ht="28.7" customHeight="1">
      <c r="A38" s="522" t="s">
        <v>846</v>
      </c>
      <c r="B38" s="517">
        <v>3678.2689879999998</v>
      </c>
      <c r="C38" s="517">
        <v>2831.2350000000001</v>
      </c>
      <c r="D38" s="517">
        <v>4182.4889929999999</v>
      </c>
      <c r="E38" s="517">
        <v>1699.998</v>
      </c>
      <c r="F38" s="517">
        <v>3699.4453170000002</v>
      </c>
      <c r="G38" s="522" t="s">
        <v>847</v>
      </c>
    </row>
    <row r="39" spans="1:7" s="511" customFormat="1" ht="38.85" customHeight="1">
      <c r="A39" s="522" t="s">
        <v>844</v>
      </c>
      <c r="B39" s="517">
        <v>36.150284999999997</v>
      </c>
      <c r="C39" s="517"/>
      <c r="D39" s="517"/>
      <c r="E39" s="517"/>
      <c r="F39" s="517"/>
      <c r="G39" s="522" t="s">
        <v>845</v>
      </c>
    </row>
    <row r="40" spans="1:7" s="511" customFormat="1" ht="39.4" customHeight="1">
      <c r="A40" s="513" t="s">
        <v>1733</v>
      </c>
      <c r="B40" s="514">
        <v>24445.136590229999</v>
      </c>
      <c r="C40" s="514">
        <v>10865.028996229999</v>
      </c>
      <c r="D40" s="514">
        <v>-65832.184290320001</v>
      </c>
      <c r="E40" s="514">
        <v>62689.373311219999</v>
      </c>
      <c r="F40" s="514">
        <v>12596.063873180001</v>
      </c>
      <c r="G40" s="515" t="s">
        <v>591</v>
      </c>
    </row>
    <row r="41" spans="1:7" s="511" customFormat="1" ht="2.1" customHeight="1"/>
    <row r="42" spans="1:7" s="511" customFormat="1" ht="68.849999999999994" customHeight="1">
      <c r="A42" s="513" t="s">
        <v>1812</v>
      </c>
      <c r="B42" s="514">
        <v>-24445.136590229999</v>
      </c>
      <c r="C42" s="514">
        <v>-10865.028996229999</v>
      </c>
      <c r="D42" s="514">
        <v>-65832.184290320001</v>
      </c>
      <c r="E42" s="514">
        <v>-62689.373311219999</v>
      </c>
      <c r="F42" s="514">
        <v>-12596.063873180001</v>
      </c>
      <c r="G42" s="515" t="s">
        <v>1813</v>
      </c>
    </row>
    <row r="43" spans="1:7" s="511" customFormat="1" ht="19.149999999999999" customHeight="1">
      <c r="A43" s="525" t="s">
        <v>452</v>
      </c>
      <c r="B43" s="526">
        <v>-312630.52453607001</v>
      </c>
      <c r="C43" s="526">
        <v>-244298.80792073</v>
      </c>
      <c r="D43" s="526">
        <v>635568.68182305002</v>
      </c>
      <c r="E43" s="526">
        <v>-737336.01395391999</v>
      </c>
      <c r="F43" s="526">
        <f>F44-F45</f>
        <v>-1632.60047192</v>
      </c>
      <c r="G43" s="527" t="s">
        <v>848</v>
      </c>
    </row>
    <row r="44" spans="1:7" s="511" customFormat="1" ht="19.149999999999999" customHeight="1">
      <c r="A44" s="518" t="s">
        <v>849</v>
      </c>
      <c r="B44" s="520">
        <v>-311173.63457728003</v>
      </c>
      <c r="C44" s="520">
        <v>-238722.44920472999</v>
      </c>
      <c r="D44" s="520">
        <v>638922.34258116002</v>
      </c>
      <c r="E44" s="520">
        <v>-735978.15342840005</v>
      </c>
      <c r="F44" s="520"/>
      <c r="G44" s="528" t="s">
        <v>850</v>
      </c>
    </row>
    <row r="45" spans="1:7" s="511" customFormat="1" ht="19.7" customHeight="1">
      <c r="A45" s="518" t="s">
        <v>851</v>
      </c>
      <c r="B45" s="520">
        <v>1456.88995879</v>
      </c>
      <c r="C45" s="520">
        <v>5576.3587159999997</v>
      </c>
      <c r="D45" s="520">
        <v>3353.6607581100002</v>
      </c>
      <c r="E45" s="520">
        <v>1357.86052552</v>
      </c>
      <c r="F45" s="526">
        <v>1632.60047192</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sheetData>
  <customSheetViews>
    <customSheetView guid="{69687417-BF2D-41EA-9F0C-3ABCA36AC0DF}" scale="80" showPageBreaks="1" printArea="1" view="pageBreakPreview">
      <selection activeCell="G18" sqref="G18"/>
      <pageMargins left="0.33" right="0.18" top="0.33" bottom="0.4" header="0.34" footer="0.42"/>
      <pageSetup paperSize="9" scale="70" orientation="portrait" r:id="rId1"/>
      <headerFooter alignWithMargins="0"/>
    </customSheetView>
    <customSheetView guid="{CEB12AB2-2B7C-47EA-8993-91B31C172525}"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9685039370078741" top="0.31496062992125984" bottom="0.39370078740157483" header="0.35433070866141736" footer="0.43307086614173229"/>
  <pageSetup paperSize="9" scale="49"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92D050"/>
    <pageSetUpPr fitToPage="1"/>
  </sheetPr>
  <dimension ref="A1:G49"/>
  <sheetViews>
    <sheetView view="pageBreakPreview" zoomScaleNormal="100" zoomScaleSheetLayoutView="100" workbookViewId="0">
      <selection activeCell="F43" sqref="F43"/>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1681</v>
      </c>
      <c r="B1" s="899"/>
      <c r="C1" s="899"/>
      <c r="D1" s="899"/>
      <c r="E1" s="900" t="s">
        <v>1682</v>
      </c>
      <c r="F1" s="900"/>
      <c r="G1" s="900"/>
    </row>
    <row r="2" spans="1:7" s="511" customFormat="1" ht="19.149999999999999" customHeight="1">
      <c r="A2" s="901" t="s">
        <v>863</v>
      </c>
      <c r="B2" s="901"/>
      <c r="C2" s="901"/>
      <c r="D2" s="901"/>
      <c r="E2" s="903" t="s">
        <v>818</v>
      </c>
      <c r="F2" s="903"/>
      <c r="G2" s="903"/>
    </row>
    <row r="3" spans="1:7" s="511" customFormat="1" ht="19.149999999999999" customHeight="1">
      <c r="A3" s="901" t="s">
        <v>819</v>
      </c>
      <c r="B3" s="901"/>
      <c r="C3" s="901"/>
      <c r="D3" s="901"/>
      <c r="E3" s="903" t="s">
        <v>1471</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530607.86825314001</v>
      </c>
      <c r="C8" s="514">
        <v>568290.97203944996</v>
      </c>
      <c r="D8" s="514">
        <v>625185.10275216994</v>
      </c>
      <c r="E8" s="514">
        <v>138518.31386165001</v>
      </c>
      <c r="F8" s="514">
        <v>130313.12332259001</v>
      </c>
      <c r="G8" s="515" t="s">
        <v>394</v>
      </c>
    </row>
    <row r="9" spans="1:7" s="511" customFormat="1" ht="38.85" customHeight="1">
      <c r="A9" s="516" t="s">
        <v>820</v>
      </c>
      <c r="B9" s="517">
        <v>311139.96306807001</v>
      </c>
      <c r="C9" s="517">
        <v>355688.77617730998</v>
      </c>
      <c r="D9" s="517">
        <v>426655.29319102003</v>
      </c>
      <c r="E9" s="517">
        <v>98893.962350489994</v>
      </c>
      <c r="F9" s="517">
        <v>112083.43838112</v>
      </c>
      <c r="G9" s="516" t="s">
        <v>821</v>
      </c>
    </row>
    <row r="10" spans="1:7" s="511" customFormat="1" ht="28.7" customHeight="1">
      <c r="A10" s="518" t="s">
        <v>2724</v>
      </c>
      <c r="B10" s="519">
        <v>24425.448276219999</v>
      </c>
      <c r="C10" s="520">
        <v>34139.693949610002</v>
      </c>
      <c r="D10" s="520">
        <v>38047.812424789998</v>
      </c>
      <c r="E10" s="520">
        <v>8093.4799282800004</v>
      </c>
      <c r="F10" s="520">
        <v>9154.6496936700005</v>
      </c>
      <c r="G10" s="521" t="s">
        <v>586</v>
      </c>
    </row>
    <row r="11" spans="1:7" s="511" customFormat="1" ht="28.7" customHeight="1">
      <c r="A11" s="518" t="s">
        <v>822</v>
      </c>
      <c r="B11" s="519">
        <v>67868.655033229996</v>
      </c>
      <c r="C11" s="520">
        <v>86404.400913489997</v>
      </c>
      <c r="D11" s="520">
        <v>99740.050474350006</v>
      </c>
      <c r="E11" s="520">
        <v>24762.097552430001</v>
      </c>
      <c r="F11" s="520">
        <v>26887.844774680001</v>
      </c>
      <c r="G11" s="521" t="s">
        <v>587</v>
      </c>
    </row>
    <row r="12" spans="1:7" s="511" customFormat="1" ht="19.149999999999999" customHeight="1">
      <c r="A12" s="518" t="s">
        <v>823</v>
      </c>
      <c r="B12" s="519">
        <v>47871.634811340002</v>
      </c>
      <c r="C12" s="520">
        <v>58092.974477149997</v>
      </c>
      <c r="D12" s="520">
        <v>67370.202716889995</v>
      </c>
      <c r="E12" s="520">
        <v>17367.118785530001</v>
      </c>
      <c r="F12" s="520">
        <v>18782.62946453</v>
      </c>
      <c r="G12" s="521" t="s">
        <v>557</v>
      </c>
    </row>
    <row r="13" spans="1:7" s="511" customFormat="1" ht="19.149999999999999" customHeight="1">
      <c r="A13" s="518" t="s">
        <v>824</v>
      </c>
      <c r="B13" s="519">
        <v>125534.48373425</v>
      </c>
      <c r="C13" s="520">
        <v>129598.28551260001</v>
      </c>
      <c r="D13" s="520">
        <v>170870.86155703</v>
      </c>
      <c r="E13" s="520">
        <v>34274.785115430001</v>
      </c>
      <c r="F13" s="520">
        <v>46665.804826369997</v>
      </c>
      <c r="G13" s="521" t="s">
        <v>546</v>
      </c>
    </row>
    <row r="14" spans="1:7" s="511" customFormat="1" ht="28.7" customHeight="1">
      <c r="A14" s="522" t="s">
        <v>825</v>
      </c>
      <c r="B14" s="517">
        <v>4507.21427709</v>
      </c>
      <c r="C14" s="517">
        <v>6402.78598797</v>
      </c>
      <c r="D14" s="517">
        <v>8874.8603363700004</v>
      </c>
      <c r="E14" s="517">
        <v>2038.8550682</v>
      </c>
      <c r="F14" s="517">
        <v>2052.6029688399999</v>
      </c>
      <c r="G14" s="522" t="s">
        <v>11</v>
      </c>
    </row>
    <row r="15" spans="1:7" s="511" customFormat="1" ht="38.85" customHeight="1">
      <c r="A15" s="522" t="s">
        <v>826</v>
      </c>
      <c r="B15" s="517">
        <v>7729.2876669799998</v>
      </c>
      <c r="C15" s="517">
        <v>7851.1996259699999</v>
      </c>
      <c r="D15" s="517">
        <v>7717.4319247800004</v>
      </c>
      <c r="E15" s="517">
        <v>1267.06244296</v>
      </c>
      <c r="F15" s="517">
        <v>1145.9749789</v>
      </c>
      <c r="G15" s="522" t="s">
        <v>467</v>
      </c>
    </row>
    <row r="16" spans="1:7" s="511" customFormat="1" ht="28.7" customHeight="1">
      <c r="A16" s="522" t="s">
        <v>2780</v>
      </c>
      <c r="B16" s="517">
        <v>207231.40324099999</v>
      </c>
      <c r="C16" s="517">
        <v>198348.21024819999</v>
      </c>
      <c r="D16" s="517">
        <v>181937.51730000001</v>
      </c>
      <c r="E16" s="517">
        <v>36318.434000000001</v>
      </c>
      <c r="F16" s="517">
        <v>4144.3409937300003</v>
      </c>
      <c r="G16" s="522" t="s">
        <v>2781</v>
      </c>
    </row>
    <row r="17" spans="1:7" s="511" customFormat="1" ht="28.7" customHeight="1">
      <c r="A17" s="522" t="s">
        <v>349</v>
      </c>
      <c r="B17" s="517"/>
      <c r="C17" s="517"/>
      <c r="D17" s="517"/>
      <c r="E17" s="517"/>
      <c r="F17" s="517">
        <v>10886.766</v>
      </c>
      <c r="G17" s="522" t="s">
        <v>827</v>
      </c>
    </row>
    <row r="18" spans="1:7" s="511" customFormat="1" ht="19.7" customHeight="1">
      <c r="A18" s="513" t="s">
        <v>104</v>
      </c>
      <c r="B18" s="514">
        <v>528208.20591121004</v>
      </c>
      <c r="C18" s="514">
        <v>579464.48465008999</v>
      </c>
      <c r="D18" s="514">
        <v>625786.67717861</v>
      </c>
      <c r="E18" s="514">
        <v>127666.29104141</v>
      </c>
      <c r="F18" s="514">
        <v>118772.09121288</v>
      </c>
      <c r="G18" s="515" t="s">
        <v>454</v>
      </c>
    </row>
    <row r="19" spans="1:7" s="511" customFormat="1" ht="28.7" customHeight="1">
      <c r="A19" s="523" t="s">
        <v>828</v>
      </c>
      <c r="B19" s="524">
        <v>42863.349205159997</v>
      </c>
      <c r="C19" s="520">
        <v>33133.360162450001</v>
      </c>
      <c r="D19" s="520">
        <v>40195.22232624</v>
      </c>
      <c r="E19" s="520">
        <v>9106.6400044500006</v>
      </c>
      <c r="F19" s="520">
        <v>7936.6729859300003</v>
      </c>
      <c r="G19" s="521" t="s">
        <v>130</v>
      </c>
    </row>
    <row r="20" spans="1:7" s="511" customFormat="1" ht="19.149999999999999" customHeight="1">
      <c r="A20" s="523" t="s">
        <v>86</v>
      </c>
      <c r="B20" s="524">
        <v>1786.6604768300001</v>
      </c>
      <c r="C20" s="520">
        <v>2384.4453788800001</v>
      </c>
      <c r="D20" s="520">
        <v>2457.4599578299999</v>
      </c>
      <c r="E20" s="520">
        <v>281.81596739000003</v>
      </c>
      <c r="F20" s="520">
        <v>577.96577915</v>
      </c>
      <c r="G20" s="521" t="s">
        <v>41</v>
      </c>
    </row>
    <row r="21" spans="1:7" s="511" customFormat="1" ht="59.1" customHeight="1">
      <c r="A21" s="523" t="s">
        <v>829</v>
      </c>
      <c r="B21" s="524">
        <v>11681.012558</v>
      </c>
      <c r="C21" s="520">
        <v>15647.560542990001</v>
      </c>
      <c r="D21" s="520">
        <v>16920.94069657</v>
      </c>
      <c r="E21" s="520">
        <v>3521.02854316</v>
      </c>
      <c r="F21" s="520">
        <v>3723.3756853</v>
      </c>
      <c r="G21" s="521" t="s">
        <v>263</v>
      </c>
    </row>
    <row r="22" spans="1:7" s="511" customFormat="1" ht="19.149999999999999" customHeight="1">
      <c r="A22" s="523" t="s">
        <v>38</v>
      </c>
      <c r="B22" s="524">
        <v>194222.73607260999</v>
      </c>
      <c r="C22" s="520">
        <v>215677.11530864</v>
      </c>
      <c r="D22" s="520">
        <v>234655.10871078999</v>
      </c>
      <c r="E22" s="520">
        <v>54409.895758279999</v>
      </c>
      <c r="F22" s="520">
        <v>55664.28035157</v>
      </c>
      <c r="G22" s="521" t="s">
        <v>39</v>
      </c>
    </row>
    <row r="23" spans="1:7" s="511" customFormat="1" ht="19.149999999999999" customHeight="1">
      <c r="A23" s="523" t="s">
        <v>283</v>
      </c>
      <c r="B23" s="524">
        <v>19116.50853218</v>
      </c>
      <c r="C23" s="520">
        <v>19663.761013520001</v>
      </c>
      <c r="D23" s="520">
        <v>16669.894932840001</v>
      </c>
      <c r="E23" s="520">
        <v>1792.1394983600001</v>
      </c>
      <c r="F23" s="520">
        <v>864.24685550000004</v>
      </c>
      <c r="G23" s="521" t="s">
        <v>284</v>
      </c>
    </row>
    <row r="24" spans="1:7" s="511" customFormat="1" ht="38.85" customHeight="1">
      <c r="A24" s="523" t="s">
        <v>830</v>
      </c>
      <c r="B24" s="524">
        <v>32987.26038028</v>
      </c>
      <c r="C24" s="520">
        <v>37999.458813229998</v>
      </c>
      <c r="D24" s="520">
        <v>41046.306150299999</v>
      </c>
      <c r="E24" s="520">
        <v>7389.4285985500001</v>
      </c>
      <c r="F24" s="520">
        <v>7534.6910589199997</v>
      </c>
      <c r="G24" s="521" t="s">
        <v>25</v>
      </c>
    </row>
    <row r="25" spans="1:7" s="511" customFormat="1" ht="38.85" customHeight="1">
      <c r="A25" s="523" t="s">
        <v>55</v>
      </c>
      <c r="B25" s="524">
        <v>75776.767749980005</v>
      </c>
      <c r="C25" s="520">
        <v>81762.785504040003</v>
      </c>
      <c r="D25" s="520">
        <v>76958.298976599996</v>
      </c>
      <c r="E25" s="520">
        <v>11685.882947640001</v>
      </c>
      <c r="F25" s="520">
        <v>7516.8177992800001</v>
      </c>
      <c r="G25" s="521" t="s">
        <v>427</v>
      </c>
    </row>
    <row r="26" spans="1:7" s="511" customFormat="1" ht="49.15" customHeight="1">
      <c r="A26" s="523" t="s">
        <v>376</v>
      </c>
      <c r="B26" s="524">
        <v>27131.8510795</v>
      </c>
      <c r="C26" s="520">
        <v>33271.652309819998</v>
      </c>
      <c r="D26" s="520">
        <v>38023.80936005</v>
      </c>
      <c r="E26" s="520">
        <v>8159.7193401699997</v>
      </c>
      <c r="F26" s="520">
        <v>7293.0030760700001</v>
      </c>
      <c r="G26" s="521" t="s">
        <v>433</v>
      </c>
    </row>
    <row r="27" spans="1:7" s="511" customFormat="1" ht="38.85" customHeight="1">
      <c r="A27" s="523" t="s">
        <v>831</v>
      </c>
      <c r="B27" s="524">
        <v>2972.2032322599998</v>
      </c>
      <c r="C27" s="520">
        <v>6483.6980068100002</v>
      </c>
      <c r="D27" s="520">
        <v>16277.751205410001</v>
      </c>
      <c r="E27" s="520">
        <v>3400.8647107699999</v>
      </c>
      <c r="F27" s="520">
        <v>4819.0820000000003</v>
      </c>
      <c r="G27" s="521" t="s">
        <v>325</v>
      </c>
    </row>
    <row r="28" spans="1:7" s="511" customFormat="1" ht="89.1" customHeight="1">
      <c r="A28" s="523" t="s">
        <v>595</v>
      </c>
      <c r="B28" s="524">
        <v>48063.758981849998</v>
      </c>
      <c r="C28" s="520">
        <v>41732.187647070001</v>
      </c>
      <c r="D28" s="520">
        <v>49466.196707620002</v>
      </c>
      <c r="E28" s="520">
        <v>14610.8091769</v>
      </c>
      <c r="F28" s="520">
        <v>8964.7225783699996</v>
      </c>
      <c r="G28" s="521" t="s">
        <v>832</v>
      </c>
    </row>
    <row r="29" spans="1:7" s="511" customFormat="1" ht="59.1" customHeight="1">
      <c r="A29" s="523" t="s">
        <v>833</v>
      </c>
      <c r="B29" s="524">
        <v>5581.3089736600004</v>
      </c>
      <c r="C29" s="520">
        <v>11359.853606639999</v>
      </c>
      <c r="D29" s="520">
        <v>3816.7288351000002</v>
      </c>
      <c r="E29" s="520">
        <v>528.20864854000001</v>
      </c>
      <c r="F29" s="520">
        <v>755.48998214999995</v>
      </c>
      <c r="G29" s="521" t="s">
        <v>834</v>
      </c>
    </row>
    <row r="30" spans="1:7" s="511" customFormat="1" ht="28.7" customHeight="1">
      <c r="A30" s="523" t="s">
        <v>211</v>
      </c>
      <c r="B30" s="524">
        <v>40576.496190559999</v>
      </c>
      <c r="C30" s="520">
        <v>57320.666080429997</v>
      </c>
      <c r="D30" s="520">
        <v>67507.107495160002</v>
      </c>
      <c r="E30" s="520">
        <v>8941.6473330499994</v>
      </c>
      <c r="F30" s="520">
        <v>8491.8945619599999</v>
      </c>
      <c r="G30" s="521" t="s">
        <v>835</v>
      </c>
    </row>
    <row r="31" spans="1:7" s="511" customFormat="1" ht="19.149999999999999" customHeight="1">
      <c r="A31" s="523" t="s">
        <v>529</v>
      </c>
      <c r="B31" s="524">
        <v>21561.200574440001</v>
      </c>
      <c r="C31" s="520">
        <v>19356.646403899998</v>
      </c>
      <c r="D31" s="520">
        <v>17461.14166533</v>
      </c>
      <c r="E31" s="520">
        <v>2422.5323601700002</v>
      </c>
      <c r="F31" s="520">
        <v>4301.4891227999997</v>
      </c>
      <c r="G31" s="521" t="s">
        <v>836</v>
      </c>
    </row>
    <row r="32" spans="1:7" s="511" customFormat="1" ht="28.7" customHeight="1">
      <c r="A32" s="523" t="s">
        <v>837</v>
      </c>
      <c r="B32" s="524">
        <v>2401.1288419000002</v>
      </c>
      <c r="C32" s="520">
        <v>2122.2803456500001</v>
      </c>
      <c r="D32" s="520">
        <v>2330.26470277</v>
      </c>
      <c r="E32" s="520">
        <v>108.62745298</v>
      </c>
      <c r="F32" s="520">
        <v>108.49397088000001</v>
      </c>
      <c r="G32" s="521" t="s">
        <v>838</v>
      </c>
    </row>
    <row r="33" spans="1:7" s="511" customFormat="1" ht="19.149999999999999" customHeight="1">
      <c r="A33" s="523" t="s">
        <v>489</v>
      </c>
      <c r="B33" s="524">
        <v>1485.963062</v>
      </c>
      <c r="C33" s="520">
        <v>1549.01352602</v>
      </c>
      <c r="D33" s="520">
        <v>2000.4454559999999</v>
      </c>
      <c r="E33" s="520">
        <v>1307.0507009999999</v>
      </c>
      <c r="F33" s="520">
        <v>219.86540500000001</v>
      </c>
      <c r="G33" s="521" t="s">
        <v>839</v>
      </c>
    </row>
    <row r="34" spans="1:7" s="511" customFormat="1" ht="39.4" customHeight="1">
      <c r="A34" s="513" t="s">
        <v>590</v>
      </c>
      <c r="B34" s="514">
        <v>11984.19704646</v>
      </c>
      <c r="C34" s="514">
        <v>6881.0220578300004</v>
      </c>
      <c r="D34" s="514">
        <v>11248.85962223</v>
      </c>
      <c r="E34" s="514">
        <v>-1342.24553537</v>
      </c>
      <c r="F34" s="514">
        <v>-2465.0575357600001</v>
      </c>
      <c r="G34" s="515" t="s">
        <v>525</v>
      </c>
    </row>
    <row r="35" spans="1:7" s="511" customFormat="1" ht="19.149999999999999" customHeight="1">
      <c r="A35" s="522" t="s">
        <v>840</v>
      </c>
      <c r="B35" s="517">
        <v>13617.374</v>
      </c>
      <c r="C35" s="517">
        <v>9174.2167480000007</v>
      </c>
      <c r="D35" s="517">
        <v>14867.647521000001</v>
      </c>
      <c r="E35" s="517">
        <v>0</v>
      </c>
      <c r="F35" s="517">
        <v>0</v>
      </c>
      <c r="G35" s="522" t="s">
        <v>841</v>
      </c>
    </row>
    <row r="36" spans="1:7" s="511" customFormat="1" ht="28.7" customHeight="1">
      <c r="A36" s="522" t="s">
        <v>842</v>
      </c>
      <c r="B36" s="517">
        <v>1633.1769535400001</v>
      </c>
      <c r="C36" s="517">
        <v>2293.1946901699998</v>
      </c>
      <c r="D36" s="517">
        <v>3618.7878987700001</v>
      </c>
      <c r="E36" s="517">
        <v>1342.24553537</v>
      </c>
      <c r="F36" s="517">
        <v>2465.0575357600001</v>
      </c>
      <c r="G36" s="522" t="s">
        <v>843</v>
      </c>
    </row>
    <row r="37" spans="1:7" s="511" customFormat="1" ht="59.65" customHeight="1">
      <c r="A37" s="513" t="s">
        <v>1732</v>
      </c>
      <c r="B37" s="514">
        <v>841.55927997000003</v>
      </c>
      <c r="C37" s="514">
        <v>1223.9887423800001</v>
      </c>
      <c r="D37" s="514">
        <v>2416.3471625799998</v>
      </c>
      <c r="E37" s="514">
        <v>66.702141999999995</v>
      </c>
      <c r="F37" s="514">
        <v>301.05282999999997</v>
      </c>
      <c r="G37" s="515" t="s">
        <v>589</v>
      </c>
    </row>
    <row r="38" spans="1:7" s="511" customFormat="1" ht="28.7" customHeight="1">
      <c r="A38" s="522" t="s">
        <v>846</v>
      </c>
      <c r="B38" s="517">
        <v>844.11634497</v>
      </c>
      <c r="C38" s="517">
        <v>1272.8383383800001</v>
      </c>
      <c r="D38" s="517">
        <v>2477.6859800000002</v>
      </c>
      <c r="E38" s="517">
        <v>70.680999999999997</v>
      </c>
      <c r="F38" s="517">
        <v>301.70299999999997</v>
      </c>
      <c r="G38" s="522" t="s">
        <v>847</v>
      </c>
    </row>
    <row r="39" spans="1:7" s="511" customFormat="1" ht="38.85" customHeight="1">
      <c r="A39" s="522" t="s">
        <v>844</v>
      </c>
      <c r="B39" s="517">
        <v>2.5570650000000001</v>
      </c>
      <c r="C39" s="517">
        <v>48.849595999999998</v>
      </c>
      <c r="D39" s="517">
        <v>61.338817419999998</v>
      </c>
      <c r="E39" s="517">
        <v>3.9788579999999998</v>
      </c>
      <c r="F39" s="517">
        <v>0.65017000000000003</v>
      </c>
      <c r="G39" s="522" t="s">
        <v>845</v>
      </c>
    </row>
    <row r="40" spans="1:7" s="511" customFormat="1" ht="39.4" customHeight="1">
      <c r="A40" s="513" t="s">
        <v>1733</v>
      </c>
      <c r="B40" s="514">
        <v>-10426.093984499999</v>
      </c>
      <c r="C40" s="514">
        <v>-19278.523410850001</v>
      </c>
      <c r="D40" s="514">
        <v>-14266.78121125</v>
      </c>
      <c r="E40" s="514">
        <v>12127.56621361</v>
      </c>
      <c r="F40" s="514">
        <v>13705.036815470001</v>
      </c>
      <c r="G40" s="515" t="s">
        <v>591</v>
      </c>
    </row>
    <row r="41" spans="1:7" s="511" customFormat="1" ht="2.1" customHeight="1"/>
    <row r="42" spans="1:7" s="511" customFormat="1" ht="68.849999999999994" customHeight="1">
      <c r="A42" s="513" t="s">
        <v>1812</v>
      </c>
      <c r="B42" s="514">
        <v>10426.093984499999</v>
      </c>
      <c r="C42" s="514">
        <v>19278.523410850001</v>
      </c>
      <c r="D42" s="514">
        <v>-14266.78121125</v>
      </c>
      <c r="E42" s="514">
        <v>-12127.56621361</v>
      </c>
      <c r="F42" s="514">
        <v>-13705.036815470001</v>
      </c>
      <c r="G42" s="515" t="s">
        <v>1813</v>
      </c>
    </row>
    <row r="43" spans="1:7" s="511" customFormat="1" ht="19.149999999999999" customHeight="1">
      <c r="A43" s="525" t="s">
        <v>452</v>
      </c>
      <c r="B43" s="526">
        <v>9464.0863040200002</v>
      </c>
      <c r="C43" s="526">
        <v>47257.462421179996</v>
      </c>
      <c r="D43" s="526">
        <v>-107819.10766612001</v>
      </c>
      <c r="E43" s="526">
        <v>-132608.59507916999</v>
      </c>
      <c r="F43" s="526">
        <f>F44-F45</f>
        <v>4856.9167267100001</v>
      </c>
      <c r="G43" s="527" t="s">
        <v>848</v>
      </c>
    </row>
    <row r="44" spans="1:7" s="511" customFormat="1" ht="19.149999999999999" customHeight="1">
      <c r="A44" s="518" t="s">
        <v>849</v>
      </c>
      <c r="B44" s="520">
        <v>17349.601075840001</v>
      </c>
      <c r="C44" s="520">
        <v>55012.879800460003</v>
      </c>
      <c r="D44" s="520">
        <v>-99135.551048039997</v>
      </c>
      <c r="E44" s="520">
        <v>-131433.84967152</v>
      </c>
      <c r="F44" s="520">
        <v>7256.5569999999998</v>
      </c>
      <c r="G44" s="528" t="s">
        <v>850</v>
      </c>
    </row>
    <row r="45" spans="1:7" s="511" customFormat="1" ht="19.7" customHeight="1">
      <c r="A45" s="518" t="s">
        <v>851</v>
      </c>
      <c r="B45" s="520">
        <v>7885.5147718199996</v>
      </c>
      <c r="C45" s="520">
        <v>7755.4173792800002</v>
      </c>
      <c r="D45" s="520">
        <v>8683.5566180799997</v>
      </c>
      <c r="E45" s="520">
        <v>1174.7454076500001</v>
      </c>
      <c r="F45" s="520">
        <v>2399.6402732900001</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38" type="noConversion"/>
  <pageMargins left="0.23622047244094491" right="0.23622047244094491" top="0.31496062992125984" bottom="0.27559055118110237" header="0.51181102362204722" footer="0.51181102362204722"/>
  <pageSetup paperSize="9" scale="50"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92D050"/>
    <pageSetUpPr fitToPage="1"/>
  </sheetPr>
  <dimension ref="A1:G49"/>
  <sheetViews>
    <sheetView view="pageBreakPreview" zoomScaleNormal="100" zoomScaleSheetLayoutView="100" workbookViewId="0">
      <selection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1683</v>
      </c>
      <c r="B1" s="899"/>
      <c r="C1" s="899"/>
      <c r="D1" s="899"/>
      <c r="E1" s="900" t="s">
        <v>1684</v>
      </c>
      <c r="F1" s="900"/>
      <c r="G1" s="900"/>
    </row>
    <row r="2" spans="1:7" s="511" customFormat="1" ht="19.149999999999999" customHeight="1">
      <c r="A2" s="901" t="s">
        <v>864</v>
      </c>
      <c r="B2" s="901"/>
      <c r="C2" s="901"/>
      <c r="D2" s="901"/>
      <c r="E2" s="903" t="s">
        <v>818</v>
      </c>
      <c r="F2" s="903"/>
      <c r="G2" s="903"/>
    </row>
    <row r="3" spans="1:7" s="511" customFormat="1" ht="19.149999999999999" customHeight="1">
      <c r="A3" s="901" t="s">
        <v>819</v>
      </c>
      <c r="B3" s="901"/>
      <c r="C3" s="901"/>
      <c r="D3" s="901"/>
      <c r="E3" s="903" t="s">
        <v>1472</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479286.16167823999</v>
      </c>
      <c r="C8" s="514">
        <v>499744.12154686998</v>
      </c>
      <c r="D8" s="514">
        <v>530250.22665822995</v>
      </c>
      <c r="E8" s="514">
        <v>127948.30140856</v>
      </c>
      <c r="F8" s="514">
        <v>145869.32537462999</v>
      </c>
      <c r="G8" s="515" t="s">
        <v>394</v>
      </c>
    </row>
    <row r="9" spans="1:7" s="511" customFormat="1" ht="38.85" customHeight="1">
      <c r="A9" s="516" t="s">
        <v>820</v>
      </c>
      <c r="B9" s="517">
        <v>104168.42653957001</v>
      </c>
      <c r="C9" s="517">
        <v>114911.18372753001</v>
      </c>
      <c r="D9" s="517">
        <v>131166.56555704001</v>
      </c>
      <c r="E9" s="517">
        <v>32895.194327019999</v>
      </c>
      <c r="F9" s="517">
        <v>33503.353387089999</v>
      </c>
      <c r="G9" s="516" t="s">
        <v>821</v>
      </c>
    </row>
    <row r="10" spans="1:7" s="511" customFormat="1" ht="28.7" customHeight="1">
      <c r="A10" s="518" t="s">
        <v>2724</v>
      </c>
      <c r="B10" s="519">
        <v>19981.616325620002</v>
      </c>
      <c r="C10" s="520">
        <v>20968.836136329999</v>
      </c>
      <c r="D10" s="520">
        <v>24592.39854464</v>
      </c>
      <c r="E10" s="520">
        <v>5491.2400827800002</v>
      </c>
      <c r="F10" s="520">
        <v>4585.7910705800005</v>
      </c>
      <c r="G10" s="521" t="s">
        <v>586</v>
      </c>
    </row>
    <row r="11" spans="1:7" s="511" customFormat="1" ht="28.7" customHeight="1">
      <c r="A11" s="518" t="s">
        <v>822</v>
      </c>
      <c r="B11" s="519">
        <v>33665.851131440002</v>
      </c>
      <c r="C11" s="520">
        <v>42183.253871480003</v>
      </c>
      <c r="D11" s="520">
        <v>48150.638490450001</v>
      </c>
      <c r="E11" s="520">
        <v>11180.70741513</v>
      </c>
      <c r="F11" s="520">
        <v>11975.09552305</v>
      </c>
      <c r="G11" s="521" t="s">
        <v>587</v>
      </c>
    </row>
    <row r="12" spans="1:7" s="511" customFormat="1" ht="19.149999999999999" customHeight="1">
      <c r="A12" s="518" t="s">
        <v>823</v>
      </c>
      <c r="B12" s="519">
        <v>20700.577139429999</v>
      </c>
      <c r="C12" s="520">
        <v>24710.833418990002</v>
      </c>
      <c r="D12" s="520">
        <v>28404.08099509</v>
      </c>
      <c r="E12" s="520">
        <v>7219.7718992299997</v>
      </c>
      <c r="F12" s="520">
        <v>7731.1675767999996</v>
      </c>
      <c r="G12" s="521" t="s">
        <v>557</v>
      </c>
    </row>
    <row r="13" spans="1:7" s="511" customFormat="1" ht="19.149999999999999" customHeight="1">
      <c r="A13" s="518" t="s">
        <v>824</v>
      </c>
      <c r="B13" s="519">
        <v>13585.506658030001</v>
      </c>
      <c r="C13" s="520">
        <v>11347.818776829999</v>
      </c>
      <c r="D13" s="520">
        <v>12079.68296946</v>
      </c>
      <c r="E13" s="520">
        <v>3161.5840906600001</v>
      </c>
      <c r="F13" s="520">
        <v>3437.5340243999999</v>
      </c>
      <c r="G13" s="521" t="s">
        <v>546</v>
      </c>
    </row>
    <row r="14" spans="1:7" s="511" customFormat="1" ht="28.7" customHeight="1">
      <c r="A14" s="522" t="s">
        <v>825</v>
      </c>
      <c r="B14" s="517">
        <v>4418.0266651100001</v>
      </c>
      <c r="C14" s="517">
        <v>5764.0758948800003</v>
      </c>
      <c r="D14" s="517">
        <v>7686.3608430499999</v>
      </c>
      <c r="E14" s="517">
        <v>1848.2030328599999</v>
      </c>
      <c r="F14" s="517">
        <v>3027.0876672499999</v>
      </c>
      <c r="G14" s="522" t="s">
        <v>11</v>
      </c>
    </row>
    <row r="15" spans="1:7" s="511" customFormat="1" ht="38.85" customHeight="1">
      <c r="A15" s="522" t="s">
        <v>826</v>
      </c>
      <c r="B15" s="517">
        <v>11077.73367356</v>
      </c>
      <c r="C15" s="517">
        <v>6402.5728394600001</v>
      </c>
      <c r="D15" s="517">
        <v>9118.1714581399992</v>
      </c>
      <c r="E15" s="517">
        <v>2189.6987486799999</v>
      </c>
      <c r="F15" s="517">
        <v>1226.04252314</v>
      </c>
      <c r="G15" s="522" t="s">
        <v>467</v>
      </c>
    </row>
    <row r="16" spans="1:7" s="511" customFormat="1" ht="28.7" customHeight="1">
      <c r="A16" s="522" t="s">
        <v>2780</v>
      </c>
      <c r="B16" s="517">
        <v>359621.97480000003</v>
      </c>
      <c r="C16" s="517">
        <v>372666.289085</v>
      </c>
      <c r="D16" s="517">
        <v>382279.12880000001</v>
      </c>
      <c r="E16" s="517">
        <v>91015.205300000001</v>
      </c>
      <c r="F16" s="517">
        <v>460.62179715000002</v>
      </c>
      <c r="G16" s="522" t="s">
        <v>2781</v>
      </c>
    </row>
    <row r="17" spans="1:7" s="511" customFormat="1" ht="28.7" customHeight="1">
      <c r="A17" s="522" t="s">
        <v>349</v>
      </c>
      <c r="B17" s="517"/>
      <c r="C17" s="517"/>
      <c r="D17" s="517"/>
      <c r="E17" s="517"/>
      <c r="F17" s="517">
        <v>107652.22</v>
      </c>
      <c r="G17" s="522" t="s">
        <v>827</v>
      </c>
    </row>
    <row r="18" spans="1:7" s="511" customFormat="1" ht="19.7" customHeight="1">
      <c r="A18" s="513" t="s">
        <v>104</v>
      </c>
      <c r="B18" s="514">
        <v>456049.76739974</v>
      </c>
      <c r="C18" s="514">
        <v>519516.49869157001</v>
      </c>
      <c r="D18" s="514">
        <v>524179.94486329</v>
      </c>
      <c r="E18" s="514">
        <v>118372.43170698</v>
      </c>
      <c r="F18" s="514">
        <v>144579.65329486001</v>
      </c>
      <c r="G18" s="515" t="s">
        <v>454</v>
      </c>
    </row>
    <row r="19" spans="1:7" s="511" customFormat="1" ht="28.7" customHeight="1">
      <c r="A19" s="523" t="s">
        <v>828</v>
      </c>
      <c r="B19" s="524">
        <v>21153.388119949999</v>
      </c>
      <c r="C19" s="520">
        <v>46477.998470259998</v>
      </c>
      <c r="D19" s="520">
        <v>38873.106677960001</v>
      </c>
      <c r="E19" s="520">
        <v>7290.9253132499998</v>
      </c>
      <c r="F19" s="520">
        <v>7651.4078019899998</v>
      </c>
      <c r="G19" s="521" t="s">
        <v>130</v>
      </c>
    </row>
    <row r="20" spans="1:7" s="511" customFormat="1" ht="19.149999999999999" customHeight="1">
      <c r="A20" s="523" t="s">
        <v>86</v>
      </c>
      <c r="B20" s="524">
        <v>1551.14418789</v>
      </c>
      <c r="C20" s="520">
        <v>2113.61860768</v>
      </c>
      <c r="D20" s="520">
        <v>2513.36361304</v>
      </c>
      <c r="E20" s="520">
        <v>223.63705433000001</v>
      </c>
      <c r="F20" s="520">
        <v>247.80565942000001</v>
      </c>
      <c r="G20" s="521" t="s">
        <v>41</v>
      </c>
    </row>
    <row r="21" spans="1:7" s="511" customFormat="1" ht="59.1" customHeight="1">
      <c r="A21" s="523" t="s">
        <v>829</v>
      </c>
      <c r="B21" s="524">
        <v>10596.30611625</v>
      </c>
      <c r="C21" s="520">
        <v>12996.959010750001</v>
      </c>
      <c r="D21" s="520">
        <v>15637.39220991</v>
      </c>
      <c r="E21" s="520">
        <v>2995.2718025200002</v>
      </c>
      <c r="F21" s="520">
        <v>3362.8820355100002</v>
      </c>
      <c r="G21" s="521" t="s">
        <v>263</v>
      </c>
    </row>
    <row r="22" spans="1:7" s="511" customFormat="1" ht="19.149999999999999" customHeight="1">
      <c r="A22" s="523" t="s">
        <v>38</v>
      </c>
      <c r="B22" s="524">
        <v>149350.53180617001</v>
      </c>
      <c r="C22" s="520">
        <v>171596.46848124999</v>
      </c>
      <c r="D22" s="520">
        <v>166481.50337001999</v>
      </c>
      <c r="E22" s="520">
        <v>37419.614383300002</v>
      </c>
      <c r="F22" s="520">
        <v>38799.218324629997</v>
      </c>
      <c r="G22" s="521" t="s">
        <v>39</v>
      </c>
    </row>
    <row r="23" spans="1:7" s="511" customFormat="1" ht="19.149999999999999" customHeight="1">
      <c r="A23" s="523" t="s">
        <v>283</v>
      </c>
      <c r="B23" s="524">
        <v>15371.23887703</v>
      </c>
      <c r="C23" s="520">
        <v>12061.33601232</v>
      </c>
      <c r="D23" s="520">
        <v>18518.47298803</v>
      </c>
      <c r="E23" s="520">
        <v>1378.2643420300001</v>
      </c>
      <c r="F23" s="520">
        <v>1599.3165013299999</v>
      </c>
      <c r="G23" s="521" t="s">
        <v>284</v>
      </c>
    </row>
    <row r="24" spans="1:7" s="511" customFormat="1" ht="38.85" customHeight="1">
      <c r="A24" s="523" t="s">
        <v>830</v>
      </c>
      <c r="B24" s="524">
        <v>21201.399148069999</v>
      </c>
      <c r="C24" s="520">
        <v>27889.241435899999</v>
      </c>
      <c r="D24" s="520">
        <v>25994.067128129998</v>
      </c>
      <c r="E24" s="520">
        <v>5010.9240430700002</v>
      </c>
      <c r="F24" s="520">
        <v>5832.8361528100004</v>
      </c>
      <c r="G24" s="521" t="s">
        <v>25</v>
      </c>
    </row>
    <row r="25" spans="1:7" s="511" customFormat="1" ht="38.85" customHeight="1">
      <c r="A25" s="523" t="s">
        <v>55</v>
      </c>
      <c r="B25" s="524">
        <v>56087.351412579999</v>
      </c>
      <c r="C25" s="520">
        <v>60834.237590110002</v>
      </c>
      <c r="D25" s="520">
        <v>68522.161333709999</v>
      </c>
      <c r="E25" s="520">
        <v>7921.2048398699999</v>
      </c>
      <c r="F25" s="520">
        <v>7572.4108464499996</v>
      </c>
      <c r="G25" s="521" t="s">
        <v>427</v>
      </c>
    </row>
    <row r="26" spans="1:7" s="511" customFormat="1" ht="49.15" customHeight="1">
      <c r="A26" s="523" t="s">
        <v>376</v>
      </c>
      <c r="B26" s="524">
        <v>23510.677632039999</v>
      </c>
      <c r="C26" s="520">
        <v>29562.308476779999</v>
      </c>
      <c r="D26" s="520">
        <v>32385.12579405</v>
      </c>
      <c r="E26" s="520">
        <v>6260.7540336399998</v>
      </c>
      <c r="F26" s="520">
        <v>6401.8935115800004</v>
      </c>
      <c r="G26" s="521" t="s">
        <v>433</v>
      </c>
    </row>
    <row r="27" spans="1:7" s="511" customFormat="1" ht="38.85" customHeight="1">
      <c r="A27" s="523" t="s">
        <v>831</v>
      </c>
      <c r="B27" s="524">
        <v>271.19587911999997</v>
      </c>
      <c r="C27" s="520">
        <v>224.55630664</v>
      </c>
      <c r="D27" s="520">
        <v>270.12729999999999</v>
      </c>
      <c r="E27" s="520">
        <v>61.595999999999997</v>
      </c>
      <c r="F27" s="520">
        <v>368.086029</v>
      </c>
      <c r="G27" s="521" t="s">
        <v>325</v>
      </c>
    </row>
    <row r="28" spans="1:7" s="511" customFormat="1" ht="89.1" customHeight="1">
      <c r="A28" s="523" t="s">
        <v>595</v>
      </c>
      <c r="B28" s="524">
        <v>86775.344554130003</v>
      </c>
      <c r="C28" s="520">
        <v>72078.316544889996</v>
      </c>
      <c r="D28" s="520">
        <v>87715.827063110002</v>
      </c>
      <c r="E28" s="520">
        <v>36570.832997160003</v>
      </c>
      <c r="F28" s="520">
        <v>59408.461161389998</v>
      </c>
      <c r="G28" s="521" t="s">
        <v>832</v>
      </c>
    </row>
    <row r="29" spans="1:7" s="511" customFormat="1" ht="59.1" customHeight="1">
      <c r="A29" s="523" t="s">
        <v>833</v>
      </c>
      <c r="B29" s="524">
        <v>1472.6453452999999</v>
      </c>
      <c r="C29" s="520">
        <v>10679.1884355</v>
      </c>
      <c r="D29" s="520">
        <v>2571.3945056500002</v>
      </c>
      <c r="E29" s="520">
        <v>463.67259417999998</v>
      </c>
      <c r="F29" s="520">
        <v>488.70801661000002</v>
      </c>
      <c r="G29" s="521" t="s">
        <v>834</v>
      </c>
    </row>
    <row r="30" spans="1:7" s="511" customFormat="1" ht="28.7" customHeight="1">
      <c r="A30" s="523" t="s">
        <v>211</v>
      </c>
      <c r="B30" s="524">
        <v>40772.042197559997</v>
      </c>
      <c r="C30" s="520">
        <v>48288.104065259999</v>
      </c>
      <c r="D30" s="520">
        <v>43809.208219909997</v>
      </c>
      <c r="E30" s="520">
        <v>9204.2908198200003</v>
      </c>
      <c r="F30" s="520">
        <v>9050.5846129399997</v>
      </c>
      <c r="G30" s="521" t="s">
        <v>835</v>
      </c>
    </row>
    <row r="31" spans="1:7" s="511" customFormat="1" ht="19.149999999999999" customHeight="1">
      <c r="A31" s="523" t="s">
        <v>529</v>
      </c>
      <c r="B31" s="524">
        <v>23100.386508449999</v>
      </c>
      <c r="C31" s="520">
        <v>22501.18291444</v>
      </c>
      <c r="D31" s="520">
        <v>18292.619897280001</v>
      </c>
      <c r="E31" s="520">
        <v>3184.5266216499999</v>
      </c>
      <c r="F31" s="520">
        <v>2541.4203856399999</v>
      </c>
      <c r="G31" s="521" t="s">
        <v>836</v>
      </c>
    </row>
    <row r="32" spans="1:7" s="511" customFormat="1" ht="28.7" customHeight="1">
      <c r="A32" s="523" t="s">
        <v>837</v>
      </c>
      <c r="B32" s="524">
        <v>2225.17517318</v>
      </c>
      <c r="C32" s="520">
        <v>1741.03932614</v>
      </c>
      <c r="D32" s="520">
        <v>1766.9096588499999</v>
      </c>
      <c r="E32" s="520">
        <v>0.85905781000000003</v>
      </c>
      <c r="F32" s="520">
        <v>0.71272362</v>
      </c>
      <c r="G32" s="521" t="s">
        <v>838</v>
      </c>
    </row>
    <row r="33" spans="1:7" s="511" customFormat="1" ht="19.149999999999999" customHeight="1">
      <c r="A33" s="523" t="s">
        <v>489</v>
      </c>
      <c r="B33" s="524">
        <v>2610.9404420199999</v>
      </c>
      <c r="C33" s="520">
        <v>471.94301365000001</v>
      </c>
      <c r="D33" s="520">
        <v>828.66510363999998</v>
      </c>
      <c r="E33" s="520">
        <v>386.05780435000003</v>
      </c>
      <c r="F33" s="520">
        <v>1253.9095319400001</v>
      </c>
      <c r="G33" s="521" t="s">
        <v>839</v>
      </c>
    </row>
    <row r="34" spans="1:7" s="511" customFormat="1" ht="39.4" customHeight="1">
      <c r="A34" s="513" t="s">
        <v>590</v>
      </c>
      <c r="B34" s="514">
        <v>18614.98734747</v>
      </c>
      <c r="C34" s="514">
        <v>3746.2399549699999</v>
      </c>
      <c r="D34" s="514">
        <v>15399.948713600001</v>
      </c>
      <c r="E34" s="514">
        <v>-958.94060306999995</v>
      </c>
      <c r="F34" s="514">
        <v>-2458.8072686800001</v>
      </c>
      <c r="G34" s="515" t="s">
        <v>525</v>
      </c>
    </row>
    <row r="35" spans="1:7" s="511" customFormat="1" ht="19.149999999999999" customHeight="1">
      <c r="A35" s="522" t="s">
        <v>840</v>
      </c>
      <c r="B35" s="517">
        <v>21052.670451000002</v>
      </c>
      <c r="C35" s="517">
        <v>8021.2126840000001</v>
      </c>
      <c r="D35" s="517">
        <v>21164.142</v>
      </c>
      <c r="E35" s="517">
        <v>600</v>
      </c>
      <c r="F35" s="517">
        <v>2500</v>
      </c>
      <c r="G35" s="522" t="s">
        <v>841</v>
      </c>
    </row>
    <row r="36" spans="1:7" s="511" customFormat="1" ht="28.7" customHeight="1">
      <c r="A36" s="522" t="s">
        <v>842</v>
      </c>
      <c r="B36" s="517">
        <v>2437.6831035300002</v>
      </c>
      <c r="C36" s="517">
        <v>4274.9727290299998</v>
      </c>
      <c r="D36" s="517">
        <v>5764.1932864</v>
      </c>
      <c r="E36" s="517">
        <v>1558.94060307</v>
      </c>
      <c r="F36" s="517">
        <v>4958.8072686799997</v>
      </c>
      <c r="G36" s="522" t="s">
        <v>843</v>
      </c>
    </row>
    <row r="37" spans="1:7" s="511" customFormat="1" ht="59.65" customHeight="1">
      <c r="A37" s="513" t="s">
        <v>1732</v>
      </c>
      <c r="B37" s="514">
        <v>7499.9986639999997</v>
      </c>
      <c r="C37" s="514">
        <v>33.973999999999997</v>
      </c>
      <c r="D37" s="514">
        <v>3000</v>
      </c>
      <c r="E37" s="514"/>
      <c r="F37" s="514">
        <v>-0.68802600000000003</v>
      </c>
      <c r="G37" s="515" t="s">
        <v>589</v>
      </c>
    </row>
    <row r="38" spans="1:7" s="511" customFormat="1" ht="28.7" customHeight="1">
      <c r="A38" s="522" t="s">
        <v>846</v>
      </c>
      <c r="B38" s="517">
        <v>7500</v>
      </c>
      <c r="C38" s="517">
        <v>35</v>
      </c>
      <c r="D38" s="517">
        <v>3000</v>
      </c>
      <c r="E38" s="517"/>
      <c r="F38" s="517">
        <v>0</v>
      </c>
      <c r="G38" s="522" t="s">
        <v>847</v>
      </c>
    </row>
    <row r="39" spans="1:7" s="511" customFormat="1" ht="38.85" customHeight="1">
      <c r="A39" s="522" t="s">
        <v>844</v>
      </c>
      <c r="B39" s="517">
        <v>1.3359999999999999E-3</v>
      </c>
      <c r="C39" s="517">
        <v>1.026</v>
      </c>
      <c r="D39" s="517"/>
      <c r="E39" s="517"/>
      <c r="F39" s="517">
        <v>0.68802600000000003</v>
      </c>
      <c r="G39" s="522" t="s">
        <v>845</v>
      </c>
    </row>
    <row r="40" spans="1:7" s="511" customFormat="1" ht="39.4" customHeight="1">
      <c r="A40" s="513" t="s">
        <v>1733</v>
      </c>
      <c r="B40" s="514">
        <v>-2878.5917329700001</v>
      </c>
      <c r="C40" s="514">
        <v>-23552.59109967</v>
      </c>
      <c r="D40" s="514">
        <v>-12329.666918659999</v>
      </c>
      <c r="E40" s="514">
        <v>10534.81030465</v>
      </c>
      <c r="F40" s="514">
        <v>3749.1673744499999</v>
      </c>
      <c r="G40" s="515" t="s">
        <v>591</v>
      </c>
    </row>
    <row r="41" spans="1:7" s="511" customFormat="1" ht="2.1" customHeight="1"/>
    <row r="42" spans="1:7" s="511" customFormat="1" ht="68.849999999999994" customHeight="1">
      <c r="A42" s="513" t="s">
        <v>1812</v>
      </c>
      <c r="B42" s="514">
        <v>2878.5917329700001</v>
      </c>
      <c r="C42" s="514">
        <v>23552.59109967</v>
      </c>
      <c r="D42" s="514">
        <v>-12329.666918659999</v>
      </c>
      <c r="E42" s="514">
        <v>-10534.81030465</v>
      </c>
      <c r="F42" s="514">
        <v>-3749.1673744499999</v>
      </c>
      <c r="G42" s="515" t="s">
        <v>1813</v>
      </c>
    </row>
    <row r="43" spans="1:7" s="511" customFormat="1" ht="19.149999999999999" customHeight="1">
      <c r="A43" s="525" t="s">
        <v>452</v>
      </c>
      <c r="B43" s="526">
        <v>-63363.315519650001</v>
      </c>
      <c r="C43" s="526">
        <v>244902.67659566001</v>
      </c>
      <c r="D43" s="526">
        <v>-44281.965908869999</v>
      </c>
      <c r="E43" s="526">
        <v>-114202.31012141</v>
      </c>
      <c r="F43" s="526">
        <f>F44-F45</f>
        <v>-1975.9071044799998</v>
      </c>
      <c r="G43" s="527" t="s">
        <v>848</v>
      </c>
    </row>
    <row r="44" spans="1:7" s="511" customFormat="1" ht="19.149999999999999" customHeight="1">
      <c r="A44" s="518" t="s">
        <v>849</v>
      </c>
      <c r="B44" s="520">
        <v>-48522.38782104</v>
      </c>
      <c r="C44" s="520">
        <v>256392.57754108001</v>
      </c>
      <c r="D44" s="520">
        <v>-36000.520902759999</v>
      </c>
      <c r="E44" s="520">
        <v>-113091.81798192</v>
      </c>
      <c r="F44" s="888">
        <v>2000</v>
      </c>
      <c r="G44" s="528" t="s">
        <v>850</v>
      </c>
    </row>
    <row r="45" spans="1:7" s="511" customFormat="1" ht="19.7" customHeight="1">
      <c r="A45" s="518" t="s">
        <v>851</v>
      </c>
      <c r="B45" s="520">
        <v>14840.927698609999</v>
      </c>
      <c r="C45" s="520">
        <v>11489.90094542</v>
      </c>
      <c r="D45" s="520">
        <v>8281.4450061099997</v>
      </c>
      <c r="E45" s="520">
        <v>1110.49213949</v>
      </c>
      <c r="F45" s="520">
        <v>3975.9071044799998</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cale="80" showPageBreaks="1" printArea="1" view="pageBreakPreview">
      <selection activeCell="I18" sqref="I18"/>
      <pageMargins left="0.42" right="0.18" top="0.36" bottom="0.34" header="0.5" footer="0.35"/>
      <pageSetup paperSize="9" scale="73" orientation="portrait" r:id="rId1"/>
      <headerFooter alignWithMargins="0"/>
    </customSheetView>
    <customSheetView guid="{CEB12AB2-2B7C-47EA-8993-91B31C172525}"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43307086614173229" right="0.19685039370078741" top="0.35433070866141736" bottom="0.35433070866141736" header="0.51181102362204722" footer="0.35433070866141736"/>
  <pageSetup paperSize="9" scale="48"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92D050"/>
    <pageSetUpPr fitToPage="1"/>
  </sheetPr>
  <dimension ref="A1:G48"/>
  <sheetViews>
    <sheetView view="pageBreakPreview" zoomScaleNormal="100" zoomScaleSheetLayoutView="100" workbookViewId="0">
      <pane xSplit="1" ySplit="8" topLeftCell="B42" activePane="bottomRight" state="frozen"/>
      <selection activeCell="B8" sqref="B8:F48"/>
      <selection pane="topRight" activeCell="B8" sqref="B8:F48"/>
      <selection pane="bottomLeft" activeCell="B8" sqref="B8:F48"/>
      <selection pane="bottomRight"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1685</v>
      </c>
      <c r="B1" s="899"/>
      <c r="C1" s="899"/>
      <c r="D1" s="899"/>
      <c r="E1" s="900" t="s">
        <v>1686</v>
      </c>
      <c r="F1" s="900"/>
      <c r="G1" s="900"/>
    </row>
    <row r="2" spans="1:7" s="511" customFormat="1" ht="19.149999999999999" customHeight="1">
      <c r="A2" s="901" t="s">
        <v>1318</v>
      </c>
      <c r="B2" s="901"/>
      <c r="C2" s="901"/>
      <c r="D2" s="901"/>
      <c r="E2" s="903" t="s">
        <v>818</v>
      </c>
      <c r="F2" s="903"/>
      <c r="G2" s="903"/>
    </row>
    <row r="3" spans="1:7" s="511" customFormat="1" ht="19.149999999999999" customHeight="1">
      <c r="A3" s="901" t="s">
        <v>819</v>
      </c>
      <c r="B3" s="901"/>
      <c r="C3" s="901"/>
      <c r="D3" s="901"/>
      <c r="E3" s="903" t="s">
        <v>1458</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1355385.1711199901</v>
      </c>
      <c r="C8" s="514">
        <v>1482111.7447961201</v>
      </c>
      <c r="D8" s="514">
        <v>1557808.3953255599</v>
      </c>
      <c r="E8" s="514">
        <v>353481.21174636</v>
      </c>
      <c r="F8" s="514">
        <v>327706.16127610003</v>
      </c>
      <c r="G8" s="515" t="s">
        <v>394</v>
      </c>
    </row>
    <row r="9" spans="1:7" s="511" customFormat="1" ht="38.85" customHeight="1">
      <c r="A9" s="516" t="s">
        <v>820</v>
      </c>
      <c r="B9" s="517">
        <v>149133.73895095001</v>
      </c>
      <c r="C9" s="517">
        <v>192225.50707739999</v>
      </c>
      <c r="D9" s="517">
        <v>247109.76038304</v>
      </c>
      <c r="E9" s="517">
        <v>57783.564467479999</v>
      </c>
      <c r="F9" s="517">
        <v>59892.786292299999</v>
      </c>
      <c r="G9" s="516" t="s">
        <v>821</v>
      </c>
    </row>
    <row r="10" spans="1:7" s="511" customFormat="1" ht="28.7" customHeight="1">
      <c r="A10" s="518" t="s">
        <v>2724</v>
      </c>
      <c r="B10" s="519">
        <v>12501.81062993</v>
      </c>
      <c r="C10" s="520">
        <v>29399.857234930001</v>
      </c>
      <c r="D10" s="520">
        <v>47496.361217170001</v>
      </c>
      <c r="E10" s="520">
        <v>7196.2119098900002</v>
      </c>
      <c r="F10" s="520">
        <v>6130.4408073599998</v>
      </c>
      <c r="G10" s="521" t="s">
        <v>586</v>
      </c>
    </row>
    <row r="11" spans="1:7" s="511" customFormat="1" ht="28.7" customHeight="1">
      <c r="A11" s="518" t="s">
        <v>822</v>
      </c>
      <c r="B11" s="519">
        <v>59251.622847300001</v>
      </c>
      <c r="C11" s="520">
        <v>76377.383046689996</v>
      </c>
      <c r="D11" s="520">
        <v>91619.585361110003</v>
      </c>
      <c r="E11" s="520">
        <v>23104.254417579999</v>
      </c>
      <c r="F11" s="520">
        <v>22736.154853979999</v>
      </c>
      <c r="G11" s="521" t="s">
        <v>587</v>
      </c>
    </row>
    <row r="12" spans="1:7" s="511" customFormat="1" ht="19.149999999999999" customHeight="1">
      <c r="A12" s="518" t="s">
        <v>823</v>
      </c>
      <c r="B12" s="519">
        <v>45981.77803455</v>
      </c>
      <c r="C12" s="520">
        <v>52625.317807330001</v>
      </c>
      <c r="D12" s="520">
        <v>65357.662898709998</v>
      </c>
      <c r="E12" s="520">
        <v>16173.2552581</v>
      </c>
      <c r="F12" s="520">
        <v>17403.92288572</v>
      </c>
      <c r="G12" s="521" t="s">
        <v>557</v>
      </c>
    </row>
    <row r="13" spans="1:7" s="511" customFormat="1" ht="19.149999999999999" customHeight="1">
      <c r="A13" s="518" t="s">
        <v>824</v>
      </c>
      <c r="B13" s="519">
        <v>412.31387697000002</v>
      </c>
      <c r="C13" s="520">
        <v>402.20075861999999</v>
      </c>
      <c r="D13" s="520">
        <v>612.17825691999997</v>
      </c>
      <c r="E13" s="520">
        <v>110.81346790000001</v>
      </c>
      <c r="F13" s="520">
        <v>101.11353647999999</v>
      </c>
      <c r="G13" s="521" t="s">
        <v>546</v>
      </c>
    </row>
    <row r="14" spans="1:7" s="511" customFormat="1" ht="28.7" customHeight="1">
      <c r="A14" s="522" t="s">
        <v>825</v>
      </c>
      <c r="B14" s="517">
        <v>16833.169825389999</v>
      </c>
      <c r="C14" s="517">
        <v>37569.665019560001</v>
      </c>
      <c r="D14" s="517">
        <v>46120.48330724</v>
      </c>
      <c r="E14" s="517">
        <v>6097.1184934499997</v>
      </c>
      <c r="F14" s="517">
        <v>6321.1306716299996</v>
      </c>
      <c r="G14" s="522" t="s">
        <v>11</v>
      </c>
    </row>
    <row r="15" spans="1:7" s="511" customFormat="1" ht="38.85" customHeight="1">
      <c r="A15" s="522" t="s">
        <v>826</v>
      </c>
      <c r="B15" s="517">
        <v>19654.299463650001</v>
      </c>
      <c r="C15" s="517">
        <v>23284.112699159999</v>
      </c>
      <c r="D15" s="517">
        <v>7796.6355352800001</v>
      </c>
      <c r="E15" s="517">
        <v>1715.5687854299999</v>
      </c>
      <c r="F15" s="517">
        <v>3848.5781241599998</v>
      </c>
      <c r="G15" s="522" t="s">
        <v>467</v>
      </c>
    </row>
    <row r="16" spans="1:7" s="511" customFormat="1" ht="28.7" customHeight="1">
      <c r="A16" s="522" t="s">
        <v>2780</v>
      </c>
      <c r="B16" s="517">
        <v>1169763.96288</v>
      </c>
      <c r="C16" s="517">
        <v>1229032.46</v>
      </c>
      <c r="D16" s="517">
        <v>1256781.5160999999</v>
      </c>
      <c r="E16" s="517">
        <v>287884.96000000002</v>
      </c>
      <c r="F16" s="517">
        <v>745.13418801</v>
      </c>
      <c r="G16" s="522" t="s">
        <v>2781</v>
      </c>
    </row>
    <row r="17" spans="1:7" s="511" customFormat="1" ht="28.7" customHeight="1">
      <c r="A17" s="522" t="s">
        <v>349</v>
      </c>
      <c r="B17" s="517"/>
      <c r="C17" s="517"/>
      <c r="D17" s="517"/>
      <c r="E17" s="517"/>
      <c r="F17" s="517">
        <v>256898.53200000001</v>
      </c>
      <c r="G17" s="522" t="s">
        <v>827</v>
      </c>
    </row>
    <row r="18" spans="1:7" s="511" customFormat="1" ht="19.7" customHeight="1">
      <c r="A18" s="513" t="s">
        <v>104</v>
      </c>
      <c r="B18" s="514">
        <v>1324232.89148535</v>
      </c>
      <c r="C18" s="514">
        <v>1469273.4768343</v>
      </c>
      <c r="D18" s="514">
        <v>1565773.47026233</v>
      </c>
      <c r="E18" s="514">
        <v>298811.90988135</v>
      </c>
      <c r="F18" s="514">
        <v>301439.16526719002</v>
      </c>
      <c r="G18" s="515" t="s">
        <v>454</v>
      </c>
    </row>
    <row r="19" spans="1:7" s="511" customFormat="1" ht="28.7" customHeight="1">
      <c r="A19" s="523" t="s">
        <v>828</v>
      </c>
      <c r="B19" s="524">
        <v>37613.033768280002</v>
      </c>
      <c r="C19" s="520">
        <v>41735.890413809997</v>
      </c>
      <c r="D19" s="520">
        <v>46485.509617570002</v>
      </c>
      <c r="E19" s="520">
        <v>9504.1477616899992</v>
      </c>
      <c r="F19" s="520">
        <v>9685.3897531799994</v>
      </c>
      <c r="G19" s="521" t="s">
        <v>130</v>
      </c>
    </row>
    <row r="20" spans="1:7" s="511" customFormat="1" ht="19.149999999999999" customHeight="1">
      <c r="A20" s="523" t="s">
        <v>86</v>
      </c>
      <c r="B20" s="524">
        <v>7115.7448410799998</v>
      </c>
      <c r="C20" s="520">
        <v>4702.6530391200004</v>
      </c>
      <c r="D20" s="520">
        <v>5135.8322458399998</v>
      </c>
      <c r="E20" s="520">
        <v>1960.4225823100001</v>
      </c>
      <c r="F20" s="520">
        <v>282.31960090000001</v>
      </c>
      <c r="G20" s="521" t="s">
        <v>41</v>
      </c>
    </row>
    <row r="21" spans="1:7" s="511" customFormat="1" ht="59.1" customHeight="1">
      <c r="A21" s="523" t="s">
        <v>829</v>
      </c>
      <c r="B21" s="524">
        <v>20068.870201270001</v>
      </c>
      <c r="C21" s="520">
        <v>21076.06161778</v>
      </c>
      <c r="D21" s="520">
        <v>27708.57750109</v>
      </c>
      <c r="E21" s="520">
        <v>5952.9089378199997</v>
      </c>
      <c r="F21" s="520">
        <v>7507.7845970099997</v>
      </c>
      <c r="G21" s="521" t="s">
        <v>263</v>
      </c>
    </row>
    <row r="22" spans="1:7" s="511" customFormat="1" ht="19.149999999999999" customHeight="1">
      <c r="A22" s="523" t="s">
        <v>38</v>
      </c>
      <c r="B22" s="524">
        <v>673752.61064060999</v>
      </c>
      <c r="C22" s="520">
        <v>771048.54094248998</v>
      </c>
      <c r="D22" s="520">
        <v>809530.41639664001</v>
      </c>
      <c r="E22" s="520">
        <v>178649.45603122999</v>
      </c>
      <c r="F22" s="520">
        <v>183816.06470593999</v>
      </c>
      <c r="G22" s="521" t="s">
        <v>39</v>
      </c>
    </row>
    <row r="23" spans="1:7" s="511" customFormat="1" ht="19.149999999999999" customHeight="1">
      <c r="A23" s="523" t="s">
        <v>283</v>
      </c>
      <c r="B23" s="524">
        <v>29125.513675949998</v>
      </c>
      <c r="C23" s="520">
        <v>32487.052967889998</v>
      </c>
      <c r="D23" s="520">
        <v>36222.832757470002</v>
      </c>
      <c r="E23" s="520">
        <v>6227.3504444099999</v>
      </c>
      <c r="F23" s="520">
        <v>2768.5027965300001</v>
      </c>
      <c r="G23" s="521" t="s">
        <v>284</v>
      </c>
    </row>
    <row r="24" spans="1:7" s="511" customFormat="1" ht="38.85" customHeight="1">
      <c r="A24" s="523" t="s">
        <v>830</v>
      </c>
      <c r="B24" s="524">
        <v>73104.796645569993</v>
      </c>
      <c r="C24" s="520">
        <v>79706.808783910004</v>
      </c>
      <c r="D24" s="520">
        <v>88156.790112910006</v>
      </c>
      <c r="E24" s="520">
        <v>14124.23882819</v>
      </c>
      <c r="F24" s="520">
        <v>16117.062070690001</v>
      </c>
      <c r="G24" s="521" t="s">
        <v>25</v>
      </c>
    </row>
    <row r="25" spans="1:7" s="511" customFormat="1" ht="38.85" customHeight="1">
      <c r="A25" s="523" t="s">
        <v>55</v>
      </c>
      <c r="B25" s="524">
        <v>156223.84913133</v>
      </c>
      <c r="C25" s="520">
        <v>193710.60826047999</v>
      </c>
      <c r="D25" s="520">
        <v>194016.86581551001</v>
      </c>
      <c r="E25" s="520">
        <v>23251.696988799999</v>
      </c>
      <c r="F25" s="520">
        <v>19241.010599109999</v>
      </c>
      <c r="G25" s="521" t="s">
        <v>427</v>
      </c>
    </row>
    <row r="26" spans="1:7" s="511" customFormat="1" ht="49.15" customHeight="1">
      <c r="A26" s="523" t="s">
        <v>376</v>
      </c>
      <c r="B26" s="524">
        <v>53876.409345079999</v>
      </c>
      <c r="C26" s="520">
        <v>57697.600431409999</v>
      </c>
      <c r="D26" s="520">
        <v>88592.340775970006</v>
      </c>
      <c r="E26" s="520">
        <v>18861.64679336</v>
      </c>
      <c r="F26" s="520">
        <v>14019.406602569999</v>
      </c>
      <c r="G26" s="521" t="s">
        <v>433</v>
      </c>
    </row>
    <row r="27" spans="1:7" s="511" customFormat="1" ht="38.85" customHeight="1">
      <c r="A27" s="523" t="s">
        <v>831</v>
      </c>
      <c r="B27" s="524">
        <v>25566.62699904</v>
      </c>
      <c r="C27" s="520">
        <v>32990.582677350001</v>
      </c>
      <c r="D27" s="520">
        <v>30581.296847419999</v>
      </c>
      <c r="E27" s="520">
        <v>2728.23523535</v>
      </c>
      <c r="F27" s="520">
        <v>3408.6809981599999</v>
      </c>
      <c r="G27" s="521" t="s">
        <v>325</v>
      </c>
    </row>
    <row r="28" spans="1:7" s="511" customFormat="1" ht="89.1" customHeight="1">
      <c r="A28" s="523" t="s">
        <v>595</v>
      </c>
      <c r="B28" s="524">
        <v>68956.113922069999</v>
      </c>
      <c r="C28" s="520">
        <v>83454.932488589999</v>
      </c>
      <c r="D28" s="520">
        <v>92364.42291727</v>
      </c>
      <c r="E28" s="520">
        <v>17897.468156480001</v>
      </c>
      <c r="F28" s="520">
        <v>25954.966014639998</v>
      </c>
      <c r="G28" s="521" t="s">
        <v>832</v>
      </c>
    </row>
    <row r="29" spans="1:7" s="511" customFormat="1" ht="59.1" customHeight="1">
      <c r="A29" s="523" t="s">
        <v>833</v>
      </c>
      <c r="B29" s="524">
        <v>4468.7824035100002</v>
      </c>
      <c r="C29" s="520">
        <v>12448.685391700001</v>
      </c>
      <c r="D29" s="520">
        <v>5775.14716649</v>
      </c>
      <c r="E29" s="520">
        <v>721.19747598000004</v>
      </c>
      <c r="F29" s="520">
        <v>1034.5964257099999</v>
      </c>
      <c r="G29" s="521" t="s">
        <v>834</v>
      </c>
    </row>
    <row r="30" spans="1:7" s="511" customFormat="1" ht="28.7" customHeight="1">
      <c r="A30" s="523" t="s">
        <v>211</v>
      </c>
      <c r="B30" s="524">
        <v>57434.210921869999</v>
      </c>
      <c r="C30" s="520">
        <v>56976.996211999998</v>
      </c>
      <c r="D30" s="520">
        <v>71198.234274219998</v>
      </c>
      <c r="E30" s="520">
        <v>8842.4984378400004</v>
      </c>
      <c r="F30" s="520">
        <v>10295.13858103</v>
      </c>
      <c r="G30" s="521" t="s">
        <v>835</v>
      </c>
    </row>
    <row r="31" spans="1:7" s="511" customFormat="1" ht="19.149999999999999" customHeight="1">
      <c r="A31" s="523" t="s">
        <v>529</v>
      </c>
      <c r="B31" s="524">
        <v>101160.49686296</v>
      </c>
      <c r="C31" s="520">
        <v>74442.764922190006</v>
      </c>
      <c r="D31" s="520">
        <v>63410.327219400002</v>
      </c>
      <c r="E31" s="520">
        <v>8033.1840519899997</v>
      </c>
      <c r="F31" s="520">
        <v>5485.9798807300003</v>
      </c>
      <c r="G31" s="521" t="s">
        <v>836</v>
      </c>
    </row>
    <row r="32" spans="1:7" s="511" customFormat="1" ht="28.7" customHeight="1">
      <c r="A32" s="523" t="s">
        <v>837</v>
      </c>
      <c r="B32" s="524">
        <v>7879.3126587300003</v>
      </c>
      <c r="C32" s="520">
        <v>5865.8081065799997</v>
      </c>
      <c r="D32" s="520">
        <v>5604.24671253</v>
      </c>
      <c r="E32" s="520">
        <v>1305.7792539</v>
      </c>
      <c r="F32" s="520">
        <v>1335.6497887400001</v>
      </c>
      <c r="G32" s="521" t="s">
        <v>838</v>
      </c>
    </row>
    <row r="33" spans="1:7" s="511" customFormat="1" ht="19.149999999999999" customHeight="1">
      <c r="A33" s="523" t="s">
        <v>489</v>
      </c>
      <c r="B33" s="524">
        <v>7886.5194680000004</v>
      </c>
      <c r="C33" s="520">
        <v>928.49057900000003</v>
      </c>
      <c r="D33" s="520">
        <v>990.62990200000002</v>
      </c>
      <c r="E33" s="520">
        <v>751.67890199999999</v>
      </c>
      <c r="F33" s="520">
        <v>486.61285225</v>
      </c>
      <c r="G33" s="521" t="s">
        <v>839</v>
      </c>
    </row>
    <row r="34" spans="1:7" s="511" customFormat="1" ht="39.4" customHeight="1">
      <c r="A34" s="513" t="s">
        <v>590</v>
      </c>
      <c r="B34" s="514">
        <v>27583.165566250002</v>
      </c>
      <c r="C34" s="514">
        <v>11098.67026332</v>
      </c>
      <c r="D34" s="514">
        <v>19380.08590641</v>
      </c>
      <c r="E34" s="514">
        <v>-3596.06436669</v>
      </c>
      <c r="F34" s="514">
        <v>-5521.2888856</v>
      </c>
      <c r="G34" s="515" t="s">
        <v>525</v>
      </c>
    </row>
    <row r="35" spans="1:7" s="511" customFormat="1" ht="19.149999999999999" customHeight="1">
      <c r="A35" s="522" t="s">
        <v>840</v>
      </c>
      <c r="B35" s="517">
        <v>33001.519999999997</v>
      </c>
      <c r="C35" s="517">
        <v>18820.516</v>
      </c>
      <c r="D35" s="517">
        <v>27950.596000000001</v>
      </c>
      <c r="E35" s="517">
        <v>0</v>
      </c>
      <c r="F35" s="517">
        <v>2000</v>
      </c>
      <c r="G35" s="522" t="s">
        <v>841</v>
      </c>
    </row>
    <row r="36" spans="1:7" s="511" customFormat="1" ht="28.7" customHeight="1">
      <c r="A36" s="522" t="s">
        <v>842</v>
      </c>
      <c r="B36" s="517">
        <v>5418.3544337499998</v>
      </c>
      <c r="C36" s="517">
        <v>7721.8457366800003</v>
      </c>
      <c r="D36" s="517">
        <v>8570.5100935900009</v>
      </c>
      <c r="E36" s="517">
        <v>3596.06436669</v>
      </c>
      <c r="F36" s="517">
        <v>7521.2888856</v>
      </c>
      <c r="G36" s="522" t="s">
        <v>843</v>
      </c>
    </row>
    <row r="37" spans="1:7" s="511" customFormat="1" ht="59.65" customHeight="1">
      <c r="A37" s="513" t="s">
        <v>1732</v>
      </c>
      <c r="B37" s="514">
        <v>1157.6692109999999</v>
      </c>
      <c r="C37" s="514">
        <v>5995.1760830000003</v>
      </c>
      <c r="D37" s="514">
        <v>8926.2286550000008</v>
      </c>
      <c r="E37" s="514">
        <v>-0.5</v>
      </c>
      <c r="F37" s="514">
        <v>2219.4749678399999</v>
      </c>
      <c r="G37" s="515" t="s">
        <v>589</v>
      </c>
    </row>
    <row r="38" spans="1:7" s="511" customFormat="1" ht="28.7" customHeight="1">
      <c r="A38" s="522" t="s">
        <v>846</v>
      </c>
      <c r="B38" s="517">
        <v>1302.731</v>
      </c>
      <c r="C38" s="517">
        <v>6018.6537440000002</v>
      </c>
      <c r="D38" s="517">
        <v>9505.1380000000008</v>
      </c>
      <c r="E38" s="517">
        <v>0</v>
      </c>
      <c r="F38" s="517">
        <v>2250.152</v>
      </c>
      <c r="G38" s="522" t="s">
        <v>847</v>
      </c>
    </row>
    <row r="39" spans="1:7" s="511" customFormat="1" ht="38.85" customHeight="1">
      <c r="A39" s="522" t="s">
        <v>844</v>
      </c>
      <c r="B39" s="517">
        <v>145.061789</v>
      </c>
      <c r="C39" s="517">
        <v>23.477661000000001</v>
      </c>
      <c r="D39" s="517">
        <v>578.90934500000003</v>
      </c>
      <c r="E39" s="517">
        <v>0.5</v>
      </c>
      <c r="F39" s="517">
        <v>30.67703216</v>
      </c>
      <c r="G39" s="522" t="s">
        <v>845</v>
      </c>
    </row>
    <row r="40" spans="1:7" s="511" customFormat="1" ht="39.4" customHeight="1">
      <c r="A40" s="513" t="s">
        <v>1733</v>
      </c>
      <c r="B40" s="514">
        <v>2411.4448573899999</v>
      </c>
      <c r="C40" s="514">
        <v>-4255.5783844999996</v>
      </c>
      <c r="D40" s="514">
        <v>-36271.389498179997</v>
      </c>
      <c r="E40" s="514">
        <v>58265.866231699998</v>
      </c>
      <c r="F40" s="514">
        <v>29568.809926670001</v>
      </c>
      <c r="G40" s="515" t="s">
        <v>591</v>
      </c>
    </row>
    <row r="41" spans="1:7" s="511" customFormat="1" ht="2.1" customHeight="1"/>
    <row r="42" spans="1:7" s="511" customFormat="1" ht="68.849999999999994" customHeight="1">
      <c r="A42" s="513" t="s">
        <v>1812</v>
      </c>
      <c r="B42" s="514">
        <v>-2411.4448573899999</v>
      </c>
      <c r="C42" s="514">
        <v>4255.5783844999996</v>
      </c>
      <c r="D42" s="514">
        <v>-36271.389498179997</v>
      </c>
      <c r="E42" s="514">
        <v>-58265.866231699998</v>
      </c>
      <c r="F42" s="514">
        <v>-29568.809926670001</v>
      </c>
      <c r="G42" s="515" t="s">
        <v>1813</v>
      </c>
    </row>
    <row r="43" spans="1:7" s="511" customFormat="1" ht="19.149999999999999" customHeight="1">
      <c r="A43" s="525" t="s">
        <v>452</v>
      </c>
      <c r="B43" s="526">
        <v>-76270.707437239995</v>
      </c>
      <c r="C43" s="526">
        <v>-84384.102822059998</v>
      </c>
      <c r="D43" s="526">
        <v>-52804.246934570001</v>
      </c>
      <c r="E43" s="526">
        <v>-660429.66293540003</v>
      </c>
      <c r="F43" s="526">
        <f>F44-F45</f>
        <v>-7880.3391420799999</v>
      </c>
      <c r="G43" s="527" t="s">
        <v>848</v>
      </c>
    </row>
    <row r="44" spans="1:7" s="511" customFormat="1" ht="19.149999999999999" customHeight="1">
      <c r="A44" s="518" t="s">
        <v>849</v>
      </c>
      <c r="B44" s="520">
        <v>-24168.025996199998</v>
      </c>
      <c r="C44" s="520">
        <v>-35494.078043519999</v>
      </c>
      <c r="D44" s="520">
        <v>-39192.621485570002</v>
      </c>
      <c r="E44" s="520">
        <v>-656905.96004040004</v>
      </c>
      <c r="F44" s="520">
        <v>2000</v>
      </c>
      <c r="G44" s="528" t="s">
        <v>850</v>
      </c>
    </row>
    <row r="45" spans="1:7" s="511" customFormat="1" ht="19.7" customHeight="1">
      <c r="A45" s="518" t="s">
        <v>851</v>
      </c>
      <c r="B45" s="520">
        <v>52102.681441039997</v>
      </c>
      <c r="C45" s="520">
        <v>48890.024778539999</v>
      </c>
      <c r="D45" s="520">
        <v>13611.625448999999</v>
      </c>
      <c r="E45" s="520">
        <v>3523.7028949999999</v>
      </c>
      <c r="F45" s="520">
        <v>9880.3391420799999</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sheetData>
  <customSheetViews>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19685039370078741" right="0.23622047244094491" top="0.39370078740157483" bottom="0.31496062992125984" header="0.39370078740157483" footer="0.31496062992125984"/>
  <pageSetup paperSize="9" scale="49"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pageSetUpPr fitToPage="1"/>
  </sheetPr>
  <dimension ref="A1:G49"/>
  <sheetViews>
    <sheetView view="pageBreakPreview" zoomScale="80" zoomScaleNormal="100" zoomScaleSheetLayoutView="80" workbookViewId="0">
      <selection activeCell="F44" sqref="F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1687</v>
      </c>
      <c r="B1" s="899"/>
      <c r="C1" s="899"/>
      <c r="D1" s="899"/>
      <c r="E1" s="900" t="s">
        <v>1688</v>
      </c>
      <c r="F1" s="900"/>
      <c r="G1" s="900"/>
    </row>
    <row r="2" spans="1:7" s="511" customFormat="1" ht="19.149999999999999" customHeight="1">
      <c r="A2" s="901" t="s">
        <v>1775</v>
      </c>
      <c r="B2" s="901"/>
      <c r="C2" s="901"/>
      <c r="D2" s="901"/>
      <c r="E2" s="903" t="s">
        <v>818</v>
      </c>
      <c r="F2" s="903"/>
      <c r="G2" s="903"/>
    </row>
    <row r="3" spans="1:7" s="511" customFormat="1" ht="19.149999999999999" customHeight="1">
      <c r="A3" s="901" t="s">
        <v>819</v>
      </c>
      <c r="B3" s="901"/>
      <c r="C3" s="901"/>
      <c r="D3" s="901"/>
      <c r="E3" s="903" t="s">
        <v>1464</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627061.84739139001</v>
      </c>
      <c r="C8" s="514">
        <v>735887.73981856997</v>
      </c>
      <c r="D8" s="514">
        <v>822980.52198327996</v>
      </c>
      <c r="E8" s="514">
        <v>196307.56261627001</v>
      </c>
      <c r="F8" s="514">
        <v>175315.02328818999</v>
      </c>
      <c r="G8" s="515" t="s">
        <v>394</v>
      </c>
    </row>
    <row r="9" spans="1:7" s="511" customFormat="1" ht="38.85" customHeight="1">
      <c r="A9" s="516" t="s">
        <v>820</v>
      </c>
      <c r="B9" s="517">
        <v>305471.97609789</v>
      </c>
      <c r="C9" s="517">
        <v>370511.81508497999</v>
      </c>
      <c r="D9" s="517">
        <v>463265.59510604001</v>
      </c>
      <c r="E9" s="517">
        <v>103325.74915963</v>
      </c>
      <c r="F9" s="517">
        <v>117221.67214007</v>
      </c>
      <c r="G9" s="516" t="s">
        <v>821</v>
      </c>
    </row>
    <row r="10" spans="1:7" s="511" customFormat="1" ht="28.7" customHeight="1">
      <c r="A10" s="518" t="s">
        <v>2724</v>
      </c>
      <c r="B10" s="519">
        <v>29134.12879237</v>
      </c>
      <c r="C10" s="520">
        <v>41909.805228220001</v>
      </c>
      <c r="D10" s="520">
        <v>50033.094337150003</v>
      </c>
      <c r="E10" s="520">
        <v>10518.742889679999</v>
      </c>
      <c r="F10" s="520">
        <v>10029.87290767</v>
      </c>
      <c r="G10" s="521" t="s">
        <v>586</v>
      </c>
    </row>
    <row r="11" spans="1:7" s="511" customFormat="1" ht="28.7" customHeight="1">
      <c r="A11" s="518" t="s">
        <v>822</v>
      </c>
      <c r="B11" s="519">
        <v>55307.321457799997</v>
      </c>
      <c r="C11" s="520">
        <v>80327.44816313</v>
      </c>
      <c r="D11" s="520">
        <v>101209.91226016999</v>
      </c>
      <c r="E11" s="520">
        <v>26508.176726080001</v>
      </c>
      <c r="F11" s="520">
        <v>27591.08025083</v>
      </c>
      <c r="G11" s="521" t="s">
        <v>587</v>
      </c>
    </row>
    <row r="12" spans="1:7" s="511" customFormat="1" ht="19.149999999999999" customHeight="1">
      <c r="A12" s="518" t="s">
        <v>823</v>
      </c>
      <c r="B12" s="519">
        <v>38666.34800695</v>
      </c>
      <c r="C12" s="520">
        <v>50978.410895809997</v>
      </c>
      <c r="D12" s="520">
        <v>59776.079605430001</v>
      </c>
      <c r="E12" s="520">
        <v>16149.18263761</v>
      </c>
      <c r="F12" s="520">
        <v>17409.537618509999</v>
      </c>
      <c r="G12" s="521" t="s">
        <v>557</v>
      </c>
    </row>
    <row r="13" spans="1:7" s="511" customFormat="1" ht="19.149999999999999" customHeight="1">
      <c r="A13" s="518" t="s">
        <v>824</v>
      </c>
      <c r="B13" s="519">
        <v>140181.27492303</v>
      </c>
      <c r="C13" s="520">
        <v>148639.15023709001</v>
      </c>
      <c r="D13" s="520">
        <v>198248.55441720001</v>
      </c>
      <c r="E13" s="520">
        <v>36471.22981207</v>
      </c>
      <c r="F13" s="520">
        <v>46099.995549439998</v>
      </c>
      <c r="G13" s="521" t="s">
        <v>546</v>
      </c>
    </row>
    <row r="14" spans="1:7" s="511" customFormat="1" ht="28.7" customHeight="1">
      <c r="A14" s="522" t="s">
        <v>825</v>
      </c>
      <c r="B14" s="517">
        <v>12877.29499412</v>
      </c>
      <c r="C14" s="517">
        <v>20094.627264269999</v>
      </c>
      <c r="D14" s="517">
        <v>24698.154644940001</v>
      </c>
      <c r="E14" s="517">
        <v>3589.6721501799998</v>
      </c>
      <c r="F14" s="517">
        <v>4339.5789857199998</v>
      </c>
      <c r="G14" s="522" t="s">
        <v>11</v>
      </c>
    </row>
    <row r="15" spans="1:7" s="511" customFormat="1" ht="38.85" customHeight="1">
      <c r="A15" s="522" t="s">
        <v>826</v>
      </c>
      <c r="B15" s="517">
        <v>24378.713399380002</v>
      </c>
      <c r="C15" s="517">
        <v>31129.908769320002</v>
      </c>
      <c r="D15" s="517">
        <v>12485.536732299999</v>
      </c>
      <c r="E15" s="517">
        <v>4805.8913064600001</v>
      </c>
      <c r="F15" s="517">
        <v>4287.0052254499997</v>
      </c>
      <c r="G15" s="522" t="s">
        <v>467</v>
      </c>
    </row>
    <row r="16" spans="1:7" s="511" customFormat="1" ht="28.7" customHeight="1">
      <c r="A16" s="522" t="s">
        <v>2780</v>
      </c>
      <c r="B16" s="517">
        <v>284333.86290000001</v>
      </c>
      <c r="C16" s="517">
        <v>314151.38870000001</v>
      </c>
      <c r="D16" s="517">
        <v>322531.23550000001</v>
      </c>
      <c r="E16" s="517">
        <v>84586.25</v>
      </c>
      <c r="F16" s="517">
        <v>306.32093694999998</v>
      </c>
      <c r="G16" s="522" t="s">
        <v>2781</v>
      </c>
    </row>
    <row r="17" spans="1:7" s="511" customFormat="1" ht="28.7" customHeight="1">
      <c r="A17" s="522" t="s">
        <v>349</v>
      </c>
      <c r="B17" s="517"/>
      <c r="C17" s="517"/>
      <c r="D17" s="517"/>
      <c r="E17" s="517"/>
      <c r="F17" s="517">
        <v>49160.446000000004</v>
      </c>
      <c r="G17" s="522" t="s">
        <v>827</v>
      </c>
    </row>
    <row r="18" spans="1:7" s="511" customFormat="1" ht="19.7" customHeight="1">
      <c r="A18" s="513" t="s">
        <v>104</v>
      </c>
      <c r="B18" s="514">
        <v>621600.19528992998</v>
      </c>
      <c r="C18" s="514">
        <v>741031.51408213004</v>
      </c>
      <c r="D18" s="514">
        <v>848561.18328342994</v>
      </c>
      <c r="E18" s="514">
        <v>147041.48970486</v>
      </c>
      <c r="F18" s="514">
        <v>149316.62531827</v>
      </c>
      <c r="G18" s="515" t="s">
        <v>454</v>
      </c>
    </row>
    <row r="19" spans="1:7" s="511" customFormat="1" ht="28.7" customHeight="1">
      <c r="A19" s="523" t="s">
        <v>828</v>
      </c>
      <c r="B19" s="524">
        <v>6097.55739842</v>
      </c>
      <c r="C19" s="520">
        <v>14228.973538980001</v>
      </c>
      <c r="D19" s="520">
        <v>17722.615369759998</v>
      </c>
      <c r="E19" s="520">
        <v>3121.20066047</v>
      </c>
      <c r="F19" s="520">
        <v>2025.7100022</v>
      </c>
      <c r="G19" s="521" t="s">
        <v>130</v>
      </c>
    </row>
    <row r="20" spans="1:7" s="511" customFormat="1" ht="19.149999999999999" customHeight="1">
      <c r="A20" s="523" t="s">
        <v>86</v>
      </c>
      <c r="B20" s="524">
        <v>4312.2946118199998</v>
      </c>
      <c r="C20" s="520">
        <v>8394.1274472700006</v>
      </c>
      <c r="D20" s="520">
        <v>11843.37997305</v>
      </c>
      <c r="E20" s="520">
        <v>448.25668837000001</v>
      </c>
      <c r="F20" s="520">
        <v>554.19219844999998</v>
      </c>
      <c r="G20" s="521" t="s">
        <v>41</v>
      </c>
    </row>
    <row r="21" spans="1:7" s="511" customFormat="1" ht="59.1" customHeight="1">
      <c r="A21" s="523" t="s">
        <v>829</v>
      </c>
      <c r="B21" s="524">
        <v>17885.910050490002</v>
      </c>
      <c r="C21" s="520">
        <v>22747.905435879999</v>
      </c>
      <c r="D21" s="520">
        <v>28009.912071390001</v>
      </c>
      <c r="E21" s="520">
        <v>4096.6060838200001</v>
      </c>
      <c r="F21" s="520">
        <v>4087.2829090099999</v>
      </c>
      <c r="G21" s="521" t="s">
        <v>263</v>
      </c>
    </row>
    <row r="22" spans="1:7" s="511" customFormat="1" ht="19.149999999999999" customHeight="1">
      <c r="A22" s="523" t="s">
        <v>38</v>
      </c>
      <c r="B22" s="524">
        <v>259647.15652799001</v>
      </c>
      <c r="C22" s="520">
        <v>314013.46872697002</v>
      </c>
      <c r="D22" s="520">
        <v>336901.85061423999</v>
      </c>
      <c r="E22" s="520">
        <v>77815.129527500001</v>
      </c>
      <c r="F22" s="520">
        <v>76082.431644309996</v>
      </c>
      <c r="G22" s="521" t="s">
        <v>39</v>
      </c>
    </row>
    <row r="23" spans="1:7" s="511" customFormat="1" ht="19.149999999999999" customHeight="1">
      <c r="A23" s="523" t="s">
        <v>283</v>
      </c>
      <c r="B23" s="524">
        <v>11732.370731929999</v>
      </c>
      <c r="C23" s="520">
        <v>15570.10902453</v>
      </c>
      <c r="D23" s="520">
        <v>21326.721137330002</v>
      </c>
      <c r="E23" s="520">
        <v>3026.6915654499999</v>
      </c>
      <c r="F23" s="520">
        <v>2890.7960418799998</v>
      </c>
      <c r="G23" s="521" t="s">
        <v>284</v>
      </c>
    </row>
    <row r="24" spans="1:7" s="511" customFormat="1" ht="38.85" customHeight="1">
      <c r="A24" s="523" t="s">
        <v>830</v>
      </c>
      <c r="B24" s="524">
        <v>32450.565675810001</v>
      </c>
      <c r="C24" s="520">
        <v>37410.998618400001</v>
      </c>
      <c r="D24" s="520">
        <v>43290.485672180002</v>
      </c>
      <c r="E24" s="520">
        <v>8465.8809527699996</v>
      </c>
      <c r="F24" s="520">
        <v>7304.3309854700001</v>
      </c>
      <c r="G24" s="521" t="s">
        <v>25</v>
      </c>
    </row>
    <row r="25" spans="1:7" s="511" customFormat="1" ht="38.85" customHeight="1">
      <c r="A25" s="523" t="s">
        <v>55</v>
      </c>
      <c r="B25" s="524">
        <v>118745.21907555001</v>
      </c>
      <c r="C25" s="520">
        <v>128012.99182666</v>
      </c>
      <c r="D25" s="520">
        <v>147964.58033143001</v>
      </c>
      <c r="E25" s="520">
        <v>16151.798670759999</v>
      </c>
      <c r="F25" s="520">
        <v>23177.771184099998</v>
      </c>
      <c r="G25" s="521" t="s">
        <v>427</v>
      </c>
    </row>
    <row r="26" spans="1:7" s="511" customFormat="1" ht="49.15" customHeight="1">
      <c r="A26" s="523" t="s">
        <v>376</v>
      </c>
      <c r="B26" s="524">
        <v>38798.723877479999</v>
      </c>
      <c r="C26" s="520">
        <v>33030.378531609997</v>
      </c>
      <c r="D26" s="520">
        <v>37462.260231139997</v>
      </c>
      <c r="E26" s="520">
        <v>8162.7643482200001</v>
      </c>
      <c r="F26" s="520">
        <v>6075.5187473100004</v>
      </c>
      <c r="G26" s="521" t="s">
        <v>433</v>
      </c>
    </row>
    <row r="27" spans="1:7" s="511" customFormat="1" ht="38.85" customHeight="1">
      <c r="A27" s="523" t="s">
        <v>831</v>
      </c>
      <c r="B27" s="524">
        <v>6818.9773322700003</v>
      </c>
      <c r="C27" s="520">
        <v>11930.66804588</v>
      </c>
      <c r="D27" s="520">
        <v>3604.0025612099998</v>
      </c>
      <c r="E27" s="520">
        <v>96.9</v>
      </c>
      <c r="F27" s="529" t="s">
        <v>476</v>
      </c>
      <c r="G27" s="521" t="s">
        <v>325</v>
      </c>
    </row>
    <row r="28" spans="1:7" s="511" customFormat="1" ht="89.1" customHeight="1">
      <c r="A28" s="523" t="s">
        <v>595</v>
      </c>
      <c r="B28" s="524">
        <v>14391.97363051</v>
      </c>
      <c r="C28" s="520">
        <v>22106.44056092</v>
      </c>
      <c r="D28" s="520">
        <v>14377.10637698</v>
      </c>
      <c r="E28" s="520">
        <v>1441.0762106899999</v>
      </c>
      <c r="F28" s="520">
        <v>4844.7928764600001</v>
      </c>
      <c r="G28" s="521" t="s">
        <v>832</v>
      </c>
    </row>
    <row r="29" spans="1:7" s="511" customFormat="1" ht="59.1" customHeight="1">
      <c r="A29" s="523" t="s">
        <v>833</v>
      </c>
      <c r="B29" s="524">
        <v>1607.4513383200001</v>
      </c>
      <c r="C29" s="520">
        <v>5766.6760308200001</v>
      </c>
      <c r="D29" s="520">
        <v>11988.39299283</v>
      </c>
      <c r="E29" s="520">
        <v>1633.7468739999999</v>
      </c>
      <c r="F29" s="520">
        <v>972.95090907999997</v>
      </c>
      <c r="G29" s="521" t="s">
        <v>834</v>
      </c>
    </row>
    <row r="30" spans="1:7" s="511" customFormat="1" ht="28.7" customHeight="1">
      <c r="A30" s="523" t="s">
        <v>211</v>
      </c>
      <c r="B30" s="524">
        <v>72269.960821850007</v>
      </c>
      <c r="C30" s="520">
        <v>92570.189916129995</v>
      </c>
      <c r="D30" s="520">
        <v>139756.80435342001</v>
      </c>
      <c r="E30" s="520">
        <v>14595.721429839999</v>
      </c>
      <c r="F30" s="520">
        <v>14109.953786960001</v>
      </c>
      <c r="G30" s="521" t="s">
        <v>835</v>
      </c>
    </row>
    <row r="31" spans="1:7" s="511" customFormat="1" ht="19.149999999999999" customHeight="1">
      <c r="A31" s="523" t="s">
        <v>529</v>
      </c>
      <c r="B31" s="524">
        <v>31453.460196880002</v>
      </c>
      <c r="C31" s="520">
        <v>31472.966352399999</v>
      </c>
      <c r="D31" s="520">
        <v>29324.504563310002</v>
      </c>
      <c r="E31" s="520">
        <v>6717.4164886899998</v>
      </c>
      <c r="F31" s="520">
        <v>6017.4622637800003</v>
      </c>
      <c r="G31" s="521" t="s">
        <v>836</v>
      </c>
    </row>
    <row r="32" spans="1:7" s="511" customFormat="1" ht="28.7" customHeight="1">
      <c r="A32" s="523" t="s">
        <v>837</v>
      </c>
      <c r="B32" s="524">
        <v>4364.2537826099997</v>
      </c>
      <c r="C32" s="520">
        <v>3715.2607576800001</v>
      </c>
      <c r="D32" s="520">
        <v>4678.3824817100003</v>
      </c>
      <c r="E32" s="520">
        <v>958.11565083000005</v>
      </c>
      <c r="F32" s="520">
        <v>756.23317926000004</v>
      </c>
      <c r="G32" s="521" t="s">
        <v>838</v>
      </c>
    </row>
    <row r="33" spans="1:7" s="511" customFormat="1" ht="19.149999999999999" customHeight="1">
      <c r="A33" s="523" t="s">
        <v>489</v>
      </c>
      <c r="B33" s="524">
        <v>1024.320238</v>
      </c>
      <c r="C33" s="520">
        <v>60.359268</v>
      </c>
      <c r="D33" s="520">
        <v>310.18455345000001</v>
      </c>
      <c r="E33" s="520">
        <v>310.18455345000001</v>
      </c>
      <c r="F33" s="520">
        <v>417.19859000000002</v>
      </c>
      <c r="G33" s="521" t="s">
        <v>839</v>
      </c>
    </row>
    <row r="34" spans="1:7" s="511" customFormat="1" ht="39.4" customHeight="1">
      <c r="A34" s="513" t="s">
        <v>590</v>
      </c>
      <c r="B34" s="514">
        <v>3595.6153957500001</v>
      </c>
      <c r="C34" s="514">
        <v>24346.932874589998</v>
      </c>
      <c r="D34" s="514">
        <v>2067.1858137899999</v>
      </c>
      <c r="E34" s="514">
        <v>3442.4743525399999</v>
      </c>
      <c r="F34" s="514">
        <v>-371.37487656000002</v>
      </c>
      <c r="G34" s="515" t="s">
        <v>525</v>
      </c>
    </row>
    <row r="35" spans="1:7" s="511" customFormat="1" ht="19.149999999999999" customHeight="1">
      <c r="A35" s="522" t="s">
        <v>840</v>
      </c>
      <c r="B35" s="517">
        <v>4305</v>
      </c>
      <c r="C35" s="517">
        <v>24715.996999999999</v>
      </c>
      <c r="D35" s="517">
        <v>5000</v>
      </c>
      <c r="E35" s="517">
        <v>5000</v>
      </c>
      <c r="F35" s="517">
        <v>0</v>
      </c>
      <c r="G35" s="522" t="s">
        <v>841</v>
      </c>
    </row>
    <row r="36" spans="1:7" s="511" customFormat="1" ht="28.7" customHeight="1">
      <c r="A36" s="522" t="s">
        <v>842</v>
      </c>
      <c r="B36" s="517">
        <v>709.38460425000005</v>
      </c>
      <c r="C36" s="517">
        <v>369.06412540999997</v>
      </c>
      <c r="D36" s="517">
        <v>2932.8141862100001</v>
      </c>
      <c r="E36" s="517">
        <v>1557.5256474600001</v>
      </c>
      <c r="F36" s="517">
        <v>371.37487656000002</v>
      </c>
      <c r="G36" s="522" t="s">
        <v>843</v>
      </c>
    </row>
    <row r="37" spans="1:7" s="511" customFormat="1" ht="59.65" customHeight="1">
      <c r="A37" s="513" t="s">
        <v>1732</v>
      </c>
      <c r="B37" s="514">
        <v>1040.1410000000001</v>
      </c>
      <c r="C37" s="514">
        <v>4546.9161670000003</v>
      </c>
      <c r="D37" s="514">
        <v>2295.2060970000002</v>
      </c>
      <c r="E37" s="514"/>
      <c r="F37" s="514">
        <v>0.31556200000000001</v>
      </c>
      <c r="G37" s="515" t="s">
        <v>589</v>
      </c>
    </row>
    <row r="38" spans="1:7" s="511" customFormat="1" ht="28.7" customHeight="1">
      <c r="A38" s="522" t="s">
        <v>846</v>
      </c>
      <c r="B38" s="517">
        <v>1040.1410000000001</v>
      </c>
      <c r="C38" s="517">
        <v>4650.2915000000003</v>
      </c>
      <c r="D38" s="517">
        <v>2346.8139999999999</v>
      </c>
      <c r="E38" s="517"/>
      <c r="F38" s="517"/>
      <c r="G38" s="522" t="s">
        <v>847</v>
      </c>
    </row>
    <row r="39" spans="1:7" s="511" customFormat="1" ht="38.85" customHeight="1">
      <c r="A39" s="522" t="s">
        <v>844</v>
      </c>
      <c r="B39" s="517"/>
      <c r="C39" s="517">
        <v>103.375333</v>
      </c>
      <c r="D39" s="517">
        <v>51.607903</v>
      </c>
      <c r="E39" s="517"/>
      <c r="F39" s="517">
        <v>-0.31556200000000001</v>
      </c>
      <c r="G39" s="522" t="s">
        <v>845</v>
      </c>
    </row>
    <row r="40" spans="1:7" s="511" customFormat="1" ht="39.4" customHeight="1">
      <c r="A40" s="513" t="s">
        <v>1733</v>
      </c>
      <c r="B40" s="514">
        <v>825.89570571000002</v>
      </c>
      <c r="C40" s="514">
        <v>-34037.623305150002</v>
      </c>
      <c r="D40" s="514">
        <v>-29943.053210940001</v>
      </c>
      <c r="E40" s="514">
        <v>45823.598558869999</v>
      </c>
      <c r="F40" s="514">
        <v>26369.457284479999</v>
      </c>
      <c r="G40" s="515" t="s">
        <v>591</v>
      </c>
    </row>
    <row r="41" spans="1:7" s="511" customFormat="1" ht="2.1" customHeight="1"/>
    <row r="42" spans="1:7" s="511" customFormat="1" ht="68.849999999999994" customHeight="1">
      <c r="A42" s="513" t="s">
        <v>1812</v>
      </c>
      <c r="B42" s="514">
        <v>-825.89570571000002</v>
      </c>
      <c r="C42" s="514">
        <v>34037.623305150002</v>
      </c>
      <c r="D42" s="514">
        <v>-29943.053210940001</v>
      </c>
      <c r="E42" s="514">
        <v>-45823.598558869999</v>
      </c>
      <c r="F42" s="514">
        <v>-26369.457284479999</v>
      </c>
      <c r="G42" s="515" t="s">
        <v>1813</v>
      </c>
    </row>
    <row r="43" spans="1:7" s="511" customFormat="1" ht="19.149999999999999" customHeight="1">
      <c r="A43" s="525" t="s">
        <v>452</v>
      </c>
      <c r="B43" s="526">
        <v>53721.325531479997</v>
      </c>
      <c r="C43" s="526">
        <v>-11866.887936339999</v>
      </c>
      <c r="D43" s="526">
        <v>135376.69153128</v>
      </c>
      <c r="E43" s="526">
        <v>-549674.18270643998</v>
      </c>
      <c r="F43" s="526">
        <f>F44-F45</f>
        <v>-26369.772846480002</v>
      </c>
      <c r="G43" s="527" t="s">
        <v>848</v>
      </c>
    </row>
    <row r="44" spans="1:7" s="511" customFormat="1" ht="19.149999999999999" customHeight="1">
      <c r="A44" s="518" t="s">
        <v>849</v>
      </c>
      <c r="B44" s="520">
        <v>76211.622531479996</v>
      </c>
      <c r="C44" s="520">
        <v>-2021.0519363400199</v>
      </c>
      <c r="D44" s="520">
        <v>165441.45753128</v>
      </c>
      <c r="E44" s="520">
        <v>-549655.18270643998</v>
      </c>
      <c r="F44" s="520">
        <v>-12205.77284648</v>
      </c>
      <c r="G44" s="528" t="s">
        <v>850</v>
      </c>
    </row>
    <row r="45" spans="1:7" s="511" customFormat="1" ht="19.7" customHeight="1">
      <c r="A45" s="518" t="s">
        <v>851</v>
      </c>
      <c r="B45" s="520">
        <v>22490.296999999999</v>
      </c>
      <c r="C45" s="520">
        <v>9845.8359999999993</v>
      </c>
      <c r="D45" s="520">
        <v>30064.766</v>
      </c>
      <c r="E45" s="520">
        <v>19</v>
      </c>
      <c r="F45" s="520">
        <v>14164</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cale="80" showPageBreaks="1" printArea="1" view="pageBreakPreview">
      <selection activeCell="J12" sqref="J12"/>
      <pageMargins left="0.3" right="0.17" top="0.31" bottom="0.22" header="0.3" footer="0.24"/>
      <pageSetup paperSize="9" scale="62" orientation="portrait" r:id="rId1"/>
      <headerFooter alignWithMargins="0"/>
    </customSheetView>
    <customSheetView guid="{CEB12AB2-2B7C-47EA-8993-91B31C172525}"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92D050"/>
    <pageSetUpPr fitToPage="1"/>
  </sheetPr>
  <dimension ref="A1:G48"/>
  <sheetViews>
    <sheetView view="pageBreakPreview" topLeftCell="B1" zoomScale="85" zoomScaleNormal="100" zoomScaleSheetLayoutView="85" workbookViewId="0">
      <selection activeCell="R46" sqref="R46"/>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1832</v>
      </c>
      <c r="B1" s="899"/>
      <c r="C1" s="899"/>
      <c r="D1" s="899"/>
      <c r="E1" s="900" t="s">
        <v>1831</v>
      </c>
      <c r="F1" s="900"/>
      <c r="G1" s="900"/>
    </row>
    <row r="2" spans="1:7" s="511" customFormat="1" ht="19.149999999999999" customHeight="1">
      <c r="A2" s="901" t="s">
        <v>865</v>
      </c>
      <c r="B2" s="901"/>
      <c r="C2" s="901"/>
      <c r="D2" s="901"/>
      <c r="E2" s="903" t="s">
        <v>818</v>
      </c>
      <c r="F2" s="903"/>
      <c r="G2" s="903"/>
    </row>
    <row r="3" spans="1:7" s="511" customFormat="1" ht="19.149999999999999" customHeight="1">
      <c r="A3" s="901" t="s">
        <v>819</v>
      </c>
      <c r="B3" s="901"/>
      <c r="C3" s="901"/>
      <c r="D3" s="901"/>
      <c r="E3" s="903" t="s">
        <v>1463</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1637208.5281861899</v>
      </c>
      <c r="C8" s="514">
        <v>1968721.0441594301</v>
      </c>
      <c r="D8" s="514">
        <v>2395872.9487580098</v>
      </c>
      <c r="E8" s="514">
        <v>545438.22134638997</v>
      </c>
      <c r="F8" s="514">
        <v>513189.95995902998</v>
      </c>
      <c r="G8" s="515" t="s">
        <v>394</v>
      </c>
    </row>
    <row r="9" spans="1:7" s="511" customFormat="1" ht="38.85" customHeight="1">
      <c r="A9" s="516" t="s">
        <v>820</v>
      </c>
      <c r="B9" s="517">
        <v>1458171.8008250899</v>
      </c>
      <c r="C9" s="517">
        <v>1810913.7697191101</v>
      </c>
      <c r="D9" s="517">
        <v>2148543.6983906799</v>
      </c>
      <c r="E9" s="517">
        <v>493529.25942418003</v>
      </c>
      <c r="F9" s="517">
        <v>488240.19803352002</v>
      </c>
      <c r="G9" s="516" t="s">
        <v>821</v>
      </c>
    </row>
    <row r="10" spans="1:7" s="511" customFormat="1" ht="28.7" customHeight="1">
      <c r="A10" s="518" t="s">
        <v>2724</v>
      </c>
      <c r="B10" s="519">
        <v>480314.07479596999</v>
      </c>
      <c r="C10" s="520">
        <v>632526.81855335995</v>
      </c>
      <c r="D10" s="520">
        <v>709135.34293928999</v>
      </c>
      <c r="E10" s="520">
        <v>150384.27182212</v>
      </c>
      <c r="F10" s="520">
        <v>107799.21544095001</v>
      </c>
      <c r="G10" s="521" t="s">
        <v>586</v>
      </c>
    </row>
    <row r="11" spans="1:7" s="511" customFormat="1" ht="28.7" customHeight="1">
      <c r="A11" s="518" t="s">
        <v>822</v>
      </c>
      <c r="B11" s="519">
        <v>550653.93643434998</v>
      </c>
      <c r="C11" s="520">
        <v>663170.95222735999</v>
      </c>
      <c r="D11" s="520">
        <v>806557.07102183998</v>
      </c>
      <c r="E11" s="520">
        <v>188870.99847143999</v>
      </c>
      <c r="F11" s="520">
        <v>210956.49297962</v>
      </c>
      <c r="G11" s="521" t="s">
        <v>587</v>
      </c>
    </row>
    <row r="12" spans="1:7" s="511" customFormat="1" ht="19.149999999999999" customHeight="1">
      <c r="A12" s="518" t="s">
        <v>823</v>
      </c>
      <c r="B12" s="519">
        <v>283392.46240948001</v>
      </c>
      <c r="C12" s="520">
        <v>353665.14166959998</v>
      </c>
      <c r="D12" s="520">
        <v>441608.08759651001</v>
      </c>
      <c r="E12" s="520">
        <v>106798.90868175001</v>
      </c>
      <c r="F12" s="520">
        <v>112601.47343353</v>
      </c>
      <c r="G12" s="521" t="s">
        <v>557</v>
      </c>
    </row>
    <row r="13" spans="1:7" s="511" customFormat="1" ht="19.149999999999999" customHeight="1">
      <c r="A13" s="518" t="s">
        <v>824</v>
      </c>
      <c r="B13" s="519">
        <v>24182.211471359999</v>
      </c>
      <c r="C13" s="520">
        <v>20738.486238969999</v>
      </c>
      <c r="D13" s="520">
        <v>21248.18604004</v>
      </c>
      <c r="E13" s="520">
        <v>3865.7450539199999</v>
      </c>
      <c r="F13" s="520">
        <v>4759.6518561900002</v>
      </c>
      <c r="G13" s="521" t="s">
        <v>546</v>
      </c>
    </row>
    <row r="14" spans="1:7" s="511" customFormat="1" ht="28.7" customHeight="1">
      <c r="A14" s="522" t="s">
        <v>825</v>
      </c>
      <c r="B14" s="517">
        <v>28489.613867429998</v>
      </c>
      <c r="C14" s="517">
        <v>53614.390804930001</v>
      </c>
      <c r="D14" s="517">
        <v>73124.586612209998</v>
      </c>
      <c r="E14" s="517">
        <v>15812.582803269999</v>
      </c>
      <c r="F14" s="517">
        <v>13870.29513991</v>
      </c>
      <c r="G14" s="522" t="s">
        <v>11</v>
      </c>
    </row>
    <row r="15" spans="1:7" s="511" customFormat="1" ht="38.85" customHeight="1">
      <c r="A15" s="522" t="s">
        <v>826</v>
      </c>
      <c r="B15" s="517">
        <v>24703.233289669999</v>
      </c>
      <c r="C15" s="517">
        <v>9841.7819353899995</v>
      </c>
      <c r="D15" s="517">
        <v>9624.3967551200003</v>
      </c>
      <c r="E15" s="517">
        <v>2678.5791189400002</v>
      </c>
      <c r="F15" s="517">
        <v>2382.2726362200001</v>
      </c>
      <c r="G15" s="522" t="s">
        <v>467</v>
      </c>
    </row>
    <row r="16" spans="1:7" s="511" customFormat="1" ht="28.7" customHeight="1">
      <c r="A16" s="522" t="s">
        <v>2780</v>
      </c>
      <c r="B16" s="517">
        <v>125843.880204</v>
      </c>
      <c r="C16" s="517">
        <v>94351.101699999999</v>
      </c>
      <c r="D16" s="517">
        <v>164580.26699999999</v>
      </c>
      <c r="E16" s="517">
        <v>33417.800000000003</v>
      </c>
      <c r="F16" s="517">
        <v>290.52914937999998</v>
      </c>
      <c r="G16" s="522" t="s">
        <v>2781</v>
      </c>
    </row>
    <row r="17" spans="1:7" s="511" customFormat="1" ht="28.7" customHeight="1">
      <c r="A17" s="522" t="s">
        <v>349</v>
      </c>
      <c r="B17" s="517"/>
      <c r="C17" s="517"/>
      <c r="D17" s="517"/>
      <c r="E17" s="517"/>
      <c r="F17" s="517">
        <v>8406.6650000000009</v>
      </c>
      <c r="G17" s="522" t="s">
        <v>827</v>
      </c>
    </row>
    <row r="18" spans="1:7" s="511" customFormat="1" ht="19.7" customHeight="1">
      <c r="A18" s="513" t="s">
        <v>104</v>
      </c>
      <c r="B18" s="514">
        <v>1397412.5400158199</v>
      </c>
      <c r="C18" s="514">
        <v>1591047.9017355801</v>
      </c>
      <c r="D18" s="514">
        <v>2160238.4722268302</v>
      </c>
      <c r="E18" s="514">
        <v>409944.86834082002</v>
      </c>
      <c r="F18" s="514">
        <v>481037.38709024998</v>
      </c>
      <c r="G18" s="515" t="s">
        <v>454</v>
      </c>
    </row>
    <row r="19" spans="1:7" s="511" customFormat="1" ht="28.7" customHeight="1">
      <c r="A19" s="523" t="s">
        <v>828</v>
      </c>
      <c r="B19" s="524">
        <v>25740.582038439999</v>
      </c>
      <c r="C19" s="520">
        <v>26609.068134289999</v>
      </c>
      <c r="D19" s="520">
        <v>27939.505697379998</v>
      </c>
      <c r="E19" s="520">
        <v>5016.4008321900001</v>
      </c>
      <c r="F19" s="520">
        <v>4929.9071073200003</v>
      </c>
      <c r="G19" s="521" t="s">
        <v>130</v>
      </c>
    </row>
    <row r="20" spans="1:7" s="511" customFormat="1" ht="19.149999999999999" customHeight="1">
      <c r="A20" s="523" t="s">
        <v>86</v>
      </c>
      <c r="B20" s="524">
        <v>17949.299627060002</v>
      </c>
      <c r="C20" s="520">
        <v>13685.07568731</v>
      </c>
      <c r="D20" s="520">
        <v>26126.754985290001</v>
      </c>
      <c r="E20" s="520">
        <v>1811.15762335</v>
      </c>
      <c r="F20" s="520">
        <v>2474.3408207000002</v>
      </c>
      <c r="G20" s="521" t="s">
        <v>41</v>
      </c>
    </row>
    <row r="21" spans="1:7" s="511" customFormat="1" ht="59.1" customHeight="1">
      <c r="A21" s="523" t="s">
        <v>829</v>
      </c>
      <c r="B21" s="524">
        <v>39976.391321889998</v>
      </c>
      <c r="C21" s="520">
        <v>47112.134624710001</v>
      </c>
      <c r="D21" s="520">
        <v>50157.492492780002</v>
      </c>
      <c r="E21" s="520">
        <v>7745.8550123699997</v>
      </c>
      <c r="F21" s="520">
        <v>9110.2679377900004</v>
      </c>
      <c r="G21" s="521" t="s">
        <v>263</v>
      </c>
    </row>
    <row r="22" spans="1:7" s="511" customFormat="1" ht="19.149999999999999" customHeight="1">
      <c r="A22" s="523" t="s">
        <v>38</v>
      </c>
      <c r="B22" s="524">
        <v>420141.00506446999</v>
      </c>
      <c r="C22" s="520">
        <v>470354.84385752003</v>
      </c>
      <c r="D22" s="520">
        <v>619880.06964165997</v>
      </c>
      <c r="E22" s="520">
        <v>113268.07992826001</v>
      </c>
      <c r="F22" s="520">
        <v>102511.32908482</v>
      </c>
      <c r="G22" s="521" t="s">
        <v>39</v>
      </c>
    </row>
    <row r="23" spans="1:7" s="511" customFormat="1" ht="19.149999999999999" customHeight="1">
      <c r="A23" s="523" t="s">
        <v>283</v>
      </c>
      <c r="B23" s="524">
        <v>32620.660509519999</v>
      </c>
      <c r="C23" s="520">
        <v>45781.960748639998</v>
      </c>
      <c r="D23" s="520">
        <v>87927.570942949998</v>
      </c>
      <c r="E23" s="520">
        <v>3763.6630728</v>
      </c>
      <c r="F23" s="520">
        <v>15568.92387042</v>
      </c>
      <c r="G23" s="521" t="s">
        <v>284</v>
      </c>
    </row>
    <row r="24" spans="1:7" s="511" customFormat="1" ht="38.85" customHeight="1">
      <c r="A24" s="523" t="s">
        <v>830</v>
      </c>
      <c r="B24" s="524">
        <v>57549.688701480001</v>
      </c>
      <c r="C24" s="520">
        <v>63169.646199479997</v>
      </c>
      <c r="D24" s="520">
        <v>69630.011152509993</v>
      </c>
      <c r="E24" s="520">
        <v>12122.46399728</v>
      </c>
      <c r="F24" s="520">
        <v>12190.6780308</v>
      </c>
      <c r="G24" s="521" t="s">
        <v>25</v>
      </c>
    </row>
    <row r="25" spans="1:7" s="511" customFormat="1" ht="38.85" customHeight="1">
      <c r="A25" s="523" t="s">
        <v>55</v>
      </c>
      <c r="B25" s="524">
        <v>251913.90130324999</v>
      </c>
      <c r="C25" s="520">
        <v>280034.87286412</v>
      </c>
      <c r="D25" s="520">
        <v>467726.54604202998</v>
      </c>
      <c r="E25" s="520">
        <v>47562.457250990003</v>
      </c>
      <c r="F25" s="520">
        <v>105246.71237666</v>
      </c>
      <c r="G25" s="521" t="s">
        <v>427</v>
      </c>
    </row>
    <row r="26" spans="1:7" s="511" customFormat="1" ht="49.15" customHeight="1">
      <c r="A26" s="523" t="s">
        <v>376</v>
      </c>
      <c r="B26" s="524">
        <v>66217.350690260006</v>
      </c>
      <c r="C26" s="520">
        <v>73636.850741329996</v>
      </c>
      <c r="D26" s="520">
        <v>98365.732118569998</v>
      </c>
      <c r="E26" s="520">
        <v>15044.756101999999</v>
      </c>
      <c r="F26" s="520">
        <v>17041.04274583</v>
      </c>
      <c r="G26" s="521" t="s">
        <v>433</v>
      </c>
    </row>
    <row r="27" spans="1:7" s="511" customFormat="1" ht="38.85" customHeight="1">
      <c r="A27" s="523" t="s">
        <v>831</v>
      </c>
      <c r="B27" s="524">
        <v>16643.112773410001</v>
      </c>
      <c r="C27" s="520">
        <v>14615.38074522</v>
      </c>
      <c r="D27" s="520">
        <v>14375.22312877</v>
      </c>
      <c r="E27" s="520">
        <v>1392.5431809300001</v>
      </c>
      <c r="F27" s="520">
        <v>101.31616558</v>
      </c>
      <c r="G27" s="521" t="s">
        <v>325</v>
      </c>
    </row>
    <row r="28" spans="1:7" s="511" customFormat="1" ht="89.1" customHeight="1">
      <c r="A28" s="523" t="s">
        <v>595</v>
      </c>
      <c r="B28" s="524">
        <v>12475.72865562</v>
      </c>
      <c r="C28" s="520">
        <v>14133.8272141</v>
      </c>
      <c r="D28" s="520">
        <v>34174.730745070003</v>
      </c>
      <c r="E28" s="520">
        <v>3910.0748699000001</v>
      </c>
      <c r="F28" s="520">
        <v>5434.1243676599997</v>
      </c>
      <c r="G28" s="521" t="s">
        <v>832</v>
      </c>
    </row>
    <row r="29" spans="1:7" s="511" customFormat="1" ht="59.1" customHeight="1">
      <c r="A29" s="523" t="s">
        <v>833</v>
      </c>
      <c r="B29" s="524">
        <v>20007.61110301</v>
      </c>
      <c r="C29" s="520">
        <v>8256.1184957000005</v>
      </c>
      <c r="D29" s="520">
        <v>7288.3731245600002</v>
      </c>
      <c r="E29" s="520">
        <v>553.01629643000001</v>
      </c>
      <c r="F29" s="520">
        <v>902.13595713999996</v>
      </c>
      <c r="G29" s="521" t="s">
        <v>834</v>
      </c>
    </row>
    <row r="30" spans="1:7" s="511" customFormat="1" ht="28.7" customHeight="1">
      <c r="A30" s="523" t="s">
        <v>211</v>
      </c>
      <c r="B30" s="524">
        <v>181285.09152983001</v>
      </c>
      <c r="C30" s="520">
        <v>255834.75950289</v>
      </c>
      <c r="D30" s="520">
        <v>309907.5532578</v>
      </c>
      <c r="E30" s="520">
        <v>25166.155411219999</v>
      </c>
      <c r="F30" s="520">
        <v>35380.751242810002</v>
      </c>
      <c r="G30" s="521" t="s">
        <v>835</v>
      </c>
    </row>
    <row r="31" spans="1:7" s="511" customFormat="1" ht="19.149999999999999" customHeight="1">
      <c r="A31" s="523" t="s">
        <v>529</v>
      </c>
      <c r="B31" s="524">
        <v>34125.144683929997</v>
      </c>
      <c r="C31" s="520">
        <v>42496.637513460002</v>
      </c>
      <c r="D31" s="520">
        <v>78028.011142849995</v>
      </c>
      <c r="E31" s="520">
        <v>21246.221513199998</v>
      </c>
      <c r="F31" s="520">
        <v>16697.121311589999</v>
      </c>
      <c r="G31" s="521" t="s">
        <v>836</v>
      </c>
    </row>
    <row r="32" spans="1:7" s="511" customFormat="1" ht="28.7" customHeight="1">
      <c r="A32" s="523" t="s">
        <v>837</v>
      </c>
      <c r="B32" s="524">
        <v>5219.8255611100003</v>
      </c>
      <c r="C32" s="520">
        <v>5210.7255007200001</v>
      </c>
      <c r="D32" s="520">
        <v>5302.2552931800001</v>
      </c>
      <c r="E32" s="520">
        <v>117.11721847</v>
      </c>
      <c r="F32" s="520">
        <v>117.18318094</v>
      </c>
      <c r="G32" s="521" t="s">
        <v>838</v>
      </c>
    </row>
    <row r="33" spans="1:7" s="511" customFormat="1" ht="19.149999999999999" customHeight="1">
      <c r="A33" s="523" t="s">
        <v>489</v>
      </c>
      <c r="B33" s="524">
        <v>215547.14645254001</v>
      </c>
      <c r="C33" s="520">
        <v>230115.99990609</v>
      </c>
      <c r="D33" s="520">
        <v>263408.64246142999</v>
      </c>
      <c r="E33" s="520">
        <v>151224.90603143</v>
      </c>
      <c r="F33" s="520">
        <v>153331.55289019001</v>
      </c>
      <c r="G33" s="521" t="s">
        <v>839</v>
      </c>
    </row>
    <row r="34" spans="1:7" s="511" customFormat="1" ht="39.4" customHeight="1">
      <c r="A34" s="513" t="s">
        <v>590</v>
      </c>
      <c r="B34" s="514">
        <v>19181.666794770001</v>
      </c>
      <c r="C34" s="514">
        <v>16427.616541169999</v>
      </c>
      <c r="D34" s="514">
        <v>47443.249750499999</v>
      </c>
      <c r="E34" s="514">
        <v>-90.355225899999994</v>
      </c>
      <c r="F34" s="514">
        <v>-44.237202160000002</v>
      </c>
      <c r="G34" s="515" t="s">
        <v>525</v>
      </c>
    </row>
    <row r="35" spans="1:7" s="511" customFormat="1" ht="19.149999999999999" customHeight="1">
      <c r="A35" s="522" t="s">
        <v>840</v>
      </c>
      <c r="B35" s="517">
        <v>22049.904999999999</v>
      </c>
      <c r="C35" s="517">
        <v>29389.32</v>
      </c>
      <c r="D35" s="517">
        <v>51500</v>
      </c>
      <c r="E35" s="517">
        <v>0</v>
      </c>
      <c r="F35" s="517">
        <v>0</v>
      </c>
      <c r="G35" s="522" t="s">
        <v>841</v>
      </c>
    </row>
    <row r="36" spans="1:7" s="511" customFormat="1" ht="28.7" customHeight="1">
      <c r="A36" s="522" t="s">
        <v>842</v>
      </c>
      <c r="B36" s="517">
        <v>2868.2382052299999</v>
      </c>
      <c r="C36" s="517">
        <v>12961.703458829999</v>
      </c>
      <c r="D36" s="517">
        <v>4056.7502494999999</v>
      </c>
      <c r="E36" s="517">
        <v>90.355225899999994</v>
      </c>
      <c r="F36" s="517">
        <v>44.237202160000002</v>
      </c>
      <c r="G36" s="522" t="s">
        <v>843</v>
      </c>
    </row>
    <row r="37" spans="1:7" s="511" customFormat="1" ht="59.65" customHeight="1">
      <c r="A37" s="513" t="s">
        <v>1732</v>
      </c>
      <c r="B37" s="514">
        <v>69806.550338810004</v>
      </c>
      <c r="C37" s="514">
        <v>21001.300059069999</v>
      </c>
      <c r="D37" s="514">
        <v>56840.11764217</v>
      </c>
      <c r="E37" s="514">
        <v>29575.19315499</v>
      </c>
      <c r="F37" s="514">
        <v>9557.0113039999997</v>
      </c>
      <c r="G37" s="515" t="s">
        <v>589</v>
      </c>
    </row>
    <row r="38" spans="1:7" s="511" customFormat="1" ht="28.7" customHeight="1">
      <c r="A38" s="522" t="s">
        <v>846</v>
      </c>
      <c r="B38" s="517">
        <v>70361.895391359998</v>
      </c>
      <c r="C38" s="517">
        <v>21707.414291329998</v>
      </c>
      <c r="D38" s="517">
        <v>59523.388802169997</v>
      </c>
      <c r="E38" s="517">
        <v>29578.82599999</v>
      </c>
      <c r="F38" s="517">
        <v>9581.9490000000005</v>
      </c>
      <c r="G38" s="522" t="s">
        <v>847</v>
      </c>
    </row>
    <row r="39" spans="1:7" s="511" customFormat="1" ht="38.85" customHeight="1">
      <c r="A39" s="522" t="s">
        <v>844</v>
      </c>
      <c r="B39" s="517">
        <v>555.34505254999999</v>
      </c>
      <c r="C39" s="517">
        <v>706.11423225999999</v>
      </c>
      <c r="D39" s="517">
        <v>2683.2711599999998</v>
      </c>
      <c r="E39" s="517">
        <v>3.6328450000000001</v>
      </c>
      <c r="F39" s="517">
        <v>24.937695999999999</v>
      </c>
      <c r="G39" s="522" t="s">
        <v>845</v>
      </c>
    </row>
    <row r="40" spans="1:7" s="511" customFormat="1" ht="39.4" customHeight="1">
      <c r="A40" s="513" t="s">
        <v>1733</v>
      </c>
      <c r="B40" s="514">
        <v>150807.77103679001</v>
      </c>
      <c r="C40" s="514">
        <v>340244.22582360997</v>
      </c>
      <c r="D40" s="514">
        <v>131351.10913850999</v>
      </c>
      <c r="E40" s="514">
        <v>106008.51507648001</v>
      </c>
      <c r="F40" s="514">
        <v>22639.798766939999</v>
      </c>
      <c r="G40" s="515" t="s">
        <v>591</v>
      </c>
    </row>
    <row r="41" spans="1:7" s="511" customFormat="1" ht="2.1" customHeight="1"/>
    <row r="42" spans="1:7" s="511" customFormat="1" ht="68.849999999999994" customHeight="1">
      <c r="A42" s="513" t="s">
        <v>1812</v>
      </c>
      <c r="B42" s="514">
        <v>-150807.77103679001</v>
      </c>
      <c r="C42" s="514">
        <v>-340244.22582360997</v>
      </c>
      <c r="D42" s="514">
        <v>131351.10913850999</v>
      </c>
      <c r="E42" s="514">
        <v>-106008.51507648001</v>
      </c>
      <c r="F42" s="514">
        <v>-22639.798766939999</v>
      </c>
      <c r="G42" s="515" t="s">
        <v>1813</v>
      </c>
    </row>
    <row r="43" spans="1:7" s="511" customFormat="1" ht="19.149999999999999" customHeight="1">
      <c r="A43" s="525" t="s">
        <v>452</v>
      </c>
      <c r="B43" s="526">
        <v>-1865962.1260152501</v>
      </c>
      <c r="C43" s="526">
        <v>-4248012.0301993201</v>
      </c>
      <c r="D43" s="526">
        <v>-1258702.44539559</v>
      </c>
      <c r="E43" s="526">
        <v>-1271926.1809177599</v>
      </c>
      <c r="F43" s="526"/>
      <c r="G43" s="527" t="s">
        <v>848</v>
      </c>
    </row>
    <row r="44" spans="1:7" s="511" customFormat="1" ht="19.149999999999999" customHeight="1">
      <c r="A44" s="518" t="s">
        <v>849</v>
      </c>
      <c r="B44" s="520">
        <v>-1864265.01615832</v>
      </c>
      <c r="C44" s="520">
        <v>-4232161.70595532</v>
      </c>
      <c r="D44" s="520">
        <v>-1229837.82137136</v>
      </c>
      <c r="E44" s="520">
        <v>-1271910.1809177599</v>
      </c>
      <c r="F44" s="520"/>
      <c r="G44" s="528" t="s">
        <v>850</v>
      </c>
    </row>
    <row r="45" spans="1:7" s="511" customFormat="1" ht="19.7" customHeight="1">
      <c r="A45" s="518" t="s">
        <v>851</v>
      </c>
      <c r="B45" s="520">
        <v>1697.10985693</v>
      </c>
      <c r="C45" s="520">
        <v>15850.324243999999</v>
      </c>
      <c r="D45" s="520">
        <v>28864.624024230001</v>
      </c>
      <c r="E45" s="520">
        <v>16</v>
      </c>
      <c r="F45" s="529" t="s">
        <v>476</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sheetData>
  <customSheetViews>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3622047244094491" right="0.15748031496062992" top="0.39370078740157483" bottom="0.15748031496062992" header="0.43307086614173229" footer="0.23622047244094491"/>
  <pageSetup paperSize="9" scale="49"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92D050"/>
    <pageSetUpPr fitToPage="1"/>
  </sheetPr>
  <dimension ref="A1:G49"/>
  <sheetViews>
    <sheetView view="pageBreakPreview" zoomScale="80" zoomScaleNormal="100" zoomScaleSheetLayoutView="80" workbookViewId="0">
      <selection activeCell="F43" sqref="F43"/>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1776</v>
      </c>
      <c r="B1" s="899"/>
      <c r="C1" s="899"/>
      <c r="D1" s="899"/>
      <c r="E1" s="900" t="s">
        <v>1777</v>
      </c>
      <c r="F1" s="900"/>
      <c r="G1" s="900"/>
    </row>
    <row r="2" spans="1:7" s="511" customFormat="1" ht="19.149999999999999" customHeight="1">
      <c r="A2" s="901" t="s">
        <v>1773</v>
      </c>
      <c r="B2" s="901"/>
      <c r="C2" s="901"/>
      <c r="D2" s="901"/>
      <c r="E2" s="903" t="s">
        <v>818</v>
      </c>
      <c r="F2" s="903"/>
      <c r="G2" s="903"/>
    </row>
    <row r="3" spans="1:7" s="511" customFormat="1" ht="19.149999999999999" customHeight="1">
      <c r="A3" s="901" t="s">
        <v>819</v>
      </c>
      <c r="B3" s="901"/>
      <c r="C3" s="901"/>
      <c r="D3" s="901"/>
      <c r="E3" s="903" t="s">
        <v>1774</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1214113.5877937099</v>
      </c>
      <c r="C8" s="514">
        <v>1362235.66534475</v>
      </c>
      <c r="D8" s="514">
        <v>1761298.99105932</v>
      </c>
      <c r="E8" s="514">
        <v>352176.41835429001</v>
      </c>
      <c r="F8" s="514">
        <v>315913.24826209998</v>
      </c>
      <c r="G8" s="515" t="s">
        <v>394</v>
      </c>
    </row>
    <row r="9" spans="1:7" s="511" customFormat="1" ht="38.85" customHeight="1">
      <c r="A9" s="516" t="s">
        <v>820</v>
      </c>
      <c r="B9" s="517">
        <v>740597.86578142003</v>
      </c>
      <c r="C9" s="517">
        <v>999235.24715041998</v>
      </c>
      <c r="D9" s="517">
        <v>1183504.4428989701</v>
      </c>
      <c r="E9" s="517">
        <v>273413.00836204999</v>
      </c>
      <c r="F9" s="517">
        <v>292304.26825908001</v>
      </c>
      <c r="G9" s="516" t="s">
        <v>821</v>
      </c>
    </row>
    <row r="10" spans="1:7" s="511" customFormat="1" ht="28.7" customHeight="1">
      <c r="A10" s="518" t="s">
        <v>2724</v>
      </c>
      <c r="B10" s="519">
        <v>213956.36531803</v>
      </c>
      <c r="C10" s="520">
        <v>345278.42263401998</v>
      </c>
      <c r="D10" s="520">
        <v>382641.81792146002</v>
      </c>
      <c r="E10" s="520">
        <v>77564.693241379995</v>
      </c>
      <c r="F10" s="520">
        <v>63246.700273599999</v>
      </c>
      <c r="G10" s="521" t="s">
        <v>586</v>
      </c>
    </row>
    <row r="11" spans="1:7" s="511" customFormat="1" ht="28.7" customHeight="1">
      <c r="A11" s="518" t="s">
        <v>822</v>
      </c>
      <c r="B11" s="519">
        <v>274609.95565263001</v>
      </c>
      <c r="C11" s="520">
        <v>345535.64491421002</v>
      </c>
      <c r="D11" s="520">
        <v>426321.71838037</v>
      </c>
      <c r="E11" s="520">
        <v>98459.365334980001</v>
      </c>
      <c r="F11" s="520">
        <v>118634.76526078999</v>
      </c>
      <c r="G11" s="521" t="s">
        <v>587</v>
      </c>
    </row>
    <row r="12" spans="1:7" s="511" customFormat="1" ht="19.149999999999999" customHeight="1">
      <c r="A12" s="518" t="s">
        <v>823</v>
      </c>
      <c r="B12" s="519">
        <v>172818.42084770999</v>
      </c>
      <c r="C12" s="520">
        <v>217507.87082842999</v>
      </c>
      <c r="D12" s="520">
        <v>275540.31474273</v>
      </c>
      <c r="E12" s="520">
        <v>68979.555450929998</v>
      </c>
      <c r="F12" s="520">
        <v>77028.877087899993</v>
      </c>
      <c r="G12" s="521" t="s">
        <v>557</v>
      </c>
    </row>
    <row r="13" spans="1:7" s="511" customFormat="1" ht="19.149999999999999" customHeight="1">
      <c r="A13" s="518" t="s">
        <v>824</v>
      </c>
      <c r="B13" s="519">
        <v>494.47450149000002</v>
      </c>
      <c r="C13" s="520">
        <v>398.92684673999997</v>
      </c>
      <c r="D13" s="520">
        <v>564.71537584999999</v>
      </c>
      <c r="E13" s="520">
        <v>171.07739598000001</v>
      </c>
      <c r="F13" s="520">
        <v>196.79983715</v>
      </c>
      <c r="G13" s="521" t="s">
        <v>546</v>
      </c>
    </row>
    <row r="14" spans="1:7" s="511" customFormat="1" ht="28.7" customHeight="1">
      <c r="A14" s="522" t="s">
        <v>825</v>
      </c>
      <c r="B14" s="517">
        <v>21947.539480750002</v>
      </c>
      <c r="C14" s="517">
        <v>72224.371316710007</v>
      </c>
      <c r="D14" s="517">
        <v>50113.190586140001</v>
      </c>
      <c r="E14" s="517">
        <v>11628.128379510001</v>
      </c>
      <c r="F14" s="517">
        <v>9164.1791137300006</v>
      </c>
      <c r="G14" s="522" t="s">
        <v>11</v>
      </c>
    </row>
    <row r="15" spans="1:7" s="511" customFormat="1" ht="38.85" customHeight="1">
      <c r="A15" s="522" t="s">
        <v>826</v>
      </c>
      <c r="B15" s="517">
        <v>13395.537131540001</v>
      </c>
      <c r="C15" s="517">
        <v>16189.96997762</v>
      </c>
      <c r="D15" s="517">
        <v>11621.09332421</v>
      </c>
      <c r="E15" s="517">
        <v>2282.2546127300002</v>
      </c>
      <c r="F15" s="517">
        <v>3311.21936005</v>
      </c>
      <c r="G15" s="522" t="s">
        <v>467</v>
      </c>
    </row>
    <row r="16" spans="1:7" s="511" customFormat="1" ht="28.7" customHeight="1">
      <c r="A16" s="522" t="s">
        <v>2780</v>
      </c>
      <c r="B16" s="517">
        <v>438172.64539999998</v>
      </c>
      <c r="C16" s="517">
        <v>274586.07689999999</v>
      </c>
      <c r="D16" s="517">
        <v>516060.26425000001</v>
      </c>
      <c r="E16" s="517">
        <v>64853.027000000002</v>
      </c>
      <c r="F16" s="517">
        <v>750.95352923999997</v>
      </c>
      <c r="G16" s="522" t="s">
        <v>2781</v>
      </c>
    </row>
    <row r="17" spans="1:7" s="511" customFormat="1" ht="28.7" customHeight="1">
      <c r="A17" s="522" t="s">
        <v>349</v>
      </c>
      <c r="B17" s="517"/>
      <c r="C17" s="517"/>
      <c r="D17" s="517"/>
      <c r="E17" s="517"/>
      <c r="F17" s="517">
        <v>10382.628000000001</v>
      </c>
      <c r="G17" s="522" t="s">
        <v>827</v>
      </c>
    </row>
    <row r="18" spans="1:7" s="511" customFormat="1" ht="19.7" customHeight="1">
      <c r="A18" s="513" t="s">
        <v>104</v>
      </c>
      <c r="B18" s="514">
        <v>1104676.10981714</v>
      </c>
      <c r="C18" s="514">
        <v>1274128.5902448299</v>
      </c>
      <c r="D18" s="514">
        <v>1429542.2375509101</v>
      </c>
      <c r="E18" s="514">
        <v>238650.81023042</v>
      </c>
      <c r="F18" s="514">
        <v>282701.04304978001</v>
      </c>
      <c r="G18" s="515" t="s">
        <v>454</v>
      </c>
    </row>
    <row r="19" spans="1:7" s="511" customFormat="1" ht="28.7" customHeight="1">
      <c r="A19" s="523" t="s">
        <v>828</v>
      </c>
      <c r="B19" s="524">
        <v>24279.956294439999</v>
      </c>
      <c r="C19" s="520">
        <v>39994.935265059998</v>
      </c>
      <c r="D19" s="520">
        <v>35189.86322454</v>
      </c>
      <c r="E19" s="520">
        <v>4706.3667759999998</v>
      </c>
      <c r="F19" s="520">
        <v>15733.710387720001</v>
      </c>
      <c r="G19" s="521" t="s">
        <v>130</v>
      </c>
    </row>
    <row r="20" spans="1:7" s="511" customFormat="1" ht="19.149999999999999" customHeight="1">
      <c r="A20" s="523" t="s">
        <v>86</v>
      </c>
      <c r="B20" s="524">
        <v>4020.8666654200001</v>
      </c>
      <c r="C20" s="520">
        <v>5256.4435129000003</v>
      </c>
      <c r="D20" s="520">
        <v>9500.8719788399994</v>
      </c>
      <c r="E20" s="520">
        <v>568.31733245999999</v>
      </c>
      <c r="F20" s="520">
        <v>467.35096945999999</v>
      </c>
      <c r="G20" s="521" t="s">
        <v>41</v>
      </c>
    </row>
    <row r="21" spans="1:7" s="511" customFormat="1" ht="59.1" customHeight="1">
      <c r="A21" s="523" t="s">
        <v>829</v>
      </c>
      <c r="B21" s="524">
        <v>29058.17206166</v>
      </c>
      <c r="C21" s="520">
        <v>31119.73669763</v>
      </c>
      <c r="D21" s="520">
        <v>39803.746309380003</v>
      </c>
      <c r="E21" s="520">
        <v>7017.07569134</v>
      </c>
      <c r="F21" s="520">
        <v>8254.0601744800006</v>
      </c>
      <c r="G21" s="521" t="s">
        <v>263</v>
      </c>
    </row>
    <row r="22" spans="1:7" s="511" customFormat="1" ht="19.149999999999999" customHeight="1">
      <c r="A22" s="523" t="s">
        <v>38</v>
      </c>
      <c r="B22" s="524">
        <v>295728.32103031001</v>
      </c>
      <c r="C22" s="520">
        <v>365192.82785321999</v>
      </c>
      <c r="D22" s="520">
        <v>388921.8928567</v>
      </c>
      <c r="E22" s="520">
        <v>78002.020687779994</v>
      </c>
      <c r="F22" s="520">
        <v>77659.937103089993</v>
      </c>
      <c r="G22" s="521" t="s">
        <v>39</v>
      </c>
    </row>
    <row r="23" spans="1:7" s="511" customFormat="1" ht="19.149999999999999" customHeight="1">
      <c r="A23" s="523" t="s">
        <v>283</v>
      </c>
      <c r="B23" s="524">
        <v>19190.749101459998</v>
      </c>
      <c r="C23" s="520">
        <v>21000.773799850002</v>
      </c>
      <c r="D23" s="520">
        <v>31799.69038865</v>
      </c>
      <c r="E23" s="520">
        <v>3801.1183285000002</v>
      </c>
      <c r="F23" s="520">
        <v>2098.6782546600002</v>
      </c>
      <c r="G23" s="521" t="s">
        <v>284</v>
      </c>
    </row>
    <row r="24" spans="1:7" s="511" customFormat="1" ht="38.85" customHeight="1">
      <c r="A24" s="523" t="s">
        <v>830</v>
      </c>
      <c r="B24" s="524">
        <v>36105.90415717</v>
      </c>
      <c r="C24" s="520">
        <v>47882.831143290001</v>
      </c>
      <c r="D24" s="520">
        <v>58467.03239126</v>
      </c>
      <c r="E24" s="520">
        <v>11584.562428589999</v>
      </c>
      <c r="F24" s="520">
        <v>11834.12982188</v>
      </c>
      <c r="G24" s="521" t="s">
        <v>25</v>
      </c>
    </row>
    <row r="25" spans="1:7" s="511" customFormat="1" ht="38.85" customHeight="1">
      <c r="A25" s="523" t="s">
        <v>55</v>
      </c>
      <c r="B25" s="524">
        <v>268282.47892352002</v>
      </c>
      <c r="C25" s="520">
        <v>301492.77112627</v>
      </c>
      <c r="D25" s="520">
        <v>341614.99008120003</v>
      </c>
      <c r="E25" s="520">
        <v>51447.170102479999</v>
      </c>
      <c r="F25" s="520">
        <v>60918.349196529998</v>
      </c>
      <c r="G25" s="521" t="s">
        <v>427</v>
      </c>
    </row>
    <row r="26" spans="1:7" s="511" customFormat="1" ht="49.15" customHeight="1">
      <c r="A26" s="523" t="s">
        <v>376</v>
      </c>
      <c r="B26" s="524">
        <v>39548.1071324</v>
      </c>
      <c r="C26" s="520">
        <v>46729.743442070001</v>
      </c>
      <c r="D26" s="520">
        <v>61410.240847449997</v>
      </c>
      <c r="E26" s="520">
        <v>9650.9500021399999</v>
      </c>
      <c r="F26" s="520">
        <v>7970.2721422200002</v>
      </c>
      <c r="G26" s="521" t="s">
        <v>433</v>
      </c>
    </row>
    <row r="27" spans="1:7" s="511" customFormat="1" ht="38.85" customHeight="1">
      <c r="A27" s="523" t="s">
        <v>831</v>
      </c>
      <c r="B27" s="524">
        <v>130134.04840806</v>
      </c>
      <c r="C27" s="520">
        <v>106340.09932776001</v>
      </c>
      <c r="D27" s="520">
        <v>114152.29132569001</v>
      </c>
      <c r="E27" s="520">
        <v>14956.36628036</v>
      </c>
      <c r="F27" s="520">
        <v>14377.74186851</v>
      </c>
      <c r="G27" s="521" t="s">
        <v>325</v>
      </c>
    </row>
    <row r="28" spans="1:7" s="511" customFormat="1" ht="89.1" customHeight="1">
      <c r="A28" s="523" t="s">
        <v>595</v>
      </c>
      <c r="B28" s="524">
        <v>4130.6150766000001</v>
      </c>
      <c r="C28" s="520">
        <v>5869.6646657800002</v>
      </c>
      <c r="D28" s="520">
        <v>12288.68520537</v>
      </c>
      <c r="E28" s="520">
        <v>724.89188196999999</v>
      </c>
      <c r="F28" s="520">
        <v>913.54626558999996</v>
      </c>
      <c r="G28" s="521" t="s">
        <v>832</v>
      </c>
    </row>
    <row r="29" spans="1:7" s="511" customFormat="1" ht="59.1" customHeight="1">
      <c r="A29" s="523" t="s">
        <v>833</v>
      </c>
      <c r="B29" s="524">
        <v>5511.4738626999997</v>
      </c>
      <c r="C29" s="520">
        <v>29900.58586023</v>
      </c>
      <c r="D29" s="520">
        <v>5252.3245010000001</v>
      </c>
      <c r="E29" s="520">
        <v>863.17203104999999</v>
      </c>
      <c r="F29" s="520">
        <v>965.12647790000005</v>
      </c>
      <c r="G29" s="521" t="s">
        <v>834</v>
      </c>
    </row>
    <row r="30" spans="1:7" s="511" customFormat="1" ht="28.7" customHeight="1">
      <c r="A30" s="523" t="s">
        <v>211</v>
      </c>
      <c r="B30" s="524">
        <v>140621.39729078001</v>
      </c>
      <c r="C30" s="520">
        <v>161078.61207641999</v>
      </c>
      <c r="D30" s="520">
        <v>210319.48395888001</v>
      </c>
      <c r="E30" s="520">
        <v>24619.34139121</v>
      </c>
      <c r="F30" s="520">
        <v>32115.544471379999</v>
      </c>
      <c r="G30" s="521" t="s">
        <v>835</v>
      </c>
    </row>
    <row r="31" spans="1:7" s="511" customFormat="1" ht="19.149999999999999" customHeight="1">
      <c r="A31" s="523" t="s">
        <v>529</v>
      </c>
      <c r="B31" s="524">
        <v>29800.861690279999</v>
      </c>
      <c r="C31" s="520">
        <v>31497.335723880002</v>
      </c>
      <c r="D31" s="520">
        <v>34945.916039119998</v>
      </c>
      <c r="E31" s="520">
        <v>12359.122375499999</v>
      </c>
      <c r="F31" s="520">
        <v>8080.6249888399998</v>
      </c>
      <c r="G31" s="521" t="s">
        <v>836</v>
      </c>
    </row>
    <row r="32" spans="1:7" s="511" customFormat="1" ht="28.7" customHeight="1">
      <c r="A32" s="523" t="s">
        <v>837</v>
      </c>
      <c r="B32" s="524">
        <v>3733.4705801499999</v>
      </c>
      <c r="C32" s="520">
        <v>3519.40624028</v>
      </c>
      <c r="D32" s="520">
        <v>4041.38143958</v>
      </c>
      <c r="E32" s="520">
        <v>540.34534103999999</v>
      </c>
      <c r="F32" s="520">
        <v>806.28663720999998</v>
      </c>
      <c r="G32" s="521" t="s">
        <v>838</v>
      </c>
    </row>
    <row r="33" spans="1:7" s="511" customFormat="1" ht="19.149999999999999" customHeight="1">
      <c r="A33" s="523" t="s">
        <v>489</v>
      </c>
      <c r="B33" s="524">
        <v>74529.687542190004</v>
      </c>
      <c r="C33" s="520">
        <v>77252.823510190006</v>
      </c>
      <c r="D33" s="520">
        <v>81833.82700325</v>
      </c>
      <c r="E33" s="520">
        <v>17809.989580000001</v>
      </c>
      <c r="F33" s="520">
        <v>40505.684290309997</v>
      </c>
      <c r="G33" s="521" t="s">
        <v>839</v>
      </c>
    </row>
    <row r="34" spans="1:7" s="511" customFormat="1" ht="39.4" customHeight="1">
      <c r="A34" s="513" t="s">
        <v>590</v>
      </c>
      <c r="B34" s="514">
        <v>2912.5858142500001</v>
      </c>
      <c r="C34" s="514">
        <v>194.87879504</v>
      </c>
      <c r="D34" s="514">
        <v>20387.842080080001</v>
      </c>
      <c r="E34" s="514">
        <v>3852.4065159000002</v>
      </c>
      <c r="F34" s="514">
        <v>1774.7058849499999</v>
      </c>
      <c r="G34" s="515" t="s">
        <v>525</v>
      </c>
    </row>
    <row r="35" spans="1:7" s="511" customFormat="1" ht="19.149999999999999" customHeight="1">
      <c r="A35" s="522" t="s">
        <v>840</v>
      </c>
      <c r="B35" s="517">
        <v>4560</v>
      </c>
      <c r="C35" s="517">
        <v>2350</v>
      </c>
      <c r="D35" s="517">
        <v>21560</v>
      </c>
      <c r="E35" s="517">
        <v>4019.4</v>
      </c>
      <c r="F35" s="517">
        <v>2000</v>
      </c>
      <c r="G35" s="522" t="s">
        <v>841</v>
      </c>
    </row>
    <row r="36" spans="1:7" s="511" customFormat="1" ht="28.7" customHeight="1">
      <c r="A36" s="522" t="s">
        <v>842</v>
      </c>
      <c r="B36" s="517">
        <v>1647.4141857499999</v>
      </c>
      <c r="C36" s="517">
        <v>2155.1212049599999</v>
      </c>
      <c r="D36" s="517">
        <v>1172.15791992</v>
      </c>
      <c r="E36" s="517">
        <v>166.99348409999999</v>
      </c>
      <c r="F36" s="517">
        <v>225.29411504999999</v>
      </c>
      <c r="G36" s="522" t="s">
        <v>843</v>
      </c>
    </row>
    <row r="37" spans="1:7" s="511" customFormat="1" ht="59.65" customHeight="1">
      <c r="A37" s="513" t="s">
        <v>1732</v>
      </c>
      <c r="B37" s="514">
        <v>116603.48850599999</v>
      </c>
      <c r="C37" s="514">
        <v>47689.639416400001</v>
      </c>
      <c r="D37" s="514">
        <v>358944.05816100002</v>
      </c>
      <c r="E37" s="514">
        <v>84623.435308</v>
      </c>
      <c r="F37" s="514">
        <v>31752.68316764</v>
      </c>
      <c r="G37" s="515" t="s">
        <v>589</v>
      </c>
    </row>
    <row r="38" spans="1:7" s="511" customFormat="1" ht="28.7" customHeight="1">
      <c r="A38" s="522" t="s">
        <v>846</v>
      </c>
      <c r="B38" s="517">
        <v>116663.057356</v>
      </c>
      <c r="C38" s="517">
        <v>47690.033856399998</v>
      </c>
      <c r="D38" s="517">
        <v>358944.097481</v>
      </c>
      <c r="E38" s="517">
        <v>84623.435308</v>
      </c>
      <c r="F38" s="517">
        <v>31752.68316764</v>
      </c>
      <c r="G38" s="522" t="s">
        <v>847</v>
      </c>
    </row>
    <row r="39" spans="1:7" s="511" customFormat="1" ht="38.85" customHeight="1">
      <c r="A39" s="522" t="s">
        <v>844</v>
      </c>
      <c r="B39" s="517">
        <v>59.568849999999998</v>
      </c>
      <c r="C39" s="517">
        <v>0.39444000000000001</v>
      </c>
      <c r="D39" s="517">
        <v>3.9320000000000001E-2</v>
      </c>
      <c r="E39" s="517"/>
      <c r="F39" s="517"/>
      <c r="G39" s="522" t="s">
        <v>845</v>
      </c>
    </row>
    <row r="40" spans="1:7" s="511" customFormat="1" ht="39.4" customHeight="1">
      <c r="A40" s="513" t="s">
        <v>1733</v>
      </c>
      <c r="B40" s="514">
        <v>-10078.596343679999</v>
      </c>
      <c r="C40" s="514">
        <v>40222.556888480001</v>
      </c>
      <c r="D40" s="514">
        <v>-47575.14673267</v>
      </c>
      <c r="E40" s="514">
        <v>25049.766299970001</v>
      </c>
      <c r="F40" s="514">
        <v>-315.18384027000002</v>
      </c>
      <c r="G40" s="515" t="s">
        <v>591</v>
      </c>
    </row>
    <row r="41" spans="1:7" s="511" customFormat="1" ht="2.1" customHeight="1"/>
    <row r="42" spans="1:7" s="511" customFormat="1" ht="68.849999999999994" customHeight="1">
      <c r="A42" s="513" t="s">
        <v>1812</v>
      </c>
      <c r="B42" s="514">
        <v>10078.596343679999</v>
      </c>
      <c r="C42" s="514">
        <v>-40222.556888480001</v>
      </c>
      <c r="D42" s="514">
        <v>-47575.14673267</v>
      </c>
      <c r="E42" s="514">
        <v>-25049.766299970001</v>
      </c>
      <c r="F42" s="514">
        <v>315.18384027000002</v>
      </c>
      <c r="G42" s="515" t="s">
        <v>1813</v>
      </c>
    </row>
    <row r="43" spans="1:7" s="511" customFormat="1" ht="19.149999999999999" customHeight="1">
      <c r="A43" s="525" t="s">
        <v>452</v>
      </c>
      <c r="B43" s="526">
        <v>207074.39160368001</v>
      </c>
      <c r="C43" s="526">
        <v>-678096.75501415005</v>
      </c>
      <c r="D43" s="526">
        <v>498119.27269239997</v>
      </c>
      <c r="E43" s="526">
        <v>-298078.19559964002</v>
      </c>
      <c r="F43" s="526">
        <f>F44-F45</f>
        <v>-25299.972222</v>
      </c>
      <c r="G43" s="527" t="s">
        <v>848</v>
      </c>
    </row>
    <row r="44" spans="1:7" s="511" customFormat="1" ht="19.149999999999999" customHeight="1">
      <c r="A44" s="518" t="s">
        <v>849</v>
      </c>
      <c r="B44" s="520">
        <v>222464.50391999999</v>
      </c>
      <c r="C44" s="520">
        <v>-640900.97760546999</v>
      </c>
      <c r="D44" s="520">
        <v>505658.08186516003</v>
      </c>
      <c r="E44" s="520">
        <v>-297849.19559964002</v>
      </c>
      <c r="F44" s="520">
        <v>0</v>
      </c>
      <c r="G44" s="528" t="s">
        <v>850</v>
      </c>
    </row>
    <row r="45" spans="1:7" s="511" customFormat="1" ht="19.7" customHeight="1">
      <c r="A45" s="518" t="s">
        <v>851</v>
      </c>
      <c r="B45" s="520">
        <v>15390.112316320001</v>
      </c>
      <c r="C45" s="520">
        <v>37195.777408679998</v>
      </c>
      <c r="D45" s="520">
        <v>7538.8091727600004</v>
      </c>
      <c r="E45" s="520">
        <v>229</v>
      </c>
      <c r="F45" s="520">
        <v>25299.972222</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customSheetViews>
    <customSheetView guid="{69687417-BF2D-41EA-9F0C-3ABCA36AC0DF}" scale="80" showPageBreaks="1" printArea="1" view="pageBreakPreview">
      <selection activeCell="D5" sqref="D5:E5"/>
      <pageMargins left="0.3" right="0.17" top="0.31" bottom="0.22" header="0.3" footer="0.24"/>
      <pageSetup paperSize="9" scale="66" orientation="portrait" r:id="rId1"/>
      <headerFooter alignWithMargins="0"/>
    </customSheetView>
    <customSheetView guid="{CEB12AB2-2B7C-47EA-8993-91B31C172525}"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pageSetUpPr fitToPage="1"/>
  </sheetPr>
  <dimension ref="A1:G49"/>
  <sheetViews>
    <sheetView view="pageBreakPreview" topLeftCell="A31" zoomScaleNormal="100" zoomScaleSheetLayoutView="100" workbookViewId="0">
      <selection activeCell="F45" sqref="F45"/>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2475</v>
      </c>
      <c r="B1" s="899"/>
      <c r="C1" s="899"/>
      <c r="D1" s="899"/>
      <c r="E1" s="900" t="s">
        <v>2476</v>
      </c>
      <c r="F1" s="900"/>
      <c r="G1" s="900"/>
    </row>
    <row r="2" spans="1:7" s="511" customFormat="1" ht="19.149999999999999" customHeight="1">
      <c r="A2" s="901" t="s">
        <v>1770</v>
      </c>
      <c r="B2" s="901"/>
      <c r="C2" s="901"/>
      <c r="D2" s="901"/>
      <c r="E2" s="903" t="s">
        <v>818</v>
      </c>
      <c r="F2" s="903"/>
      <c r="G2" s="903"/>
    </row>
    <row r="3" spans="1:7" s="511" customFormat="1" ht="19.149999999999999" customHeight="1">
      <c r="A3" s="901" t="s">
        <v>819</v>
      </c>
      <c r="B3" s="901"/>
      <c r="C3" s="901"/>
      <c r="D3" s="901"/>
      <c r="E3" s="903" t="s">
        <v>1771</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463421.37491766998</v>
      </c>
      <c r="C8" s="514">
        <v>542203.66294048005</v>
      </c>
      <c r="D8" s="514">
        <v>585417.04971882002</v>
      </c>
      <c r="E8" s="514">
        <v>112773.99955714001</v>
      </c>
      <c r="F8" s="514">
        <v>119009.40379734999</v>
      </c>
      <c r="G8" s="515" t="s">
        <v>394</v>
      </c>
    </row>
    <row r="9" spans="1:7" s="511" customFormat="1" ht="38.85" customHeight="1">
      <c r="A9" s="516" t="s">
        <v>820</v>
      </c>
      <c r="B9" s="517">
        <v>66904.46111058</v>
      </c>
      <c r="C9" s="517">
        <v>87798.582778230004</v>
      </c>
      <c r="D9" s="517">
        <v>104889.03580743</v>
      </c>
      <c r="E9" s="517">
        <v>26974.800825589999</v>
      </c>
      <c r="F9" s="517">
        <v>28923.464198400001</v>
      </c>
      <c r="G9" s="516" t="s">
        <v>821</v>
      </c>
    </row>
    <row r="10" spans="1:7" s="511" customFormat="1" ht="28.7" customHeight="1">
      <c r="A10" s="518" t="s">
        <v>2724</v>
      </c>
      <c r="B10" s="519">
        <v>9017.6479562200002</v>
      </c>
      <c r="C10" s="520">
        <v>13383.16882035</v>
      </c>
      <c r="D10" s="520">
        <v>17055.793743220001</v>
      </c>
      <c r="E10" s="520">
        <v>3911.01853261</v>
      </c>
      <c r="F10" s="520">
        <v>2641.9514048699998</v>
      </c>
      <c r="G10" s="521" t="s">
        <v>586</v>
      </c>
    </row>
    <row r="11" spans="1:7" s="511" customFormat="1" ht="28.7" customHeight="1">
      <c r="A11" s="518" t="s">
        <v>822</v>
      </c>
      <c r="B11" s="519">
        <v>25930.315946499999</v>
      </c>
      <c r="C11" s="520">
        <v>34956.565409019997</v>
      </c>
      <c r="D11" s="520">
        <v>42349.708353260001</v>
      </c>
      <c r="E11" s="520">
        <v>10527.925695280001</v>
      </c>
      <c r="F11" s="520">
        <v>10778.885561270001</v>
      </c>
      <c r="G11" s="521" t="s">
        <v>587</v>
      </c>
    </row>
    <row r="12" spans="1:7" s="511" customFormat="1" ht="19.149999999999999" customHeight="1">
      <c r="A12" s="518" t="s">
        <v>823</v>
      </c>
      <c r="B12" s="519">
        <v>18598.43882924</v>
      </c>
      <c r="C12" s="520">
        <v>23298.184854620002</v>
      </c>
      <c r="D12" s="520">
        <v>27347.246046349999</v>
      </c>
      <c r="E12" s="520">
        <v>6959.5804084800002</v>
      </c>
      <c r="F12" s="520">
        <v>7023.2853189699999</v>
      </c>
      <c r="G12" s="521" t="s">
        <v>557</v>
      </c>
    </row>
    <row r="13" spans="1:7" s="511" customFormat="1" ht="19.149999999999999" customHeight="1">
      <c r="A13" s="518" t="s">
        <v>824</v>
      </c>
      <c r="B13" s="519">
        <v>108.67661346</v>
      </c>
      <c r="C13" s="520">
        <v>115.49381382999999</v>
      </c>
      <c r="D13" s="520">
        <v>126.72711554999999</v>
      </c>
      <c r="E13" s="520">
        <v>26.832603429999999</v>
      </c>
      <c r="F13" s="520">
        <v>29.073414450000001</v>
      </c>
      <c r="G13" s="521" t="s">
        <v>546</v>
      </c>
    </row>
    <row r="14" spans="1:7" s="511" customFormat="1" ht="28.7" customHeight="1">
      <c r="A14" s="522" t="s">
        <v>825</v>
      </c>
      <c r="B14" s="517">
        <v>7011.9314944099997</v>
      </c>
      <c r="C14" s="517">
        <v>15570.045991630001</v>
      </c>
      <c r="D14" s="517">
        <v>14727.64297162</v>
      </c>
      <c r="E14" s="517">
        <v>1125.6613343500001</v>
      </c>
      <c r="F14" s="517">
        <v>1938.56412722</v>
      </c>
      <c r="G14" s="522" t="s">
        <v>11</v>
      </c>
    </row>
    <row r="15" spans="1:7" s="511" customFormat="1" ht="38.85" customHeight="1">
      <c r="A15" s="522" t="s">
        <v>826</v>
      </c>
      <c r="B15" s="517">
        <v>1881.35068168</v>
      </c>
      <c r="C15" s="517">
        <v>14651.199870619999</v>
      </c>
      <c r="D15" s="517">
        <v>8115.77145277</v>
      </c>
      <c r="E15" s="517">
        <v>2534.8873972000001</v>
      </c>
      <c r="F15" s="517">
        <v>630.81130108000002</v>
      </c>
      <c r="G15" s="522" t="s">
        <v>467</v>
      </c>
    </row>
    <row r="16" spans="1:7" s="511" customFormat="1" ht="28.7" customHeight="1">
      <c r="A16" s="522" t="s">
        <v>2780</v>
      </c>
      <c r="B16" s="517">
        <v>387623.63163100003</v>
      </c>
      <c r="C16" s="517">
        <v>424183.83429999999</v>
      </c>
      <c r="D16" s="517">
        <v>457684.59948700003</v>
      </c>
      <c r="E16" s="517">
        <v>82138.649999999994</v>
      </c>
      <c r="F16" s="517">
        <v>230.76717065</v>
      </c>
      <c r="G16" s="522" t="s">
        <v>2781</v>
      </c>
    </row>
    <row r="17" spans="1:7" s="511" customFormat="1" ht="28.7" customHeight="1">
      <c r="A17" s="522" t="s">
        <v>349</v>
      </c>
      <c r="B17" s="517"/>
      <c r="C17" s="517"/>
      <c r="D17" s="517"/>
      <c r="E17" s="517"/>
      <c r="F17" s="517">
        <v>87285.797000000006</v>
      </c>
      <c r="G17" s="522" t="s">
        <v>827</v>
      </c>
    </row>
    <row r="18" spans="1:7" s="511" customFormat="1" ht="19.7" customHeight="1">
      <c r="A18" s="513" t="s">
        <v>104</v>
      </c>
      <c r="B18" s="514">
        <v>468267.79674154002</v>
      </c>
      <c r="C18" s="514">
        <v>529861.02582344005</v>
      </c>
      <c r="D18" s="514">
        <v>621762.79820431001</v>
      </c>
      <c r="E18" s="514">
        <v>100011.36233064</v>
      </c>
      <c r="F18" s="514">
        <v>107929.12410487</v>
      </c>
      <c r="G18" s="515" t="s">
        <v>454</v>
      </c>
    </row>
    <row r="19" spans="1:7" s="511" customFormat="1" ht="28.7" customHeight="1">
      <c r="A19" s="523" t="s">
        <v>828</v>
      </c>
      <c r="B19" s="524">
        <v>21805.231426369999</v>
      </c>
      <c r="C19" s="520">
        <v>21189.21887619</v>
      </c>
      <c r="D19" s="520">
        <v>27614.617008099998</v>
      </c>
      <c r="E19" s="520">
        <v>5169.2791827800002</v>
      </c>
      <c r="F19" s="520">
        <v>4937.28791447</v>
      </c>
      <c r="G19" s="521" t="s">
        <v>130</v>
      </c>
    </row>
    <row r="20" spans="1:7" s="511" customFormat="1" ht="19.149999999999999" customHeight="1">
      <c r="A20" s="523" t="s">
        <v>86</v>
      </c>
      <c r="B20" s="524">
        <v>2597.84951796</v>
      </c>
      <c r="C20" s="520">
        <v>4147.4281127300001</v>
      </c>
      <c r="D20" s="520">
        <v>6091.5599484799995</v>
      </c>
      <c r="E20" s="520">
        <v>202.77124921999999</v>
      </c>
      <c r="F20" s="520">
        <v>817.04501173999995</v>
      </c>
      <c r="G20" s="521" t="s">
        <v>41</v>
      </c>
    </row>
    <row r="21" spans="1:7" s="511" customFormat="1" ht="59.1" customHeight="1">
      <c r="A21" s="523" t="s">
        <v>829</v>
      </c>
      <c r="B21" s="524">
        <v>12387.340142749999</v>
      </c>
      <c r="C21" s="520">
        <v>13273.69756556</v>
      </c>
      <c r="D21" s="520">
        <v>14196.41873926</v>
      </c>
      <c r="E21" s="520">
        <v>2368.8477545599999</v>
      </c>
      <c r="F21" s="520">
        <v>3073.1146883299998</v>
      </c>
      <c r="G21" s="521" t="s">
        <v>263</v>
      </c>
    </row>
    <row r="22" spans="1:7" s="511" customFormat="1" ht="19.149999999999999" customHeight="1">
      <c r="A22" s="523" t="s">
        <v>38</v>
      </c>
      <c r="B22" s="524">
        <v>179912.51957787</v>
      </c>
      <c r="C22" s="520">
        <v>204008.3125537</v>
      </c>
      <c r="D22" s="520">
        <v>216685.77199266001</v>
      </c>
      <c r="E22" s="520">
        <v>45073.132271839997</v>
      </c>
      <c r="F22" s="520">
        <v>48755.514615159998</v>
      </c>
      <c r="G22" s="521" t="s">
        <v>39</v>
      </c>
    </row>
    <row r="23" spans="1:7" s="511" customFormat="1" ht="19.149999999999999" customHeight="1">
      <c r="A23" s="523" t="s">
        <v>283</v>
      </c>
      <c r="B23" s="524">
        <v>14564.856617560001</v>
      </c>
      <c r="C23" s="520">
        <v>15233.332638149999</v>
      </c>
      <c r="D23" s="520">
        <v>24677.680616580001</v>
      </c>
      <c r="E23" s="520">
        <v>2789.4780386299999</v>
      </c>
      <c r="F23" s="520">
        <v>2010.38870733</v>
      </c>
      <c r="G23" s="521" t="s">
        <v>284</v>
      </c>
    </row>
    <row r="24" spans="1:7" s="511" customFormat="1" ht="38.85" customHeight="1">
      <c r="A24" s="523" t="s">
        <v>830</v>
      </c>
      <c r="B24" s="524">
        <v>29132.578735350002</v>
      </c>
      <c r="C24" s="520">
        <v>31843.254573959999</v>
      </c>
      <c r="D24" s="520">
        <v>35067.915057149999</v>
      </c>
      <c r="E24" s="520">
        <v>5798.8199224199998</v>
      </c>
      <c r="F24" s="520">
        <v>8047.29337123</v>
      </c>
      <c r="G24" s="521" t="s">
        <v>25</v>
      </c>
    </row>
    <row r="25" spans="1:7" s="511" customFormat="1" ht="38.85" customHeight="1">
      <c r="A25" s="523" t="s">
        <v>55</v>
      </c>
      <c r="B25" s="524">
        <v>52029.76232994</v>
      </c>
      <c r="C25" s="520">
        <v>59320.685935740003</v>
      </c>
      <c r="D25" s="520">
        <v>95358.079550020004</v>
      </c>
      <c r="E25" s="520">
        <v>5287.0589317399999</v>
      </c>
      <c r="F25" s="520">
        <v>6062.7103309900003</v>
      </c>
      <c r="G25" s="521" t="s">
        <v>427</v>
      </c>
    </row>
    <row r="26" spans="1:7" s="511" customFormat="1" ht="49.15" customHeight="1">
      <c r="A26" s="523" t="s">
        <v>376</v>
      </c>
      <c r="B26" s="524">
        <v>30696.647305409999</v>
      </c>
      <c r="C26" s="520">
        <v>31623.475759410001</v>
      </c>
      <c r="D26" s="520">
        <v>35401.257254570002</v>
      </c>
      <c r="E26" s="520">
        <v>7249.8161372300001</v>
      </c>
      <c r="F26" s="520">
        <v>7850.2122333400002</v>
      </c>
      <c r="G26" s="521" t="s">
        <v>433</v>
      </c>
    </row>
    <row r="27" spans="1:7" s="511" customFormat="1" ht="38.85" customHeight="1">
      <c r="A27" s="523" t="s">
        <v>831</v>
      </c>
      <c r="B27" s="524">
        <v>16756.27293435</v>
      </c>
      <c r="C27" s="520">
        <v>36126.00158851</v>
      </c>
      <c r="D27" s="520">
        <v>41531.853301919997</v>
      </c>
      <c r="E27" s="520">
        <v>4626.3878697199998</v>
      </c>
      <c r="F27" s="520">
        <v>3331.5401837200002</v>
      </c>
      <c r="G27" s="521" t="s">
        <v>325</v>
      </c>
    </row>
    <row r="28" spans="1:7" s="511" customFormat="1" ht="89.1" customHeight="1">
      <c r="A28" s="523" t="s">
        <v>595</v>
      </c>
      <c r="B28" s="524">
        <v>39455.44483765</v>
      </c>
      <c r="C28" s="520">
        <v>41192.897237990001</v>
      </c>
      <c r="D28" s="520">
        <v>46344.474799969998</v>
      </c>
      <c r="E28" s="520">
        <v>13706.68986633</v>
      </c>
      <c r="F28" s="520">
        <v>13847.413565749999</v>
      </c>
      <c r="G28" s="521" t="s">
        <v>832</v>
      </c>
    </row>
    <row r="29" spans="1:7" s="511" customFormat="1" ht="59.1" customHeight="1">
      <c r="A29" s="523" t="s">
        <v>833</v>
      </c>
      <c r="B29" s="524">
        <v>2062.15143777</v>
      </c>
      <c r="C29" s="520">
        <v>10823.35893047</v>
      </c>
      <c r="D29" s="520">
        <v>4823.1380790200001</v>
      </c>
      <c r="E29" s="520">
        <v>443.48228419999998</v>
      </c>
      <c r="F29" s="520">
        <v>321.38365696</v>
      </c>
      <c r="G29" s="521" t="s">
        <v>834</v>
      </c>
    </row>
    <row r="30" spans="1:7" s="511" customFormat="1" ht="28.7" customHeight="1">
      <c r="A30" s="523" t="s">
        <v>211</v>
      </c>
      <c r="B30" s="524">
        <v>36294.153937950003</v>
      </c>
      <c r="C30" s="520">
        <v>45885.213845279999</v>
      </c>
      <c r="D30" s="520">
        <v>57526.401822209998</v>
      </c>
      <c r="E30" s="520">
        <v>6014.0159928200001</v>
      </c>
      <c r="F30" s="520">
        <v>6869.9474071100003</v>
      </c>
      <c r="G30" s="521" t="s">
        <v>835</v>
      </c>
    </row>
    <row r="31" spans="1:7" s="511" customFormat="1" ht="19.149999999999999" customHeight="1">
      <c r="A31" s="523" t="s">
        <v>529</v>
      </c>
      <c r="B31" s="524">
        <v>18487.951506429999</v>
      </c>
      <c r="C31" s="520">
        <v>12185.44583407</v>
      </c>
      <c r="D31" s="520">
        <v>13318.625883000001</v>
      </c>
      <c r="E31" s="520">
        <v>1157.5368217</v>
      </c>
      <c r="F31" s="520">
        <v>1272.49973387</v>
      </c>
      <c r="G31" s="521" t="s">
        <v>836</v>
      </c>
    </row>
    <row r="32" spans="1:7" s="511" customFormat="1" ht="28.7" customHeight="1">
      <c r="A32" s="523" t="s">
        <v>837</v>
      </c>
      <c r="B32" s="524">
        <v>2571.12286176</v>
      </c>
      <c r="C32" s="520">
        <v>2277.2699634800001</v>
      </c>
      <c r="D32" s="520">
        <v>2617.0744603200001</v>
      </c>
      <c r="E32" s="520">
        <v>0.58597239999999995</v>
      </c>
      <c r="F32" s="520">
        <v>43.034724820000001</v>
      </c>
      <c r="G32" s="521" t="s">
        <v>838</v>
      </c>
    </row>
    <row r="33" spans="1:7" s="511" customFormat="1" ht="19.149999999999999" customHeight="1">
      <c r="A33" s="523" t="s">
        <v>489</v>
      </c>
      <c r="B33" s="524">
        <v>9513.9135724200005</v>
      </c>
      <c r="C33" s="520">
        <v>731.43240820000005</v>
      </c>
      <c r="D33" s="520">
        <v>507.92969104999997</v>
      </c>
      <c r="E33" s="520">
        <v>123.46003505</v>
      </c>
      <c r="F33" s="520">
        <v>689.73796004999997</v>
      </c>
      <c r="G33" s="521" t="s">
        <v>839</v>
      </c>
    </row>
    <row r="34" spans="1:7" s="511" customFormat="1" ht="39.4" customHeight="1">
      <c r="A34" s="513" t="s">
        <v>590</v>
      </c>
      <c r="B34" s="514">
        <v>9124.0199014099999</v>
      </c>
      <c r="C34" s="514">
        <v>11315.178193489999</v>
      </c>
      <c r="D34" s="514">
        <v>3494.2832122</v>
      </c>
      <c r="E34" s="514">
        <v>-744.22153823999997</v>
      </c>
      <c r="F34" s="514">
        <v>-2834.67202288</v>
      </c>
      <c r="G34" s="515" t="s">
        <v>525</v>
      </c>
    </row>
    <row r="35" spans="1:7" s="511" customFormat="1" ht="19.149999999999999" customHeight="1">
      <c r="A35" s="522" t="s">
        <v>840</v>
      </c>
      <c r="B35" s="517">
        <v>10117.719596000001</v>
      </c>
      <c r="C35" s="517">
        <v>13988.274925</v>
      </c>
      <c r="D35" s="517">
        <v>7895.9141159999999</v>
      </c>
      <c r="E35" s="517">
        <v>30.444839999999999</v>
      </c>
      <c r="F35" s="517">
        <v>0</v>
      </c>
      <c r="G35" s="522" t="s">
        <v>841</v>
      </c>
    </row>
    <row r="36" spans="1:7" s="511" customFormat="1" ht="28.7" customHeight="1">
      <c r="A36" s="522" t="s">
        <v>842</v>
      </c>
      <c r="B36" s="517">
        <v>993.69969459000004</v>
      </c>
      <c r="C36" s="517">
        <v>2673.0967315100002</v>
      </c>
      <c r="D36" s="517">
        <v>4401.6309037999999</v>
      </c>
      <c r="E36" s="517">
        <v>774.66637823999997</v>
      </c>
      <c r="F36" s="517">
        <v>2834.67202288</v>
      </c>
      <c r="G36" s="522" t="s">
        <v>843</v>
      </c>
    </row>
    <row r="37" spans="1:7" s="511" customFormat="1" ht="59.65" customHeight="1">
      <c r="A37" s="513" t="s">
        <v>1732</v>
      </c>
      <c r="B37" s="514">
        <v>1229.981137</v>
      </c>
      <c r="C37" s="514">
        <v>2863.10006621</v>
      </c>
      <c r="D37" s="514">
        <v>2400.297</v>
      </c>
      <c r="E37" s="514">
        <v>75.894999999999996</v>
      </c>
      <c r="F37" s="514">
        <v>334.62490000000003</v>
      </c>
      <c r="G37" s="515" t="s">
        <v>589</v>
      </c>
    </row>
    <row r="38" spans="1:7" s="511" customFormat="1" ht="28.7" customHeight="1">
      <c r="A38" s="522" t="s">
        <v>846</v>
      </c>
      <c r="B38" s="517">
        <v>1369.6585769999999</v>
      </c>
      <c r="C38" s="517">
        <v>2879.5543218500002</v>
      </c>
      <c r="D38" s="517">
        <v>2400.297</v>
      </c>
      <c r="E38" s="517">
        <v>75.894999999999996</v>
      </c>
      <c r="F38" s="517">
        <v>334.625</v>
      </c>
      <c r="G38" s="522" t="s">
        <v>847</v>
      </c>
    </row>
    <row r="39" spans="1:7" s="511" customFormat="1" ht="38.85" customHeight="1">
      <c r="A39" s="522" t="s">
        <v>844</v>
      </c>
      <c r="B39" s="517">
        <v>139.67743999999999</v>
      </c>
      <c r="C39" s="517">
        <v>16.45425564</v>
      </c>
      <c r="D39" s="517"/>
      <c r="E39" s="517"/>
      <c r="F39" s="517">
        <v>1E-4</v>
      </c>
      <c r="G39" s="522" t="s">
        <v>845</v>
      </c>
    </row>
    <row r="40" spans="1:7" s="511" customFormat="1" ht="39.4" customHeight="1">
      <c r="A40" s="513" t="s">
        <v>1733</v>
      </c>
      <c r="B40" s="514">
        <v>-15200.42286228</v>
      </c>
      <c r="C40" s="514">
        <v>-1835.64114266</v>
      </c>
      <c r="D40" s="514">
        <v>-42240.328697689998</v>
      </c>
      <c r="E40" s="514">
        <v>13430.96376474</v>
      </c>
      <c r="F40" s="514">
        <v>13580.32681536</v>
      </c>
      <c r="G40" s="515" t="s">
        <v>591</v>
      </c>
    </row>
    <row r="41" spans="1:7" s="511" customFormat="1" ht="2.1" customHeight="1"/>
    <row r="42" spans="1:7" s="511" customFormat="1" ht="68.849999999999994" customHeight="1">
      <c r="A42" s="513" t="s">
        <v>1812</v>
      </c>
      <c r="B42" s="514">
        <v>15200.42286228</v>
      </c>
      <c r="C42" s="514">
        <v>1835.64114266</v>
      </c>
      <c r="D42" s="514">
        <v>-42240.328697689998</v>
      </c>
      <c r="E42" s="514">
        <v>-13430.96376474</v>
      </c>
      <c r="F42" s="514">
        <v>-13580.32681536</v>
      </c>
      <c r="G42" s="515" t="s">
        <v>1813</v>
      </c>
    </row>
    <row r="43" spans="1:7" s="511" customFormat="1" ht="19.149999999999999" customHeight="1">
      <c r="A43" s="525" t="s">
        <v>452</v>
      </c>
      <c r="B43" s="526">
        <v>105211.69374236</v>
      </c>
      <c r="C43" s="526">
        <v>-202290.08917354001</v>
      </c>
      <c r="D43" s="526">
        <v>279058.97600689001</v>
      </c>
      <c r="E43" s="526">
        <v>-151758.55021069001</v>
      </c>
      <c r="F43" s="526">
        <f>F44-F45</f>
        <v>-2850.787135</v>
      </c>
      <c r="G43" s="527" t="s">
        <v>848</v>
      </c>
    </row>
    <row r="44" spans="1:7" s="511" customFormat="1" ht="19.149999999999999" customHeight="1">
      <c r="A44" s="518" t="s">
        <v>849</v>
      </c>
      <c r="B44" s="520">
        <v>112586.44468736</v>
      </c>
      <c r="C44" s="520">
        <v>-190675.46769953999</v>
      </c>
      <c r="D44" s="520">
        <v>293550.96124640002</v>
      </c>
      <c r="E44" s="520">
        <v>-150902.8215774</v>
      </c>
      <c r="F44" s="520"/>
      <c r="G44" s="528" t="s">
        <v>850</v>
      </c>
    </row>
    <row r="45" spans="1:7" s="511" customFormat="1" ht="19.7" customHeight="1">
      <c r="A45" s="518" t="s">
        <v>851</v>
      </c>
      <c r="B45" s="520">
        <v>7374.7509449999998</v>
      </c>
      <c r="C45" s="520">
        <v>11614.621474</v>
      </c>
      <c r="D45" s="520">
        <v>14491.985239510001</v>
      </c>
      <c r="E45" s="520">
        <v>855.72863328999995</v>
      </c>
      <c r="F45" s="526">
        <v>2850.787135</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pageSetUpPr fitToPage="1"/>
  </sheetPr>
  <dimension ref="A1:G49"/>
  <sheetViews>
    <sheetView view="pageBreakPreview" zoomScaleNormal="100" zoomScaleSheetLayoutView="100" workbookViewId="0">
      <selection activeCell="F43" sqref="F43"/>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2499</v>
      </c>
      <c r="B1" s="899"/>
      <c r="C1" s="899"/>
      <c r="D1" s="899"/>
      <c r="E1" s="900" t="s">
        <v>2500</v>
      </c>
      <c r="F1" s="900"/>
      <c r="G1" s="900"/>
    </row>
    <row r="2" spans="1:7" s="511" customFormat="1" ht="19.149999999999999" customHeight="1">
      <c r="A2" s="901" t="s">
        <v>1769</v>
      </c>
      <c r="B2" s="901"/>
      <c r="C2" s="901"/>
      <c r="D2" s="901"/>
      <c r="E2" s="903" t="s">
        <v>818</v>
      </c>
      <c r="F2" s="903"/>
      <c r="G2" s="903"/>
    </row>
    <row r="3" spans="1:7" s="511" customFormat="1" ht="19.149999999999999" customHeight="1">
      <c r="A3" s="901" t="s">
        <v>819</v>
      </c>
      <c r="B3" s="901"/>
      <c r="C3" s="901"/>
      <c r="D3" s="901"/>
      <c r="E3" s="903" t="s">
        <v>2510</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406297.41955321003</v>
      </c>
      <c r="C8" s="514">
        <v>436986.26709236001</v>
      </c>
      <c r="D8" s="514">
        <v>472403.63131333003</v>
      </c>
      <c r="E8" s="514">
        <v>99061.155628609995</v>
      </c>
      <c r="F8" s="514">
        <v>109044.42107172</v>
      </c>
      <c r="G8" s="515" t="s">
        <v>394</v>
      </c>
    </row>
    <row r="9" spans="1:7" s="511" customFormat="1" ht="38.85" customHeight="1">
      <c r="A9" s="516" t="s">
        <v>820</v>
      </c>
      <c r="B9" s="517">
        <v>96670.780361020006</v>
      </c>
      <c r="C9" s="517">
        <v>120573.61953407001</v>
      </c>
      <c r="D9" s="517">
        <v>143969.18260376999</v>
      </c>
      <c r="E9" s="517">
        <v>33498.288820779999</v>
      </c>
      <c r="F9" s="517">
        <v>36860.094293449998</v>
      </c>
      <c r="G9" s="516" t="s">
        <v>821</v>
      </c>
    </row>
    <row r="10" spans="1:7" s="511" customFormat="1" ht="28.7" customHeight="1">
      <c r="A10" s="518" t="s">
        <v>2724</v>
      </c>
      <c r="B10" s="519">
        <v>10602.8015259</v>
      </c>
      <c r="C10" s="520">
        <v>15174.45269285</v>
      </c>
      <c r="D10" s="520">
        <v>22065.222640389999</v>
      </c>
      <c r="E10" s="520">
        <v>3316.2395173599998</v>
      </c>
      <c r="F10" s="520">
        <v>4054.4654412199998</v>
      </c>
      <c r="G10" s="521" t="s">
        <v>586</v>
      </c>
    </row>
    <row r="11" spans="1:7" s="511" customFormat="1" ht="28.7" customHeight="1">
      <c r="A11" s="518" t="s">
        <v>822</v>
      </c>
      <c r="B11" s="519">
        <v>35508.593291600002</v>
      </c>
      <c r="C11" s="520">
        <v>47635.000730450003</v>
      </c>
      <c r="D11" s="520">
        <v>54649.315855590001</v>
      </c>
      <c r="E11" s="520">
        <v>13009.947427610001</v>
      </c>
      <c r="F11" s="520">
        <v>14611.64754939</v>
      </c>
      <c r="G11" s="521" t="s">
        <v>587</v>
      </c>
    </row>
    <row r="12" spans="1:7" s="511" customFormat="1" ht="19.149999999999999" customHeight="1">
      <c r="A12" s="518" t="s">
        <v>823</v>
      </c>
      <c r="B12" s="519">
        <v>25133.407703479999</v>
      </c>
      <c r="C12" s="520">
        <v>31334.967095200001</v>
      </c>
      <c r="D12" s="520">
        <v>36234.591228240002</v>
      </c>
      <c r="E12" s="520">
        <v>8739.2732618099999</v>
      </c>
      <c r="F12" s="520">
        <v>10365.74462729</v>
      </c>
      <c r="G12" s="521" t="s">
        <v>557</v>
      </c>
    </row>
    <row r="13" spans="1:7" s="511" customFormat="1" ht="19.149999999999999" customHeight="1">
      <c r="A13" s="518" t="s">
        <v>824</v>
      </c>
      <c r="B13" s="519">
        <v>120.52479940000001</v>
      </c>
      <c r="C13" s="520">
        <v>136.7573529</v>
      </c>
      <c r="D13" s="520">
        <v>178.77223280000001</v>
      </c>
      <c r="E13" s="520">
        <v>39.310705820000003</v>
      </c>
      <c r="F13" s="520">
        <v>49.381428669999998</v>
      </c>
      <c r="G13" s="521" t="s">
        <v>546</v>
      </c>
    </row>
    <row r="14" spans="1:7" s="511" customFormat="1" ht="28.7" customHeight="1">
      <c r="A14" s="522" t="s">
        <v>825</v>
      </c>
      <c r="B14" s="517">
        <v>5854.4088480500004</v>
      </c>
      <c r="C14" s="517">
        <v>7963.6674043200001</v>
      </c>
      <c r="D14" s="517">
        <v>9424.4912711199995</v>
      </c>
      <c r="E14" s="517">
        <v>1205.0696449699999</v>
      </c>
      <c r="F14" s="517">
        <v>3109.2783080300001</v>
      </c>
      <c r="G14" s="522" t="s">
        <v>11</v>
      </c>
    </row>
    <row r="15" spans="1:7" s="511" customFormat="1" ht="38.85" customHeight="1">
      <c r="A15" s="522" t="s">
        <v>826</v>
      </c>
      <c r="B15" s="517">
        <v>9525.8627721400007</v>
      </c>
      <c r="C15" s="517">
        <v>7036.9997539699998</v>
      </c>
      <c r="D15" s="517">
        <v>11280.82322944</v>
      </c>
      <c r="E15" s="517">
        <v>3450.3279628599998</v>
      </c>
      <c r="F15" s="517">
        <v>932.73463314000003</v>
      </c>
      <c r="G15" s="522" t="s">
        <v>467</v>
      </c>
    </row>
    <row r="16" spans="1:7" s="511" customFormat="1" ht="28.7" customHeight="1">
      <c r="A16" s="522" t="s">
        <v>2780</v>
      </c>
      <c r="B16" s="517">
        <v>294246.36757200002</v>
      </c>
      <c r="C16" s="517">
        <v>301411.9804</v>
      </c>
      <c r="D16" s="517">
        <v>307729.13420899998</v>
      </c>
      <c r="E16" s="517">
        <v>60907.4692</v>
      </c>
      <c r="F16" s="517">
        <v>2421.5743370999999</v>
      </c>
      <c r="G16" s="522" t="s">
        <v>2781</v>
      </c>
    </row>
    <row r="17" spans="1:7" s="511" customFormat="1" ht="28.7" customHeight="1">
      <c r="A17" s="522" t="s">
        <v>349</v>
      </c>
      <c r="B17" s="517"/>
      <c r="C17" s="517"/>
      <c r="D17" s="517"/>
      <c r="E17" s="517"/>
      <c r="F17" s="517">
        <v>65720.739499999996</v>
      </c>
      <c r="G17" s="522" t="s">
        <v>827</v>
      </c>
    </row>
    <row r="18" spans="1:7" s="511" customFormat="1" ht="19.7" customHeight="1">
      <c r="A18" s="513" t="s">
        <v>104</v>
      </c>
      <c r="B18" s="514">
        <v>400475.30101156997</v>
      </c>
      <c r="C18" s="514">
        <v>450819.21905175998</v>
      </c>
      <c r="D18" s="514">
        <v>481074.66739730001</v>
      </c>
      <c r="E18" s="514">
        <v>87227.684632680001</v>
      </c>
      <c r="F18" s="514">
        <v>94539.342185849993</v>
      </c>
      <c r="G18" s="515" t="s">
        <v>454</v>
      </c>
    </row>
    <row r="19" spans="1:7" s="511" customFormat="1" ht="28.7" customHeight="1">
      <c r="A19" s="523" t="s">
        <v>828</v>
      </c>
      <c r="B19" s="524">
        <v>18110.234570649998</v>
      </c>
      <c r="C19" s="520">
        <v>18833.811913000001</v>
      </c>
      <c r="D19" s="520">
        <v>24663.122176569999</v>
      </c>
      <c r="E19" s="520">
        <v>4712.6633118600002</v>
      </c>
      <c r="F19" s="520">
        <v>5755.4806333699999</v>
      </c>
      <c r="G19" s="521" t="s">
        <v>130</v>
      </c>
    </row>
    <row r="20" spans="1:7" s="511" customFormat="1" ht="19.149999999999999" customHeight="1">
      <c r="A20" s="523" t="s">
        <v>86</v>
      </c>
      <c r="B20" s="524">
        <v>1514.07611092</v>
      </c>
      <c r="C20" s="520">
        <v>2981.9366172099999</v>
      </c>
      <c r="D20" s="520">
        <v>3220.1433943799998</v>
      </c>
      <c r="E20" s="520">
        <v>260.18352858999998</v>
      </c>
      <c r="F20" s="520">
        <v>241.6052401</v>
      </c>
      <c r="G20" s="521" t="s">
        <v>41</v>
      </c>
    </row>
    <row r="21" spans="1:7" s="511" customFormat="1" ht="59.1" customHeight="1">
      <c r="A21" s="523" t="s">
        <v>829</v>
      </c>
      <c r="B21" s="524">
        <v>9030.6749620499995</v>
      </c>
      <c r="C21" s="520">
        <v>11122.875743529999</v>
      </c>
      <c r="D21" s="520">
        <v>13697.476770679999</v>
      </c>
      <c r="E21" s="520">
        <v>2497.5150518599999</v>
      </c>
      <c r="F21" s="520">
        <v>2999.4021039200002</v>
      </c>
      <c r="G21" s="521" t="s">
        <v>263</v>
      </c>
    </row>
    <row r="22" spans="1:7" s="511" customFormat="1" ht="19.149999999999999" customHeight="1">
      <c r="A22" s="523" t="s">
        <v>38</v>
      </c>
      <c r="B22" s="524">
        <v>149429.30604629999</v>
      </c>
      <c r="C22" s="520">
        <v>173222.71600998001</v>
      </c>
      <c r="D22" s="520">
        <v>182279.93708410999</v>
      </c>
      <c r="E22" s="520">
        <v>39746.471202549998</v>
      </c>
      <c r="F22" s="520">
        <v>44407.906513900001</v>
      </c>
      <c r="G22" s="521" t="s">
        <v>39</v>
      </c>
    </row>
    <row r="23" spans="1:7" s="511" customFormat="1" ht="19.149999999999999" customHeight="1">
      <c r="A23" s="523" t="s">
        <v>283</v>
      </c>
      <c r="B23" s="524">
        <v>9421.4093029800006</v>
      </c>
      <c r="C23" s="520">
        <v>11211.730589930001</v>
      </c>
      <c r="D23" s="520">
        <v>14026.17517511</v>
      </c>
      <c r="E23" s="520">
        <v>1469.4404113200001</v>
      </c>
      <c r="F23" s="520">
        <v>1035.4540532599999</v>
      </c>
      <c r="G23" s="521" t="s">
        <v>284</v>
      </c>
    </row>
    <row r="24" spans="1:7" s="511" customFormat="1" ht="38.85" customHeight="1">
      <c r="A24" s="523" t="s">
        <v>830</v>
      </c>
      <c r="B24" s="524">
        <v>26130.562733409999</v>
      </c>
      <c r="C24" s="520">
        <v>28892.36675926</v>
      </c>
      <c r="D24" s="520">
        <v>31440.50026796</v>
      </c>
      <c r="E24" s="520">
        <v>5302.1565882100003</v>
      </c>
      <c r="F24" s="520">
        <v>5988.0215294400004</v>
      </c>
      <c r="G24" s="521" t="s">
        <v>25</v>
      </c>
    </row>
    <row r="25" spans="1:7" s="511" customFormat="1" ht="38.85" customHeight="1">
      <c r="A25" s="523" t="s">
        <v>55</v>
      </c>
      <c r="B25" s="524">
        <v>81842.540170680004</v>
      </c>
      <c r="C25" s="520">
        <v>81478.348101430005</v>
      </c>
      <c r="D25" s="520">
        <v>91773.847555030006</v>
      </c>
      <c r="E25" s="520">
        <v>6284.5781057499998</v>
      </c>
      <c r="F25" s="520">
        <v>5357.7289930500001</v>
      </c>
      <c r="G25" s="521" t="s">
        <v>427</v>
      </c>
    </row>
    <row r="26" spans="1:7" s="511" customFormat="1" ht="49.15" customHeight="1">
      <c r="A26" s="523" t="s">
        <v>376</v>
      </c>
      <c r="B26" s="524">
        <v>16460.59198492</v>
      </c>
      <c r="C26" s="520">
        <v>22894.76389749</v>
      </c>
      <c r="D26" s="520">
        <v>27785.413926640002</v>
      </c>
      <c r="E26" s="520">
        <v>5458.2547737799996</v>
      </c>
      <c r="F26" s="520">
        <v>5831.0621050399996</v>
      </c>
      <c r="G26" s="521" t="s">
        <v>433</v>
      </c>
    </row>
    <row r="27" spans="1:7" s="511" customFormat="1" ht="38.85" customHeight="1">
      <c r="A27" s="523" t="s">
        <v>831</v>
      </c>
      <c r="B27" s="524">
        <v>1198.1138000000001</v>
      </c>
      <c r="C27" s="520">
        <v>1003.9974999999999</v>
      </c>
      <c r="D27" s="520">
        <v>400</v>
      </c>
      <c r="E27" s="520">
        <v>200</v>
      </c>
      <c r="F27" s="529" t="s">
        <v>476</v>
      </c>
      <c r="G27" s="521" t="s">
        <v>325</v>
      </c>
    </row>
    <row r="28" spans="1:7" s="511" customFormat="1" ht="89.1" customHeight="1">
      <c r="A28" s="523" t="s">
        <v>595</v>
      </c>
      <c r="B28" s="524">
        <v>25496.537947109999</v>
      </c>
      <c r="C28" s="520">
        <v>23231.292422580002</v>
      </c>
      <c r="D28" s="520">
        <v>21388.480486150002</v>
      </c>
      <c r="E28" s="520">
        <v>9610.6387874699994</v>
      </c>
      <c r="F28" s="520">
        <v>16226.910110889999</v>
      </c>
      <c r="G28" s="521" t="s">
        <v>832</v>
      </c>
    </row>
    <row r="29" spans="1:7" s="511" customFormat="1" ht="59.1" customHeight="1">
      <c r="A29" s="523" t="s">
        <v>833</v>
      </c>
      <c r="B29" s="524">
        <v>8867.5504500499992</v>
      </c>
      <c r="C29" s="520">
        <v>20957.432685240001</v>
      </c>
      <c r="D29" s="520">
        <v>2640.9600584499999</v>
      </c>
      <c r="E29" s="520">
        <v>299.50355915</v>
      </c>
      <c r="F29" s="520">
        <v>289.35257063</v>
      </c>
      <c r="G29" s="521" t="s">
        <v>834</v>
      </c>
    </row>
    <row r="30" spans="1:7" s="511" customFormat="1" ht="28.7" customHeight="1">
      <c r="A30" s="523" t="s">
        <v>211</v>
      </c>
      <c r="B30" s="524">
        <v>38228.86444718</v>
      </c>
      <c r="C30" s="520">
        <v>43103.245076359999</v>
      </c>
      <c r="D30" s="520">
        <v>53932.359639009999</v>
      </c>
      <c r="E30" s="520">
        <v>9508.7156078799999</v>
      </c>
      <c r="F30" s="520">
        <v>4994.7302809299999</v>
      </c>
      <c r="G30" s="521" t="s">
        <v>835</v>
      </c>
    </row>
    <row r="31" spans="1:7" s="511" customFormat="1" ht="19.149999999999999" customHeight="1">
      <c r="A31" s="523" t="s">
        <v>529</v>
      </c>
      <c r="B31" s="524">
        <v>11284.215760630001</v>
      </c>
      <c r="C31" s="520">
        <v>9238.8973319199995</v>
      </c>
      <c r="D31" s="520">
        <v>11699.38274542</v>
      </c>
      <c r="E31" s="520">
        <v>1686.61569646</v>
      </c>
      <c r="F31" s="520">
        <v>929.48365004000004</v>
      </c>
      <c r="G31" s="521" t="s">
        <v>836</v>
      </c>
    </row>
    <row r="32" spans="1:7" s="511" customFormat="1" ht="28.7" customHeight="1">
      <c r="A32" s="523" t="s">
        <v>837</v>
      </c>
      <c r="B32" s="524">
        <v>2227.8264996900002</v>
      </c>
      <c r="C32" s="520">
        <v>1902.4138490400001</v>
      </c>
      <c r="D32" s="520">
        <v>1893.38136379</v>
      </c>
      <c r="E32" s="520">
        <v>42.683353799999999</v>
      </c>
      <c r="F32" s="520">
        <v>42.747753830000001</v>
      </c>
      <c r="G32" s="521" t="s">
        <v>838</v>
      </c>
    </row>
    <row r="33" spans="1:7" s="511" customFormat="1" ht="19.149999999999999" customHeight="1">
      <c r="A33" s="523" t="s">
        <v>489</v>
      </c>
      <c r="B33" s="524">
        <v>1232.796225</v>
      </c>
      <c r="C33" s="520">
        <v>743.39055479000001</v>
      </c>
      <c r="D33" s="520">
        <v>233.48675399999999</v>
      </c>
      <c r="E33" s="520">
        <v>148.26465400000001</v>
      </c>
      <c r="F33" s="520">
        <v>439.45664744999999</v>
      </c>
      <c r="G33" s="521" t="s">
        <v>839</v>
      </c>
    </row>
    <row r="34" spans="1:7" s="511" customFormat="1" ht="39.4" customHeight="1">
      <c r="A34" s="513" t="s">
        <v>590</v>
      </c>
      <c r="B34" s="514">
        <v>5968.0583277699998</v>
      </c>
      <c r="C34" s="514">
        <v>11478.851300890001</v>
      </c>
      <c r="D34" s="514">
        <v>9548.34212983</v>
      </c>
      <c r="E34" s="514">
        <v>-126.76274289</v>
      </c>
      <c r="F34" s="514">
        <v>-137.88914435999999</v>
      </c>
      <c r="G34" s="515" t="s">
        <v>525</v>
      </c>
    </row>
    <row r="35" spans="1:7" s="511" customFormat="1" ht="19.149999999999999" customHeight="1">
      <c r="A35" s="522" t="s">
        <v>840</v>
      </c>
      <c r="B35" s="517">
        <v>6320.7292159999997</v>
      </c>
      <c r="C35" s="517">
        <v>12102.383104</v>
      </c>
      <c r="D35" s="517">
        <v>10519.433281</v>
      </c>
      <c r="E35" s="517">
        <v>0</v>
      </c>
      <c r="F35" s="517">
        <v>0</v>
      </c>
      <c r="G35" s="522" t="s">
        <v>841</v>
      </c>
    </row>
    <row r="36" spans="1:7" s="511" customFormat="1" ht="28.7" customHeight="1">
      <c r="A36" s="522" t="s">
        <v>842</v>
      </c>
      <c r="B36" s="517">
        <v>352.67088823</v>
      </c>
      <c r="C36" s="517">
        <v>623.53180311000006</v>
      </c>
      <c r="D36" s="517">
        <v>971.09115116999999</v>
      </c>
      <c r="E36" s="517">
        <v>126.76274289</v>
      </c>
      <c r="F36" s="517">
        <v>137.88914435999999</v>
      </c>
      <c r="G36" s="522" t="s">
        <v>843</v>
      </c>
    </row>
    <row r="37" spans="1:7" s="511" customFormat="1" ht="59.65" customHeight="1">
      <c r="A37" s="513" t="s">
        <v>1732</v>
      </c>
      <c r="B37" s="514">
        <v>1127.446422</v>
      </c>
      <c r="C37" s="514">
        <v>434.04116099999999</v>
      </c>
      <c r="D37" s="514">
        <v>843.23130347999995</v>
      </c>
      <c r="E37" s="514">
        <v>0</v>
      </c>
      <c r="F37" s="514">
        <v>0</v>
      </c>
      <c r="G37" s="515" t="s">
        <v>589</v>
      </c>
    </row>
    <row r="38" spans="1:7" s="511" customFormat="1" ht="28.7" customHeight="1">
      <c r="A38" s="522" t="s">
        <v>846</v>
      </c>
      <c r="B38" s="517">
        <v>1138.5577000000001</v>
      </c>
      <c r="C38" s="517">
        <v>439.7482</v>
      </c>
      <c r="D38" s="517">
        <v>848.61017047999997</v>
      </c>
      <c r="E38" s="517">
        <v>0</v>
      </c>
      <c r="F38" s="517">
        <v>0</v>
      </c>
      <c r="G38" s="522" t="s">
        <v>847</v>
      </c>
    </row>
    <row r="39" spans="1:7" s="511" customFormat="1" ht="38.85" customHeight="1">
      <c r="A39" s="522" t="s">
        <v>844</v>
      </c>
      <c r="B39" s="517">
        <v>11.111278</v>
      </c>
      <c r="C39" s="517">
        <v>5.707039</v>
      </c>
      <c r="D39" s="517">
        <v>5.3788669999999996</v>
      </c>
      <c r="E39" s="517"/>
      <c r="F39" s="517"/>
      <c r="G39" s="522" t="s">
        <v>845</v>
      </c>
    </row>
    <row r="40" spans="1:7" s="511" customFormat="1" ht="39.4" customHeight="1">
      <c r="A40" s="513" t="s">
        <v>1733</v>
      </c>
      <c r="B40" s="514">
        <v>-1273.3862081299999</v>
      </c>
      <c r="C40" s="514">
        <v>-25745.844421289999</v>
      </c>
      <c r="D40" s="514">
        <v>-19062.609517280001</v>
      </c>
      <c r="E40" s="514">
        <v>11960.233738819999</v>
      </c>
      <c r="F40" s="514">
        <v>14642.96803023</v>
      </c>
      <c r="G40" s="515" t="s">
        <v>591</v>
      </c>
    </row>
    <row r="41" spans="1:7" s="511" customFormat="1" ht="2.1" customHeight="1"/>
    <row r="42" spans="1:7" s="511" customFormat="1" ht="68.849999999999994" customHeight="1">
      <c r="A42" s="513" t="s">
        <v>1812</v>
      </c>
      <c r="B42" s="514">
        <v>1273.3862081299999</v>
      </c>
      <c r="C42" s="514">
        <v>25745.844421289999</v>
      </c>
      <c r="D42" s="514">
        <v>-19062.609517280001</v>
      </c>
      <c r="E42" s="514">
        <v>-11960.233738819999</v>
      </c>
      <c r="F42" s="514">
        <v>-14642.96803023</v>
      </c>
      <c r="G42" s="515" t="s">
        <v>1813</v>
      </c>
    </row>
    <row r="43" spans="1:7" s="511" customFormat="1" ht="19.149999999999999" customHeight="1">
      <c r="A43" s="525" t="s">
        <v>452</v>
      </c>
      <c r="B43" s="526">
        <v>-13422.41770444</v>
      </c>
      <c r="C43" s="526">
        <v>66813.70951678</v>
      </c>
      <c r="D43" s="526">
        <v>-79537.274879139994</v>
      </c>
      <c r="E43" s="526">
        <v>-142707.26046583999</v>
      </c>
      <c r="F43" s="526">
        <f>F44-F45</f>
        <v>-206.96583981000001</v>
      </c>
      <c r="G43" s="527" t="s">
        <v>848</v>
      </c>
    </row>
    <row r="44" spans="1:7" s="511" customFormat="1" ht="19.149999999999999" customHeight="1">
      <c r="A44" s="518" t="s">
        <v>849</v>
      </c>
      <c r="B44" s="520">
        <v>-4225.5400864399999</v>
      </c>
      <c r="C44" s="520">
        <v>78615.675301850002</v>
      </c>
      <c r="D44" s="520">
        <v>-74507.527374740006</v>
      </c>
      <c r="E44" s="520">
        <v>-142633.12006583999</v>
      </c>
      <c r="F44" s="520"/>
      <c r="G44" s="528" t="s">
        <v>850</v>
      </c>
    </row>
    <row r="45" spans="1:7" s="511" customFormat="1" ht="19.7" customHeight="1">
      <c r="A45" s="518" t="s">
        <v>851</v>
      </c>
      <c r="B45" s="520">
        <v>9196.8776180000004</v>
      </c>
      <c r="C45" s="520">
        <v>11801.96578507</v>
      </c>
      <c r="D45" s="520">
        <v>5029.7475044000003</v>
      </c>
      <c r="E45" s="520">
        <v>74.1404</v>
      </c>
      <c r="F45" s="520">
        <v>206.96583981000001</v>
      </c>
      <c r="G45" s="521" t="s">
        <v>852</v>
      </c>
    </row>
    <row r="46" spans="1:7" s="511" customFormat="1" ht="19.7" customHeight="1">
      <c r="A46" s="525" t="s">
        <v>218</v>
      </c>
      <c r="B46" s="530" t="s">
        <v>476</v>
      </c>
      <c r="C46" s="530" t="s">
        <v>476</v>
      </c>
      <c r="D46" s="530" t="s">
        <v>476</v>
      </c>
      <c r="E46" s="530" t="s">
        <v>476</v>
      </c>
      <c r="F46" s="530" t="s">
        <v>476</v>
      </c>
      <c r="G46" s="527" t="s">
        <v>853</v>
      </c>
    </row>
    <row r="47" spans="1:7" s="511" customFormat="1" ht="19.149999999999999" customHeight="1">
      <c r="A47" s="518" t="s">
        <v>849</v>
      </c>
      <c r="B47" s="529" t="s">
        <v>476</v>
      </c>
      <c r="C47" s="529" t="s">
        <v>476</v>
      </c>
      <c r="D47" s="529" t="s">
        <v>476</v>
      </c>
      <c r="E47" s="529" t="s">
        <v>476</v>
      </c>
      <c r="F47" s="529" t="s">
        <v>476</v>
      </c>
      <c r="G47" s="521" t="s">
        <v>850</v>
      </c>
    </row>
    <row r="48" spans="1:7" s="511" customFormat="1" ht="19.7" customHeight="1">
      <c r="A48" s="531" t="s">
        <v>851</v>
      </c>
      <c r="B48" s="532" t="s">
        <v>476</v>
      </c>
      <c r="C48" s="533" t="s">
        <v>476</v>
      </c>
      <c r="D48" s="533" t="s">
        <v>476</v>
      </c>
      <c r="E48" s="533" t="s">
        <v>476</v>
      </c>
      <c r="F48" s="533" t="s">
        <v>476</v>
      </c>
      <c r="G48" s="534" t="s">
        <v>852</v>
      </c>
    </row>
    <row r="49" s="511"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pageSetUpPr fitToPage="1"/>
  </sheetPr>
  <dimension ref="A1:G48"/>
  <sheetViews>
    <sheetView view="pageBreakPreview" zoomScaleNormal="100" zoomScaleSheetLayoutView="100" workbookViewId="0">
      <selection activeCell="P44" sqref="P44"/>
    </sheetView>
  </sheetViews>
  <sheetFormatPr defaultRowHeight="12.75"/>
  <cols>
    <col min="1" max="1" width="20.85546875" style="420" customWidth="1"/>
    <col min="2" max="3" width="11.7109375" style="420" customWidth="1"/>
    <col min="4" max="4" width="9.28515625" style="420" customWidth="1"/>
    <col min="5" max="5" width="14" style="420" customWidth="1"/>
    <col min="6" max="6" width="11.7109375" style="420" customWidth="1"/>
    <col min="7" max="7" width="21" style="420" customWidth="1"/>
    <col min="8" max="8" width="4.7109375" style="420" customWidth="1"/>
    <col min="9" max="16384" width="9.140625" style="420"/>
  </cols>
  <sheetData>
    <row r="1" spans="1:7" s="511" customFormat="1" ht="19.149999999999999" customHeight="1">
      <c r="A1" s="899" t="s">
        <v>2424</v>
      </c>
      <c r="B1" s="899"/>
      <c r="C1" s="899"/>
      <c r="D1" s="899"/>
      <c r="E1" s="900" t="s">
        <v>2425</v>
      </c>
      <c r="F1" s="900"/>
      <c r="G1" s="900"/>
    </row>
    <row r="2" spans="1:7" s="511" customFormat="1" ht="19.149999999999999" customHeight="1">
      <c r="A2" s="901" t="s">
        <v>1772</v>
      </c>
      <c r="B2" s="901"/>
      <c r="C2" s="901"/>
      <c r="D2" s="901"/>
      <c r="E2" s="903" t="s">
        <v>818</v>
      </c>
      <c r="F2" s="903"/>
      <c r="G2" s="903"/>
    </row>
    <row r="3" spans="1:7" s="511" customFormat="1" ht="19.149999999999999" customHeight="1">
      <c r="A3" s="901" t="s">
        <v>819</v>
      </c>
      <c r="B3" s="901"/>
      <c r="C3" s="901"/>
      <c r="D3" s="901"/>
      <c r="E3" s="903" t="s">
        <v>2511</v>
      </c>
      <c r="F3" s="903"/>
      <c r="G3" s="903"/>
    </row>
    <row r="4" spans="1:7" s="511" customFormat="1" ht="14.45" customHeight="1">
      <c r="A4" s="904" t="s">
        <v>122</v>
      </c>
      <c r="B4" s="904"/>
      <c r="C4" s="904"/>
      <c r="D4" s="904"/>
      <c r="E4" s="905" t="s">
        <v>500</v>
      </c>
      <c r="F4" s="905"/>
      <c r="G4" s="905"/>
    </row>
    <row r="5" spans="1:7" s="511" customFormat="1" ht="19.149999999999999" customHeight="1">
      <c r="A5" s="944" t="s">
        <v>371</v>
      </c>
      <c r="B5" s="945" t="s">
        <v>2778</v>
      </c>
      <c r="C5" s="945" t="s">
        <v>2523</v>
      </c>
      <c r="D5" s="944" t="s">
        <v>2779</v>
      </c>
      <c r="E5" s="944"/>
      <c r="F5" s="945" t="s">
        <v>3202</v>
      </c>
      <c r="G5" s="945" t="s">
        <v>37</v>
      </c>
    </row>
    <row r="6" spans="1:7" s="511" customFormat="1" ht="48" customHeight="1">
      <c r="A6" s="944"/>
      <c r="B6" s="945"/>
      <c r="C6" s="945"/>
      <c r="D6" s="687" t="s">
        <v>1449</v>
      </c>
      <c r="E6" s="687" t="s">
        <v>3203</v>
      </c>
      <c r="F6" s="945"/>
      <c r="G6" s="945"/>
    </row>
    <row r="7" spans="1:7" s="511" customFormat="1" ht="20.25" customHeight="1">
      <c r="A7" s="686" t="s">
        <v>494</v>
      </c>
      <c r="B7" s="686" t="s">
        <v>183</v>
      </c>
      <c r="C7" s="686" t="s">
        <v>264</v>
      </c>
      <c r="D7" s="686" t="s">
        <v>446</v>
      </c>
      <c r="E7" s="686" t="s">
        <v>645</v>
      </c>
      <c r="F7" s="686" t="s">
        <v>473</v>
      </c>
      <c r="G7" s="686" t="s">
        <v>646</v>
      </c>
    </row>
    <row r="8" spans="1:7" s="511" customFormat="1" ht="19.149999999999999" customHeight="1">
      <c r="A8" s="513" t="s">
        <v>393</v>
      </c>
      <c r="B8" s="514">
        <v>169203.26381576</v>
      </c>
      <c r="C8" s="514">
        <v>182521.74886513001</v>
      </c>
      <c r="D8" s="514">
        <v>220012.97376784001</v>
      </c>
      <c r="E8" s="514">
        <v>50929.502262089998</v>
      </c>
      <c r="F8" s="514">
        <v>58103.69455113</v>
      </c>
      <c r="G8" s="515" t="s">
        <v>394</v>
      </c>
    </row>
    <row r="9" spans="1:7" s="511" customFormat="1" ht="38.85" customHeight="1">
      <c r="A9" s="516" t="s">
        <v>820</v>
      </c>
      <c r="B9" s="517">
        <v>88623.043669880004</v>
      </c>
      <c r="C9" s="517">
        <v>101434.09652055999</v>
      </c>
      <c r="D9" s="517">
        <v>130930.64178259</v>
      </c>
      <c r="E9" s="517">
        <v>33173.930433590001</v>
      </c>
      <c r="F9" s="517">
        <v>34885.482682189999</v>
      </c>
      <c r="G9" s="516" t="s">
        <v>821</v>
      </c>
    </row>
    <row r="10" spans="1:7" s="511" customFormat="1" ht="28.7" customHeight="1">
      <c r="A10" s="518" t="s">
        <v>2724</v>
      </c>
      <c r="B10" s="519">
        <v>3437.6400234399998</v>
      </c>
      <c r="C10" s="520">
        <v>3853.4637378900002</v>
      </c>
      <c r="D10" s="520">
        <v>8325.0952807400008</v>
      </c>
      <c r="E10" s="520">
        <v>800.55207340000004</v>
      </c>
      <c r="F10" s="520">
        <v>773.34841588999996</v>
      </c>
      <c r="G10" s="521" t="s">
        <v>586</v>
      </c>
    </row>
    <row r="11" spans="1:7" s="511" customFormat="1" ht="28.7" customHeight="1">
      <c r="A11" s="518" t="s">
        <v>822</v>
      </c>
      <c r="B11" s="519">
        <v>35167.663218579997</v>
      </c>
      <c r="C11" s="520">
        <v>42259.527821180003</v>
      </c>
      <c r="D11" s="520">
        <v>51610.863161829999</v>
      </c>
      <c r="E11" s="520">
        <v>13901.889041259999</v>
      </c>
      <c r="F11" s="520">
        <v>16191.725877790001</v>
      </c>
      <c r="G11" s="521" t="s">
        <v>587</v>
      </c>
    </row>
    <row r="12" spans="1:7" s="511" customFormat="1" ht="19.149999999999999" customHeight="1">
      <c r="A12" s="518" t="s">
        <v>823</v>
      </c>
      <c r="B12" s="519">
        <v>26713.41687832</v>
      </c>
      <c r="C12" s="520">
        <v>30448.408140179999</v>
      </c>
      <c r="D12" s="520">
        <v>36707.750205550001</v>
      </c>
      <c r="E12" s="520">
        <v>11308.11975631</v>
      </c>
      <c r="F12" s="520">
        <v>11730.914926310001</v>
      </c>
      <c r="G12" s="521" t="s">
        <v>557</v>
      </c>
    </row>
    <row r="13" spans="1:7" s="511" customFormat="1" ht="19.149999999999999" customHeight="1">
      <c r="A13" s="518" t="s">
        <v>824</v>
      </c>
      <c r="B13" s="519">
        <v>31.92354306</v>
      </c>
      <c r="C13" s="520">
        <v>34.491962110000003</v>
      </c>
      <c r="D13" s="520">
        <v>36.193321160000004</v>
      </c>
      <c r="E13" s="520">
        <v>8.27744708</v>
      </c>
      <c r="F13" s="520">
        <v>9.5323740000000008</v>
      </c>
      <c r="G13" s="521" t="s">
        <v>546</v>
      </c>
    </row>
    <row r="14" spans="1:7" s="511" customFormat="1" ht="28.7" customHeight="1">
      <c r="A14" s="522" t="s">
        <v>825</v>
      </c>
      <c r="B14" s="517">
        <v>1846.7391162900001</v>
      </c>
      <c r="C14" s="517">
        <v>4476.5319927</v>
      </c>
      <c r="D14" s="517">
        <v>3905.4841305</v>
      </c>
      <c r="E14" s="517">
        <v>765.21392318000005</v>
      </c>
      <c r="F14" s="517">
        <v>1110.90054725</v>
      </c>
      <c r="G14" s="522" t="s">
        <v>11</v>
      </c>
    </row>
    <row r="15" spans="1:7" s="511" customFormat="1" ht="38.85" customHeight="1">
      <c r="A15" s="522" t="s">
        <v>826</v>
      </c>
      <c r="B15" s="517">
        <v>836.04432958999996</v>
      </c>
      <c r="C15" s="517">
        <v>573.04005186999996</v>
      </c>
      <c r="D15" s="517">
        <v>928.56153031999997</v>
      </c>
      <c r="E15" s="517">
        <v>398.01390531999999</v>
      </c>
      <c r="F15" s="517">
        <v>960.16249225000001</v>
      </c>
      <c r="G15" s="522" t="s">
        <v>467</v>
      </c>
    </row>
    <row r="16" spans="1:7" s="511" customFormat="1" ht="28.7" customHeight="1">
      <c r="A16" s="522" t="s">
        <v>2780</v>
      </c>
      <c r="B16" s="517">
        <v>77897.436700000006</v>
      </c>
      <c r="C16" s="517">
        <v>76038.080300000001</v>
      </c>
      <c r="D16" s="517">
        <v>84248.286324429995</v>
      </c>
      <c r="E16" s="517">
        <v>16592.344000000001</v>
      </c>
      <c r="F16" s="517">
        <v>4500.1758294399997</v>
      </c>
      <c r="G16" s="522" t="s">
        <v>2781</v>
      </c>
    </row>
    <row r="17" spans="1:7" s="511" customFormat="1" ht="28.7" customHeight="1">
      <c r="A17" s="522" t="s">
        <v>349</v>
      </c>
      <c r="B17" s="517"/>
      <c r="C17" s="517"/>
      <c r="D17" s="517"/>
      <c r="E17" s="517"/>
      <c r="F17" s="517">
        <v>16646.973000000002</v>
      </c>
      <c r="G17" s="522" t="s">
        <v>827</v>
      </c>
    </row>
    <row r="18" spans="1:7" s="511" customFormat="1" ht="19.7" customHeight="1">
      <c r="A18" s="513" t="s">
        <v>104</v>
      </c>
      <c r="B18" s="514">
        <v>173439.1767594</v>
      </c>
      <c r="C18" s="514">
        <v>190573.15959083001</v>
      </c>
      <c r="D18" s="514">
        <v>219245.60655138001</v>
      </c>
      <c r="E18" s="514">
        <v>28799.587387799998</v>
      </c>
      <c r="F18" s="514">
        <v>37547.882371400003</v>
      </c>
      <c r="G18" s="515" t="s">
        <v>454</v>
      </c>
    </row>
    <row r="19" spans="1:7" s="511" customFormat="1" ht="28.7" customHeight="1">
      <c r="A19" s="523" t="s">
        <v>828</v>
      </c>
      <c r="B19" s="524">
        <v>10297.274357619999</v>
      </c>
      <c r="C19" s="520">
        <v>11032.22101361</v>
      </c>
      <c r="D19" s="520">
        <v>13427.49765066</v>
      </c>
      <c r="E19" s="520">
        <v>2158.8791517200002</v>
      </c>
      <c r="F19" s="520">
        <v>2609.79451926</v>
      </c>
      <c r="G19" s="521" t="s">
        <v>130</v>
      </c>
    </row>
    <row r="20" spans="1:7" s="511" customFormat="1" ht="19.149999999999999" customHeight="1">
      <c r="A20" s="523" t="s">
        <v>86</v>
      </c>
      <c r="B20" s="524">
        <v>928.85161221999999</v>
      </c>
      <c r="C20" s="520">
        <v>1060.7158292199999</v>
      </c>
      <c r="D20" s="520">
        <v>2054.17174329</v>
      </c>
      <c r="E20" s="520">
        <v>152.49671685999999</v>
      </c>
      <c r="F20" s="520">
        <v>127.91009839</v>
      </c>
      <c r="G20" s="521" t="s">
        <v>41</v>
      </c>
    </row>
    <row r="21" spans="1:7" s="511" customFormat="1" ht="59.1" customHeight="1">
      <c r="A21" s="523" t="s">
        <v>829</v>
      </c>
      <c r="B21" s="524">
        <v>6122.0969690399997</v>
      </c>
      <c r="C21" s="520">
        <v>6127.44128241</v>
      </c>
      <c r="D21" s="520">
        <v>8072.82245779</v>
      </c>
      <c r="E21" s="520">
        <v>1065.0118133999999</v>
      </c>
      <c r="F21" s="520">
        <v>1333.05147326</v>
      </c>
      <c r="G21" s="521" t="s">
        <v>263</v>
      </c>
    </row>
    <row r="22" spans="1:7" s="511" customFormat="1" ht="19.149999999999999" customHeight="1">
      <c r="A22" s="523" t="s">
        <v>38</v>
      </c>
      <c r="B22" s="524">
        <v>54127.595977609999</v>
      </c>
      <c r="C22" s="520">
        <v>58866.197202080002</v>
      </c>
      <c r="D22" s="520">
        <v>62979.725510069999</v>
      </c>
      <c r="E22" s="520">
        <v>10280.35208468</v>
      </c>
      <c r="F22" s="520">
        <v>10861.086438959999</v>
      </c>
      <c r="G22" s="521" t="s">
        <v>39</v>
      </c>
    </row>
    <row r="23" spans="1:7" s="511" customFormat="1" ht="19.149999999999999" customHeight="1">
      <c r="A23" s="523" t="s">
        <v>283</v>
      </c>
      <c r="B23" s="524">
        <v>6804.038963</v>
      </c>
      <c r="C23" s="520">
        <v>7948.7581015599999</v>
      </c>
      <c r="D23" s="520">
        <v>10487.681337649999</v>
      </c>
      <c r="E23" s="520">
        <v>1140.0030483</v>
      </c>
      <c r="F23" s="520">
        <v>1940.28998441</v>
      </c>
      <c r="G23" s="521" t="s">
        <v>284</v>
      </c>
    </row>
    <row r="24" spans="1:7" s="511" customFormat="1" ht="38.85" customHeight="1">
      <c r="A24" s="523" t="s">
        <v>830</v>
      </c>
      <c r="B24" s="524">
        <v>6134.2387643000002</v>
      </c>
      <c r="C24" s="520">
        <v>7446.8898431999996</v>
      </c>
      <c r="D24" s="520">
        <v>8156.5106507800001</v>
      </c>
      <c r="E24" s="520">
        <v>1417.74090585</v>
      </c>
      <c r="F24" s="520">
        <v>1487.3458346499999</v>
      </c>
      <c r="G24" s="521" t="s">
        <v>25</v>
      </c>
    </row>
    <row r="25" spans="1:7" s="511" customFormat="1" ht="38.85" customHeight="1">
      <c r="A25" s="523" t="s">
        <v>55</v>
      </c>
      <c r="B25" s="524">
        <v>41955.532600420003</v>
      </c>
      <c r="C25" s="520">
        <v>45320.797510529999</v>
      </c>
      <c r="D25" s="520">
        <v>46671.61687279</v>
      </c>
      <c r="E25" s="520">
        <v>3756.64408787</v>
      </c>
      <c r="F25" s="520">
        <v>6601.1641686700004</v>
      </c>
      <c r="G25" s="521" t="s">
        <v>427</v>
      </c>
    </row>
    <row r="26" spans="1:7" s="511" customFormat="1" ht="49.15" customHeight="1">
      <c r="A26" s="523" t="s">
        <v>376</v>
      </c>
      <c r="B26" s="524">
        <v>11072.39080565</v>
      </c>
      <c r="C26" s="520">
        <v>14249.2258544</v>
      </c>
      <c r="D26" s="520">
        <v>20572.460058690001</v>
      </c>
      <c r="E26" s="520">
        <v>2951.24651408</v>
      </c>
      <c r="F26" s="520">
        <v>5256.8316272900001</v>
      </c>
      <c r="G26" s="521" t="s">
        <v>433</v>
      </c>
    </row>
    <row r="27" spans="1:7" s="511" customFormat="1" ht="38.85" customHeight="1">
      <c r="A27" s="523" t="s">
        <v>831</v>
      </c>
      <c r="B27" s="524">
        <v>2111.9182508499998</v>
      </c>
      <c r="C27" s="520">
        <v>1617.3984511799999</v>
      </c>
      <c r="D27" s="520">
        <v>6232.8905576300003</v>
      </c>
      <c r="E27" s="520">
        <v>217.41900000000001</v>
      </c>
      <c r="F27" s="520">
        <v>1349.1232481899999</v>
      </c>
      <c r="G27" s="521" t="s">
        <v>325</v>
      </c>
    </row>
    <row r="28" spans="1:7" s="511" customFormat="1" ht="89.1" customHeight="1">
      <c r="A28" s="523" t="s">
        <v>595</v>
      </c>
      <c r="B28" s="524">
        <v>8623.1916698799996</v>
      </c>
      <c r="C28" s="520">
        <v>6251.6680443100004</v>
      </c>
      <c r="D28" s="520">
        <v>9175.8985332899992</v>
      </c>
      <c r="E28" s="520">
        <v>1089.9272939299999</v>
      </c>
      <c r="F28" s="520">
        <v>1828.30493613</v>
      </c>
      <c r="G28" s="521" t="s">
        <v>832</v>
      </c>
    </row>
    <row r="29" spans="1:7" s="511" customFormat="1" ht="59.1" customHeight="1">
      <c r="A29" s="523" t="s">
        <v>833</v>
      </c>
      <c r="B29" s="524">
        <v>1225.5943615399999</v>
      </c>
      <c r="C29" s="520">
        <v>6674.6112573700002</v>
      </c>
      <c r="D29" s="520">
        <v>3097.1172638600001</v>
      </c>
      <c r="E29" s="520">
        <v>117.29110953999999</v>
      </c>
      <c r="F29" s="520">
        <v>149.25538759</v>
      </c>
      <c r="G29" s="521" t="s">
        <v>834</v>
      </c>
    </row>
    <row r="30" spans="1:7" s="511" customFormat="1" ht="28.7" customHeight="1">
      <c r="A30" s="523" t="s">
        <v>211</v>
      </c>
      <c r="B30" s="524">
        <v>15331.07360362</v>
      </c>
      <c r="C30" s="520">
        <v>15063.92640807</v>
      </c>
      <c r="D30" s="520">
        <v>19480.53691793</v>
      </c>
      <c r="E30" s="520">
        <v>1393.6037858100001</v>
      </c>
      <c r="F30" s="520">
        <v>3527.8494850699999</v>
      </c>
      <c r="G30" s="521" t="s">
        <v>835</v>
      </c>
    </row>
    <row r="31" spans="1:7" s="511" customFormat="1" ht="19.149999999999999" customHeight="1">
      <c r="A31" s="523" t="s">
        <v>529</v>
      </c>
      <c r="B31" s="524">
        <v>6545.8686549000004</v>
      </c>
      <c r="C31" s="520">
        <v>6062.6559811899997</v>
      </c>
      <c r="D31" s="520">
        <v>7805.9884044500004</v>
      </c>
      <c r="E31" s="520">
        <v>2851.9201445099998</v>
      </c>
      <c r="F31" s="520">
        <v>298.37161830999997</v>
      </c>
      <c r="G31" s="521" t="s">
        <v>836</v>
      </c>
    </row>
    <row r="32" spans="1:7" s="511" customFormat="1" ht="28.7" customHeight="1">
      <c r="A32" s="523" t="s">
        <v>837</v>
      </c>
      <c r="B32" s="524">
        <v>813.04393074999996</v>
      </c>
      <c r="C32" s="520">
        <v>804.37547689999997</v>
      </c>
      <c r="D32" s="520">
        <v>830.04197550000004</v>
      </c>
      <c r="E32" s="520">
        <v>8.5051142500000001</v>
      </c>
      <c r="F32" s="520">
        <v>9.5524522199999993</v>
      </c>
      <c r="G32" s="521" t="s">
        <v>838</v>
      </c>
    </row>
    <row r="33" spans="1:7" s="511" customFormat="1" ht="19.149999999999999" customHeight="1">
      <c r="A33" s="523" t="s">
        <v>489</v>
      </c>
      <c r="B33" s="524">
        <v>1346.466238</v>
      </c>
      <c r="C33" s="520">
        <v>2046.2773348000001</v>
      </c>
      <c r="D33" s="520">
        <v>200.64661699999999</v>
      </c>
      <c r="E33" s="520">
        <v>198.546617</v>
      </c>
      <c r="F33" s="520">
        <v>167.951099</v>
      </c>
      <c r="G33" s="521" t="s">
        <v>839</v>
      </c>
    </row>
    <row r="34" spans="1:7" s="511" customFormat="1" ht="39.4" customHeight="1">
      <c r="A34" s="513" t="s">
        <v>590</v>
      </c>
      <c r="B34" s="514">
        <v>4807.9620481900001</v>
      </c>
      <c r="C34" s="514">
        <v>3901.1676271800002</v>
      </c>
      <c r="D34" s="514">
        <v>8056.0804859700002</v>
      </c>
      <c r="E34" s="514">
        <v>-126.67489967</v>
      </c>
      <c r="F34" s="514">
        <v>2029.1457549300001</v>
      </c>
      <c r="G34" s="515" t="s">
        <v>525</v>
      </c>
    </row>
    <row r="35" spans="1:7" s="511" customFormat="1" ht="19.149999999999999" customHeight="1">
      <c r="A35" s="522" t="s">
        <v>840</v>
      </c>
      <c r="B35" s="517">
        <v>4932.1191500000004</v>
      </c>
      <c r="C35" s="517">
        <v>4143.1314300000004</v>
      </c>
      <c r="D35" s="517">
        <v>8422.1360000000004</v>
      </c>
      <c r="E35" s="517">
        <v>0</v>
      </c>
      <c r="F35" s="517">
        <v>2500</v>
      </c>
      <c r="G35" s="522" t="s">
        <v>841</v>
      </c>
    </row>
    <row r="36" spans="1:7" s="511" customFormat="1" ht="28.7" customHeight="1">
      <c r="A36" s="522" t="s">
        <v>842</v>
      </c>
      <c r="B36" s="517">
        <v>124.15710181</v>
      </c>
      <c r="C36" s="517">
        <v>241.96380282000001</v>
      </c>
      <c r="D36" s="517">
        <v>366.05551402999998</v>
      </c>
      <c r="E36" s="517">
        <v>126.67489967</v>
      </c>
      <c r="F36" s="517">
        <v>470.85424506999999</v>
      </c>
      <c r="G36" s="522" t="s">
        <v>843</v>
      </c>
    </row>
    <row r="37" spans="1:7" s="511" customFormat="1" ht="59.65" customHeight="1">
      <c r="A37" s="513" t="s">
        <v>1732</v>
      </c>
      <c r="B37" s="514">
        <v>600</v>
      </c>
      <c r="C37" s="514"/>
      <c r="D37" s="514"/>
      <c r="E37" s="514"/>
      <c r="F37" s="514"/>
      <c r="G37" s="515" t="s">
        <v>589</v>
      </c>
    </row>
    <row r="38" spans="1:7" s="511" customFormat="1" ht="28.7" customHeight="1">
      <c r="A38" s="522" t="s">
        <v>846</v>
      </c>
      <c r="B38" s="517">
        <v>600</v>
      </c>
      <c r="C38" s="517"/>
      <c r="D38" s="517"/>
      <c r="E38" s="517"/>
      <c r="F38" s="517"/>
      <c r="G38" s="522" t="s">
        <v>847</v>
      </c>
    </row>
    <row r="39" spans="1:7" s="511" customFormat="1" ht="39.4" customHeight="1">
      <c r="A39" s="513" t="s">
        <v>1733</v>
      </c>
      <c r="B39" s="514">
        <v>-9643.87499183</v>
      </c>
      <c r="C39" s="514">
        <v>-11952.57835288</v>
      </c>
      <c r="D39" s="514">
        <v>-7288.7132695099999</v>
      </c>
      <c r="E39" s="514">
        <v>22256.58977396</v>
      </c>
      <c r="F39" s="514">
        <v>18526.666424800002</v>
      </c>
      <c r="G39" s="515" t="s">
        <v>591</v>
      </c>
    </row>
    <row r="40" spans="1:7" s="511" customFormat="1" ht="2.1" customHeight="1"/>
    <row r="41" spans="1:7" s="511" customFormat="1" ht="68.849999999999994" customHeight="1">
      <c r="A41" s="513" t="s">
        <v>1812</v>
      </c>
      <c r="B41" s="514">
        <v>9643.87499183</v>
      </c>
      <c r="C41" s="514">
        <v>11952.57835288</v>
      </c>
      <c r="D41" s="514">
        <v>-7288.7132695099999</v>
      </c>
      <c r="E41" s="514">
        <v>-22256.58977396</v>
      </c>
      <c r="F41" s="514">
        <v>-18526.666424800002</v>
      </c>
      <c r="G41" s="515" t="s">
        <v>1813</v>
      </c>
    </row>
    <row r="42" spans="1:7" s="511" customFormat="1" ht="19.149999999999999" customHeight="1">
      <c r="A42" s="525" t="s">
        <v>452</v>
      </c>
      <c r="B42" s="526">
        <v>27104.050282960001</v>
      </c>
      <c r="C42" s="526">
        <v>46198.147609569998</v>
      </c>
      <c r="D42" s="526">
        <v>7886.5709091199997</v>
      </c>
      <c r="E42" s="526">
        <v>-266267.14088751998</v>
      </c>
      <c r="F42" s="526">
        <f>F43-F44</f>
        <v>2048.3333339999999</v>
      </c>
      <c r="G42" s="527" t="s">
        <v>848</v>
      </c>
    </row>
    <row r="43" spans="1:7" s="511" customFormat="1" ht="19.149999999999999" customHeight="1">
      <c r="A43" s="518" t="s">
        <v>849</v>
      </c>
      <c r="B43" s="520">
        <v>27814.731953959999</v>
      </c>
      <c r="C43" s="520">
        <v>48671.376390570003</v>
      </c>
      <c r="D43" s="520">
        <v>10881.57433412</v>
      </c>
      <c r="E43" s="520">
        <v>-266193.32848751999</v>
      </c>
      <c r="F43" s="520">
        <v>2500</v>
      </c>
      <c r="G43" s="528" t="s">
        <v>850</v>
      </c>
    </row>
    <row r="44" spans="1:7" s="511" customFormat="1" ht="19.7" customHeight="1">
      <c r="A44" s="518" t="s">
        <v>851</v>
      </c>
      <c r="B44" s="520">
        <v>710.68167100000005</v>
      </c>
      <c r="C44" s="520">
        <v>2473.2287809999998</v>
      </c>
      <c r="D44" s="520">
        <v>2995.0034249999999</v>
      </c>
      <c r="E44" s="520">
        <v>73.812399999999997</v>
      </c>
      <c r="F44" s="520">
        <v>451.66666600000002</v>
      </c>
      <c r="G44" s="521" t="s">
        <v>852</v>
      </c>
    </row>
    <row r="45" spans="1:7" s="511" customFormat="1" ht="19.7" customHeight="1">
      <c r="A45" s="525" t="s">
        <v>218</v>
      </c>
      <c r="B45" s="530" t="s">
        <v>476</v>
      </c>
      <c r="C45" s="530" t="s">
        <v>476</v>
      </c>
      <c r="D45" s="530" t="s">
        <v>476</v>
      </c>
      <c r="E45" s="530" t="s">
        <v>476</v>
      </c>
      <c r="F45" s="530" t="s">
        <v>476</v>
      </c>
      <c r="G45" s="527" t="s">
        <v>853</v>
      </c>
    </row>
    <row r="46" spans="1:7" s="511" customFormat="1" ht="19.149999999999999" customHeight="1">
      <c r="A46" s="518" t="s">
        <v>849</v>
      </c>
      <c r="B46" s="529" t="s">
        <v>476</v>
      </c>
      <c r="C46" s="529" t="s">
        <v>476</v>
      </c>
      <c r="D46" s="529" t="s">
        <v>476</v>
      </c>
      <c r="E46" s="529" t="s">
        <v>476</v>
      </c>
      <c r="F46" s="529" t="s">
        <v>476</v>
      </c>
      <c r="G46" s="521" t="s">
        <v>850</v>
      </c>
    </row>
    <row r="47" spans="1:7" s="511" customFormat="1" ht="19.7" customHeight="1">
      <c r="A47" s="531" t="s">
        <v>851</v>
      </c>
      <c r="B47" s="532" t="s">
        <v>476</v>
      </c>
      <c r="C47" s="533" t="s">
        <v>476</v>
      </c>
      <c r="D47" s="533" t="s">
        <v>476</v>
      </c>
      <c r="E47" s="533" t="s">
        <v>476</v>
      </c>
      <c r="F47" s="533" t="s">
        <v>476</v>
      </c>
      <c r="G47" s="534" t="s">
        <v>852</v>
      </c>
    </row>
    <row r="48" spans="1:7" s="511" customFormat="1" ht="28.7" customHeight="1"/>
  </sheetData>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pageSetUpPr fitToPage="1"/>
  </sheetPr>
  <dimension ref="A1:F79"/>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O23" sqref="O23"/>
    </sheetView>
  </sheetViews>
  <sheetFormatPr defaultRowHeight="12.75"/>
  <cols>
    <col min="1" max="1" width="14" style="420" customWidth="1"/>
    <col min="2" max="2" width="52.85546875" style="420" customWidth="1"/>
    <col min="3" max="3" width="19.85546875" style="420" customWidth="1"/>
    <col min="4" max="4" width="15.7109375" style="420" customWidth="1"/>
    <col min="5" max="5" width="7.5703125" style="420" customWidth="1"/>
    <col min="6" max="6" width="12" style="887" customWidth="1"/>
    <col min="7" max="16384" width="9.140625" style="420"/>
  </cols>
  <sheetData>
    <row r="1" spans="1:6" s="50" customFormat="1" ht="5.85" customHeight="1">
      <c r="F1" s="858"/>
    </row>
    <row r="2" spans="1:6" s="50" customFormat="1" ht="26.1" customHeight="1">
      <c r="A2" s="946" t="s">
        <v>1736</v>
      </c>
      <c r="B2" s="946"/>
      <c r="C2" s="946"/>
      <c r="D2" s="946"/>
      <c r="E2" s="946"/>
      <c r="F2" s="858"/>
    </row>
    <row r="3" spans="1:6" s="50" customFormat="1" ht="26.1" customHeight="1">
      <c r="A3" s="946" t="s">
        <v>3300</v>
      </c>
      <c r="B3" s="946"/>
      <c r="C3" s="946"/>
      <c r="D3" s="946"/>
      <c r="E3" s="946"/>
      <c r="F3" s="858"/>
    </row>
    <row r="4" spans="1:6" s="50" customFormat="1" ht="13.9" customHeight="1">
      <c r="A4" s="947" t="s">
        <v>2358</v>
      </c>
      <c r="B4" s="947"/>
      <c r="C4" s="859"/>
      <c r="D4" s="859"/>
      <c r="E4" s="859"/>
      <c r="F4" s="858"/>
    </row>
    <row r="5" spans="1:6" s="50" customFormat="1" ht="13.9" customHeight="1">
      <c r="A5" s="947" t="s">
        <v>3301</v>
      </c>
      <c r="B5" s="947"/>
      <c r="C5" s="859"/>
      <c r="D5" s="859"/>
      <c r="E5" s="859"/>
      <c r="F5" s="858"/>
    </row>
    <row r="6" spans="1:6" s="50" customFormat="1" ht="10.7" customHeight="1">
      <c r="C6" s="860"/>
      <c r="D6" s="860"/>
      <c r="E6" s="860"/>
      <c r="F6" s="858"/>
    </row>
    <row r="7" spans="1:6" s="50" customFormat="1" ht="31.9" customHeight="1">
      <c r="A7" s="861" t="s">
        <v>2513</v>
      </c>
      <c r="B7" s="862" t="s">
        <v>37</v>
      </c>
      <c r="C7" s="861" t="s">
        <v>2514</v>
      </c>
      <c r="D7" s="861" t="s">
        <v>2515</v>
      </c>
      <c r="E7" s="861" t="s">
        <v>2516</v>
      </c>
      <c r="F7" s="858"/>
    </row>
    <row r="8" spans="1:6" s="50" customFormat="1" ht="10.15" customHeight="1">
      <c r="A8" s="863" t="s">
        <v>494</v>
      </c>
      <c r="B8" s="864" t="s">
        <v>183</v>
      </c>
      <c r="C8" s="863" t="s">
        <v>264</v>
      </c>
      <c r="D8" s="863" t="s">
        <v>446</v>
      </c>
      <c r="E8" s="863" t="s">
        <v>645</v>
      </c>
      <c r="F8" s="858"/>
    </row>
    <row r="9" spans="1:6" s="50" customFormat="1" ht="14.45" customHeight="1">
      <c r="A9" s="865"/>
      <c r="B9" s="866" t="s">
        <v>394</v>
      </c>
      <c r="C9" s="867">
        <v>33858811414.099998</v>
      </c>
      <c r="D9" s="867">
        <v>7268756635.1294098</v>
      </c>
      <c r="E9" s="868">
        <v>21.467843469846208</v>
      </c>
      <c r="F9" s="858"/>
    </row>
    <row r="10" spans="1:6" s="50" customFormat="1" ht="14.45" customHeight="1">
      <c r="A10" s="865"/>
      <c r="B10" s="869" t="s">
        <v>1694</v>
      </c>
      <c r="C10" s="867">
        <v>32914192076.299999</v>
      </c>
      <c r="D10" s="867">
        <v>6981962007.3189602</v>
      </c>
      <c r="E10" s="868">
        <v>21.212618529823647</v>
      </c>
      <c r="F10" s="858"/>
    </row>
    <row r="11" spans="1:6" s="50" customFormat="1" ht="14.45" customHeight="1">
      <c r="A11" s="865" t="s">
        <v>494</v>
      </c>
      <c r="B11" s="870" t="s">
        <v>441</v>
      </c>
      <c r="C11" s="871">
        <v>32914192076.299999</v>
      </c>
      <c r="D11" s="871">
        <v>6981962007.3189602</v>
      </c>
      <c r="E11" s="872">
        <v>21.212618529823647</v>
      </c>
      <c r="F11" s="858"/>
    </row>
    <row r="12" spans="1:6" s="50" customFormat="1" ht="14.45" customHeight="1">
      <c r="A12" s="865"/>
      <c r="B12" s="869" t="s">
        <v>1695</v>
      </c>
      <c r="C12" s="867">
        <v>474019554.5</v>
      </c>
      <c r="D12" s="867">
        <v>206889307.12305999</v>
      </c>
      <c r="E12" s="868">
        <v>43.645732577696855</v>
      </c>
      <c r="F12" s="858"/>
    </row>
    <row r="13" spans="1:6" s="50" customFormat="1" ht="14.45" customHeight="1">
      <c r="A13" s="865" t="s">
        <v>183</v>
      </c>
      <c r="B13" s="870" t="s">
        <v>172</v>
      </c>
      <c r="C13" s="871">
        <v>474019554.5</v>
      </c>
      <c r="D13" s="871">
        <v>206889307.12305999</v>
      </c>
      <c r="E13" s="872">
        <v>43.645732577696855</v>
      </c>
      <c r="F13" s="858"/>
    </row>
    <row r="14" spans="1:6" s="50" customFormat="1" ht="14.45" customHeight="1">
      <c r="A14" s="865"/>
      <c r="B14" s="869" t="s">
        <v>1696</v>
      </c>
      <c r="C14" s="867">
        <v>271931384.19999999</v>
      </c>
      <c r="D14" s="867">
        <v>36280729.931189999</v>
      </c>
      <c r="E14" s="868">
        <v>13.341869324103561</v>
      </c>
      <c r="F14" s="858"/>
    </row>
    <row r="15" spans="1:6" s="50" customFormat="1" ht="14.45" customHeight="1">
      <c r="A15" s="865" t="s">
        <v>264</v>
      </c>
      <c r="B15" s="870" t="s">
        <v>383</v>
      </c>
      <c r="C15" s="871">
        <v>271931384.19999999</v>
      </c>
      <c r="D15" s="871">
        <v>36280729.931189999</v>
      </c>
      <c r="E15" s="872">
        <v>13.341869324103561</v>
      </c>
      <c r="F15" s="858"/>
    </row>
    <row r="16" spans="1:6" s="50" customFormat="1" ht="14.45" customHeight="1">
      <c r="A16" s="865" t="s">
        <v>446</v>
      </c>
      <c r="B16" s="869" t="s">
        <v>3099</v>
      </c>
      <c r="C16" s="867">
        <v>198668399.09999999</v>
      </c>
      <c r="D16" s="867">
        <v>43624590.756200001</v>
      </c>
      <c r="E16" s="868">
        <v>21.958495137538964</v>
      </c>
      <c r="F16" s="858"/>
    </row>
    <row r="17" spans="1:6" s="50" customFormat="1" ht="14.45" customHeight="1">
      <c r="A17" s="865"/>
      <c r="B17" s="870" t="s">
        <v>2896</v>
      </c>
      <c r="C17" s="871">
        <v>198668399.09999999</v>
      </c>
      <c r="D17" s="871">
        <v>43624590.756200001</v>
      </c>
      <c r="E17" s="872">
        <v>21.958495137538964</v>
      </c>
      <c r="F17" s="858"/>
    </row>
    <row r="18" spans="1:6" s="50" customFormat="1" ht="14.45" customHeight="1">
      <c r="A18" s="865"/>
      <c r="B18" s="869" t="s">
        <v>1697</v>
      </c>
      <c r="C18" s="867">
        <v>0</v>
      </c>
      <c r="D18" s="867">
        <v>0</v>
      </c>
      <c r="E18" s="868"/>
      <c r="F18" s="858"/>
    </row>
    <row r="19" spans="1:6" s="50" customFormat="1" ht="14.45" customHeight="1">
      <c r="A19" s="865" t="s">
        <v>645</v>
      </c>
      <c r="B19" s="870" t="s">
        <v>281</v>
      </c>
      <c r="C19" s="871">
        <v>0</v>
      </c>
      <c r="D19" s="871">
        <v>0</v>
      </c>
      <c r="E19" s="872"/>
      <c r="F19" s="858"/>
    </row>
    <row r="20" spans="1:6" s="50" customFormat="1" ht="28.5" customHeight="1">
      <c r="A20" s="865"/>
      <c r="B20" s="869" t="s">
        <v>2359</v>
      </c>
      <c r="C20" s="867">
        <v>917900000</v>
      </c>
      <c r="D20" s="867">
        <v>0</v>
      </c>
      <c r="E20" s="868">
        <v>0</v>
      </c>
      <c r="F20" s="858"/>
    </row>
    <row r="21" spans="1:6" s="50" customFormat="1" ht="50.25" customHeight="1">
      <c r="A21" s="865"/>
      <c r="B21" s="869" t="s">
        <v>3302</v>
      </c>
      <c r="C21" s="867">
        <v>0</v>
      </c>
      <c r="D21" s="867">
        <v>500000</v>
      </c>
      <c r="E21" s="868">
        <v>0</v>
      </c>
      <c r="F21" s="858"/>
    </row>
    <row r="22" spans="1:6" s="50" customFormat="1" ht="31.5" customHeight="1">
      <c r="A22" s="865"/>
      <c r="B22" s="873" t="s">
        <v>3303</v>
      </c>
      <c r="C22" s="867">
        <v>0</v>
      </c>
      <c r="D22" s="867">
        <v>0</v>
      </c>
      <c r="E22" s="868">
        <v>0</v>
      </c>
      <c r="F22" s="858"/>
    </row>
    <row r="23" spans="1:6" s="50" customFormat="1" ht="14.45" customHeight="1">
      <c r="A23" s="865"/>
      <c r="B23" s="873" t="s">
        <v>2669</v>
      </c>
      <c r="C23" s="867">
        <v>1186695257.25</v>
      </c>
      <c r="D23" s="867">
        <v>273589554</v>
      </c>
      <c r="E23" s="868">
        <v>23.054744032095105</v>
      </c>
      <c r="F23" s="858"/>
    </row>
    <row r="24" spans="1:6" s="50" customFormat="1" ht="14.45" customHeight="1">
      <c r="A24" s="865"/>
      <c r="B24" s="873" t="s">
        <v>3304</v>
      </c>
      <c r="C24" s="867">
        <v>1582564204</v>
      </c>
      <c r="D24" s="867">
        <v>370422366.10000002</v>
      </c>
      <c r="E24" s="868">
        <v>23.406466869637349</v>
      </c>
      <c r="F24" s="858"/>
    </row>
    <row r="25" spans="1:6" s="50" customFormat="1" ht="14.45" customHeight="1">
      <c r="A25" s="865"/>
      <c r="B25" s="869" t="s">
        <v>2670</v>
      </c>
      <c r="C25" s="867">
        <v>33352002782.000004</v>
      </c>
      <c r="D25" s="867">
        <v>7286321894.07335</v>
      </c>
      <c r="E25" s="868">
        <v>21.846729690265441</v>
      </c>
      <c r="F25" s="858"/>
    </row>
    <row r="26" spans="1:6" s="50" customFormat="1" ht="14.45" customHeight="1">
      <c r="A26" s="865" t="s">
        <v>494</v>
      </c>
      <c r="B26" s="870" t="s">
        <v>154</v>
      </c>
      <c r="C26" s="871">
        <v>1761767014.7</v>
      </c>
      <c r="D26" s="871">
        <v>391736990.72222</v>
      </c>
      <c r="E26" s="872">
        <v>22.235459482077225</v>
      </c>
      <c r="F26" s="858"/>
    </row>
    <row r="27" spans="1:6" s="50" customFormat="1" ht="14.45" customHeight="1">
      <c r="A27" s="865" t="s">
        <v>183</v>
      </c>
      <c r="B27" s="870" t="s">
        <v>317</v>
      </c>
      <c r="C27" s="871">
        <v>1529356793.3</v>
      </c>
      <c r="D27" s="871">
        <v>282791732.82385999</v>
      </c>
      <c r="E27" s="872">
        <v>18.490893299899007</v>
      </c>
      <c r="F27" s="858"/>
    </row>
    <row r="28" spans="1:6" s="50" customFormat="1" ht="25.15" customHeight="1">
      <c r="A28" s="865" t="s">
        <v>264</v>
      </c>
      <c r="B28" s="870" t="s">
        <v>76</v>
      </c>
      <c r="C28" s="871">
        <v>1980261030.8</v>
      </c>
      <c r="D28" s="871">
        <v>394276056.52603</v>
      </c>
      <c r="E28" s="872">
        <v>19.910307297555999</v>
      </c>
      <c r="F28" s="858"/>
    </row>
    <row r="29" spans="1:6" s="50" customFormat="1" ht="14.45" customHeight="1">
      <c r="A29" s="865" t="s">
        <v>446</v>
      </c>
      <c r="B29" s="870" t="s">
        <v>225</v>
      </c>
      <c r="C29" s="871">
        <v>6978621658.1999998</v>
      </c>
      <c r="D29" s="871">
        <v>1462774353.75718</v>
      </c>
      <c r="E29" s="872">
        <v>20.960791763777522</v>
      </c>
      <c r="F29" s="858"/>
    </row>
    <row r="30" spans="1:6" s="879" customFormat="1" ht="14.45" customHeight="1">
      <c r="A30" s="874" t="s">
        <v>645</v>
      </c>
      <c r="B30" s="875" t="s">
        <v>445</v>
      </c>
      <c r="C30" s="876">
        <v>670150084.4000001</v>
      </c>
      <c r="D30" s="876">
        <v>101222663.14195001</v>
      </c>
      <c r="E30" s="877">
        <v>15.104476668472982</v>
      </c>
      <c r="F30" s="878"/>
    </row>
    <row r="31" spans="1:6" s="50" customFormat="1" ht="14.45" customHeight="1">
      <c r="A31" s="865" t="s">
        <v>473</v>
      </c>
      <c r="B31" s="870" t="s">
        <v>297</v>
      </c>
      <c r="C31" s="871">
        <v>7653082206.3999996</v>
      </c>
      <c r="D31" s="871">
        <v>1838744656.0575299</v>
      </c>
      <c r="E31" s="872">
        <v>24.026197634723605</v>
      </c>
      <c r="F31" s="858"/>
    </row>
    <row r="32" spans="1:6" s="50" customFormat="1" ht="14.45" customHeight="1">
      <c r="A32" s="865" t="s">
        <v>646</v>
      </c>
      <c r="B32" s="870" t="s">
        <v>514</v>
      </c>
      <c r="C32" s="871">
        <v>2271344060.6999998</v>
      </c>
      <c r="D32" s="871">
        <v>377772466.15135998</v>
      </c>
      <c r="E32" s="872">
        <v>16.63211103450946</v>
      </c>
      <c r="F32" s="858"/>
    </row>
    <row r="33" spans="1:6" s="50" customFormat="1" ht="14.45" customHeight="1">
      <c r="A33" s="865" t="s">
        <v>703</v>
      </c>
      <c r="B33" s="870" t="s">
        <v>422</v>
      </c>
      <c r="C33" s="871">
        <v>1175531575.4000001</v>
      </c>
      <c r="D33" s="871">
        <v>238952067.56946</v>
      </c>
      <c r="E33" s="872">
        <v>20.327150080009666</v>
      </c>
      <c r="F33" s="858"/>
    </row>
    <row r="34" spans="1:6" s="50" customFormat="1" ht="14.45" customHeight="1">
      <c r="A34" s="865" t="s">
        <v>400</v>
      </c>
      <c r="B34" s="870" t="s">
        <v>327</v>
      </c>
      <c r="C34" s="871">
        <v>276947506.19999999</v>
      </c>
      <c r="D34" s="871">
        <v>43645821.930629998</v>
      </c>
      <c r="E34" s="872">
        <v>15.75960099063351</v>
      </c>
      <c r="F34" s="858"/>
    </row>
    <row r="35" spans="1:6" s="50" customFormat="1" ht="25.15" customHeight="1">
      <c r="A35" s="865" t="s">
        <v>1014</v>
      </c>
      <c r="B35" s="870" t="s">
        <v>188</v>
      </c>
      <c r="C35" s="871">
        <v>1651669860.7</v>
      </c>
      <c r="D35" s="871">
        <v>415305461.97656</v>
      </c>
      <c r="E35" s="872">
        <v>25.144580757836671</v>
      </c>
      <c r="F35" s="858"/>
    </row>
    <row r="36" spans="1:6" s="50" customFormat="1" ht="14.45" customHeight="1">
      <c r="A36" s="865" t="s">
        <v>1017</v>
      </c>
      <c r="B36" s="870" t="s">
        <v>583</v>
      </c>
      <c r="C36" s="871">
        <v>81101555.700000003</v>
      </c>
      <c r="D36" s="871">
        <v>13460092.795</v>
      </c>
      <c r="E36" s="872">
        <v>16.596590137912731</v>
      </c>
      <c r="F36" s="858"/>
    </row>
    <row r="37" spans="1:6" s="50" customFormat="1" ht="14.45" customHeight="1">
      <c r="A37" s="865" t="s">
        <v>1018</v>
      </c>
      <c r="B37" s="870" t="s">
        <v>486</v>
      </c>
      <c r="C37" s="871">
        <v>2207458874.3000002</v>
      </c>
      <c r="D37" s="871">
        <v>386925242.28930002</v>
      </c>
      <c r="E37" s="872">
        <v>17.528083843102017</v>
      </c>
      <c r="F37" s="858"/>
    </row>
    <row r="38" spans="1:6" s="50" customFormat="1" ht="14.45" customHeight="1">
      <c r="A38" s="865" t="s">
        <v>1015</v>
      </c>
      <c r="B38" s="870" t="s">
        <v>47</v>
      </c>
      <c r="C38" s="871">
        <v>1534100920.2</v>
      </c>
      <c r="D38" s="871">
        <v>143809360.54387</v>
      </c>
      <c r="E38" s="872">
        <v>9.3741786247753272</v>
      </c>
      <c r="F38" s="858"/>
    </row>
    <row r="39" spans="1:6" s="50" customFormat="1" ht="14.45" customHeight="1">
      <c r="A39" s="865" t="s">
        <v>1016</v>
      </c>
      <c r="B39" s="870" t="s">
        <v>322</v>
      </c>
      <c r="C39" s="871">
        <v>3580609641</v>
      </c>
      <c r="D39" s="871">
        <v>1194904927.7883999</v>
      </c>
      <c r="E39" s="872">
        <v>33.371549752479709</v>
      </c>
      <c r="F39" s="858"/>
    </row>
    <row r="40" spans="1:6" s="50" customFormat="1" ht="14.45" customHeight="1">
      <c r="A40" s="865" t="s">
        <v>1157</v>
      </c>
      <c r="B40" s="870" t="s">
        <v>40</v>
      </c>
      <c r="C40" s="871">
        <v>0</v>
      </c>
      <c r="D40" s="871">
        <v>0</v>
      </c>
      <c r="E40" s="872"/>
      <c r="F40" s="858"/>
    </row>
    <row r="41" spans="1:6" s="50" customFormat="1" ht="14.45" customHeight="1">
      <c r="A41" s="865"/>
      <c r="B41" s="869" t="s">
        <v>3305</v>
      </c>
      <c r="C41" s="867">
        <v>0</v>
      </c>
      <c r="D41" s="867">
        <v>50394.7</v>
      </c>
      <c r="E41" s="868"/>
      <c r="F41" s="858"/>
    </row>
    <row r="42" spans="1:6" s="50" customFormat="1" ht="35.65" customHeight="1">
      <c r="A42" s="865"/>
      <c r="B42" s="869" t="s">
        <v>3306</v>
      </c>
      <c r="C42" s="867">
        <v>24200000</v>
      </c>
      <c r="D42" s="867">
        <v>387053.4</v>
      </c>
      <c r="E42" s="868">
        <v>1.5993942148760332</v>
      </c>
      <c r="F42" s="858"/>
    </row>
    <row r="43" spans="1:6" s="50" customFormat="1" ht="14.45" customHeight="1">
      <c r="A43" s="865"/>
      <c r="B43" s="869" t="s">
        <v>2671</v>
      </c>
      <c r="C43" s="867">
        <v>1068068050.29</v>
      </c>
      <c r="D43" s="867">
        <v>274757538</v>
      </c>
      <c r="E43" s="868">
        <v>25.724722120973315</v>
      </c>
      <c r="F43" s="858"/>
    </row>
    <row r="44" spans="1:6" s="50" customFormat="1" ht="14.45" customHeight="1">
      <c r="A44" s="865"/>
      <c r="B44" s="869" t="s">
        <v>3307</v>
      </c>
      <c r="C44" s="867">
        <v>3437320240</v>
      </c>
      <c r="D44" s="867">
        <v>929930007.5</v>
      </c>
      <c r="E44" s="868">
        <v>27.053924062076916</v>
      </c>
      <c r="F44" s="858"/>
    </row>
    <row r="45" spans="1:6" s="50" customFormat="1" ht="14.45" customHeight="1">
      <c r="A45" s="865"/>
      <c r="B45" s="869" t="s">
        <v>3100</v>
      </c>
      <c r="C45" s="867">
        <v>0</v>
      </c>
      <c r="D45" s="867">
        <v>17140477</v>
      </c>
      <c r="E45" s="868"/>
      <c r="F45" s="858"/>
    </row>
    <row r="46" spans="1:6" s="50" customFormat="1" ht="14.45" customHeight="1">
      <c r="A46" s="865"/>
      <c r="B46" s="869" t="s">
        <v>3101</v>
      </c>
      <c r="C46" s="867">
        <v>1019786478.9000001</v>
      </c>
      <c r="D46" s="867">
        <v>-60714837.715010002</v>
      </c>
      <c r="E46" s="880"/>
      <c r="F46" s="858"/>
    </row>
    <row r="47" spans="1:6" s="50" customFormat="1" ht="14.45" customHeight="1">
      <c r="A47" s="865"/>
      <c r="B47" s="869" t="s">
        <v>603</v>
      </c>
      <c r="C47" s="867">
        <v>1288684023.4000001</v>
      </c>
      <c r="D47" s="867">
        <v>16100000</v>
      </c>
      <c r="E47" s="868">
        <v>1.2493365097770481</v>
      </c>
      <c r="F47" s="858"/>
    </row>
    <row r="48" spans="1:6" s="50" customFormat="1" ht="14.45" customHeight="1">
      <c r="A48" s="865" t="s">
        <v>473</v>
      </c>
      <c r="B48" s="870" t="s">
        <v>297</v>
      </c>
      <c r="C48" s="871">
        <v>497525</v>
      </c>
      <c r="D48" s="871">
        <v>0</v>
      </c>
      <c r="E48" s="872">
        <v>0</v>
      </c>
      <c r="F48" s="858"/>
    </row>
    <row r="49" spans="1:6" s="50" customFormat="1" ht="14.45" customHeight="1">
      <c r="A49" s="865" t="s">
        <v>646</v>
      </c>
      <c r="B49" s="870" t="s">
        <v>514</v>
      </c>
      <c r="C49" s="871">
        <v>123369496.90000001</v>
      </c>
      <c r="D49" s="871">
        <v>0</v>
      </c>
      <c r="E49" s="872">
        <v>0</v>
      </c>
      <c r="F49" s="858"/>
    </row>
    <row r="50" spans="1:6" s="50" customFormat="1" ht="14.45" customHeight="1">
      <c r="A50" s="865" t="s">
        <v>703</v>
      </c>
      <c r="B50" s="870" t="s">
        <v>422</v>
      </c>
      <c r="C50" s="871">
        <v>71000000</v>
      </c>
      <c r="D50" s="871">
        <v>0</v>
      </c>
      <c r="E50" s="872">
        <v>0</v>
      </c>
      <c r="F50" s="858"/>
    </row>
    <row r="51" spans="1:6" s="50" customFormat="1" ht="14.45" customHeight="1">
      <c r="A51" s="865" t="s">
        <v>400</v>
      </c>
      <c r="B51" s="870" t="s">
        <v>327</v>
      </c>
      <c r="C51" s="871">
        <v>49810742</v>
      </c>
      <c r="D51" s="871">
        <v>0</v>
      </c>
      <c r="E51" s="872">
        <v>0</v>
      </c>
      <c r="F51" s="858"/>
    </row>
    <row r="52" spans="1:6" s="50" customFormat="1" ht="25.15" customHeight="1">
      <c r="A52" s="865" t="s">
        <v>1014</v>
      </c>
      <c r="B52" s="870" t="s">
        <v>188</v>
      </c>
      <c r="C52" s="871">
        <v>627182318.5</v>
      </c>
      <c r="D52" s="871">
        <v>15100000</v>
      </c>
      <c r="E52" s="872">
        <v>2.4075933830714331</v>
      </c>
      <c r="F52" s="858"/>
    </row>
    <row r="53" spans="1:6" s="50" customFormat="1" ht="14.45" customHeight="1">
      <c r="A53" s="865" t="s">
        <v>1017</v>
      </c>
      <c r="B53" s="870" t="s">
        <v>583</v>
      </c>
      <c r="C53" s="871">
        <v>68500000</v>
      </c>
      <c r="D53" s="871">
        <v>0</v>
      </c>
      <c r="E53" s="872">
        <v>0</v>
      </c>
      <c r="F53" s="858"/>
    </row>
    <row r="54" spans="1:6" s="50" customFormat="1" ht="14.45" customHeight="1">
      <c r="A54" s="865" t="s">
        <v>1018</v>
      </c>
      <c r="B54" s="881" t="s">
        <v>486</v>
      </c>
      <c r="C54" s="871">
        <v>50000000</v>
      </c>
      <c r="D54" s="871">
        <v>0</v>
      </c>
      <c r="E54" s="872">
        <v>0</v>
      </c>
      <c r="F54" s="858"/>
    </row>
    <row r="55" spans="1:6" s="50" customFormat="1" ht="14.45" customHeight="1">
      <c r="A55" s="865" t="s">
        <v>1015</v>
      </c>
      <c r="B55" s="870" t="s">
        <v>47</v>
      </c>
      <c r="C55" s="871">
        <v>298323941</v>
      </c>
      <c r="D55" s="871">
        <v>1000000</v>
      </c>
      <c r="E55" s="872">
        <v>0.33520608391265522</v>
      </c>
      <c r="F55" s="858"/>
    </row>
    <row r="56" spans="1:6" s="50" customFormat="1" ht="14.45" customHeight="1">
      <c r="A56" s="865"/>
      <c r="B56" s="869" t="s">
        <v>1698</v>
      </c>
      <c r="C56" s="867">
        <v>268897544.5</v>
      </c>
      <c r="D56" s="867">
        <v>76814837.715010002</v>
      </c>
      <c r="E56" s="868">
        <v>28.566582063009506</v>
      </c>
      <c r="F56" s="858"/>
    </row>
    <row r="57" spans="1:6" s="50" customFormat="1" ht="14.45" customHeight="1">
      <c r="A57" s="865" t="s">
        <v>473</v>
      </c>
      <c r="B57" s="870" t="s">
        <v>490</v>
      </c>
      <c r="C57" s="871">
        <v>268897544.5</v>
      </c>
      <c r="D57" s="871">
        <v>76814837.715010002</v>
      </c>
      <c r="E57" s="872">
        <v>28.566582063009506</v>
      </c>
      <c r="F57" s="858"/>
    </row>
    <row r="58" spans="1:6" s="50" customFormat="1" ht="14.45" customHeight="1">
      <c r="A58" s="865"/>
      <c r="B58" s="869" t="s">
        <v>3102</v>
      </c>
      <c r="C58" s="867">
        <v>541286288.39999998</v>
      </c>
      <c r="D58" s="867">
        <v>59059201.944619998</v>
      </c>
      <c r="E58" s="880"/>
      <c r="F58" s="858"/>
    </row>
    <row r="59" spans="1:6" s="50" customFormat="1" ht="14.45" customHeight="1">
      <c r="A59" s="865"/>
      <c r="B59" s="869" t="s">
        <v>608</v>
      </c>
      <c r="C59" s="867">
        <v>542402888.39999998</v>
      </c>
      <c r="D59" s="867">
        <v>59758901.736780003</v>
      </c>
      <c r="E59" s="868">
        <v>11.017437962592531</v>
      </c>
      <c r="F59" s="858"/>
    </row>
    <row r="60" spans="1:6" s="50" customFormat="1" ht="14.45" customHeight="1">
      <c r="A60" s="865" t="s">
        <v>494</v>
      </c>
      <c r="B60" s="870" t="s">
        <v>154</v>
      </c>
      <c r="C60" s="871">
        <v>21819292</v>
      </c>
      <c r="D60" s="871">
        <v>95397.21514</v>
      </c>
      <c r="E60" s="872">
        <v>0.4372149891023045</v>
      </c>
      <c r="F60" s="858"/>
    </row>
    <row r="61" spans="1:6" s="50" customFormat="1" ht="14.45" customHeight="1">
      <c r="A61" s="865" t="s">
        <v>646</v>
      </c>
      <c r="B61" s="870" t="s">
        <v>514</v>
      </c>
      <c r="C61" s="871">
        <v>11500</v>
      </c>
      <c r="D61" s="871">
        <v>0</v>
      </c>
      <c r="E61" s="872">
        <v>0</v>
      </c>
      <c r="F61" s="858"/>
    </row>
    <row r="62" spans="1:6" s="50" customFormat="1" ht="25.15" customHeight="1">
      <c r="A62" s="865" t="s">
        <v>1014</v>
      </c>
      <c r="B62" s="870" t="s">
        <v>188</v>
      </c>
      <c r="C62" s="871">
        <v>17509807</v>
      </c>
      <c r="D62" s="871">
        <v>5029130</v>
      </c>
      <c r="E62" s="872">
        <v>28.721790023156736</v>
      </c>
      <c r="F62" s="858"/>
    </row>
    <row r="63" spans="1:6" s="50" customFormat="1" ht="19.5" customHeight="1">
      <c r="A63" s="865" t="s">
        <v>1017</v>
      </c>
      <c r="B63" s="881" t="s">
        <v>583</v>
      </c>
      <c r="C63" s="871">
        <v>261107519</v>
      </c>
      <c r="D63" s="871">
        <v>0</v>
      </c>
      <c r="E63" s="872">
        <v>0</v>
      </c>
      <c r="F63" s="858"/>
    </row>
    <row r="64" spans="1:6" s="50" customFormat="1" ht="14.45" customHeight="1">
      <c r="A64" s="865" t="s">
        <v>1018</v>
      </c>
      <c r="B64" s="870" t="s">
        <v>486</v>
      </c>
      <c r="C64" s="871">
        <v>145180380</v>
      </c>
      <c r="D64" s="871">
        <v>38930490.5</v>
      </c>
      <c r="E64" s="872">
        <v>26.815255959517394</v>
      </c>
      <c r="F64" s="858"/>
    </row>
    <row r="65" spans="1:6" s="50" customFormat="1" ht="14.45" customHeight="1">
      <c r="A65" s="865" t="s">
        <v>1015</v>
      </c>
      <c r="B65" s="870" t="s">
        <v>47</v>
      </c>
      <c r="C65" s="871">
        <v>96774390.400000006</v>
      </c>
      <c r="D65" s="871">
        <v>15703884.021640001</v>
      </c>
      <c r="E65" s="872">
        <v>16.227313813841391</v>
      </c>
      <c r="F65" s="858"/>
    </row>
    <row r="66" spans="1:6" s="50" customFormat="1" ht="14.45" customHeight="1">
      <c r="A66" s="865"/>
      <c r="B66" s="869" t="s">
        <v>1699</v>
      </c>
      <c r="C66" s="867">
        <v>1116600</v>
      </c>
      <c r="D66" s="867">
        <v>699699.79215999995</v>
      </c>
      <c r="E66" s="868">
        <v>62.66342397993909</v>
      </c>
      <c r="F66" s="858"/>
    </row>
    <row r="67" spans="1:6" s="50" customFormat="1" ht="14.45" customHeight="1">
      <c r="A67" s="865" t="s">
        <v>646</v>
      </c>
      <c r="B67" s="870" t="s">
        <v>289</v>
      </c>
      <c r="C67" s="871">
        <v>1116600</v>
      </c>
      <c r="D67" s="871">
        <v>699699.79215999995</v>
      </c>
      <c r="E67" s="872">
        <v>62.66342397993909</v>
      </c>
      <c r="F67" s="858"/>
    </row>
    <row r="68" spans="1:6" s="50" customFormat="1" ht="14.45" customHeight="1">
      <c r="A68" s="865"/>
      <c r="B68" s="869" t="s">
        <v>3103</v>
      </c>
      <c r="C68" s="867">
        <v>-1896692964.2400055</v>
      </c>
      <c r="D68" s="867">
        <v>-593663173.67354977</v>
      </c>
      <c r="E68" s="880"/>
      <c r="F68" s="858"/>
    </row>
    <row r="69" spans="1:6" s="50" customFormat="1" ht="14.45" customHeight="1">
      <c r="A69" s="865"/>
      <c r="B69" s="869" t="s">
        <v>3308</v>
      </c>
      <c r="C69" s="867">
        <v>-3591212964.2400055</v>
      </c>
      <c r="D69" s="867">
        <v>-826742426.42657971</v>
      </c>
      <c r="E69" s="880"/>
      <c r="F69" s="858"/>
    </row>
    <row r="70" spans="1:6" s="50" customFormat="1" ht="25.15" customHeight="1">
      <c r="A70" s="865"/>
      <c r="B70" s="869" t="s">
        <v>3104</v>
      </c>
      <c r="C70" s="867">
        <v>1896692964.2400055</v>
      </c>
      <c r="D70" s="867">
        <v>593663173.67354989</v>
      </c>
      <c r="E70" s="880"/>
      <c r="F70" s="858"/>
    </row>
    <row r="71" spans="1:6" s="50" customFormat="1" ht="14.45" customHeight="1">
      <c r="A71" s="865"/>
      <c r="B71" s="869" t="s">
        <v>1700</v>
      </c>
      <c r="C71" s="867">
        <v>8956319734.8999996</v>
      </c>
      <c r="D71" s="867">
        <v>1471168627.05144</v>
      </c>
      <c r="E71" s="868">
        <v>16.426039607750408</v>
      </c>
      <c r="F71" s="858"/>
    </row>
    <row r="72" spans="1:6" s="50" customFormat="1" ht="14.45" customHeight="1">
      <c r="A72" s="865" t="s">
        <v>703</v>
      </c>
      <c r="B72" s="870" t="s">
        <v>1701</v>
      </c>
      <c r="C72" s="871">
        <v>8956319734.8999996</v>
      </c>
      <c r="D72" s="871">
        <v>1471168627.05144</v>
      </c>
      <c r="E72" s="872">
        <v>16.426039607750408</v>
      </c>
      <c r="F72" s="858"/>
    </row>
    <row r="73" spans="1:6" s="50" customFormat="1" ht="14.45" customHeight="1">
      <c r="A73" s="865"/>
      <c r="B73" s="869" t="s">
        <v>1702</v>
      </c>
      <c r="C73" s="867">
        <v>4448320664.3000002</v>
      </c>
      <c r="D73" s="867">
        <v>784606443.82990003</v>
      </c>
      <c r="E73" s="868">
        <v>17.63826178554886</v>
      </c>
      <c r="F73" s="858"/>
    </row>
    <row r="74" spans="1:6" s="50" customFormat="1" ht="14.45" customHeight="1">
      <c r="A74" s="865" t="s">
        <v>1171</v>
      </c>
      <c r="B74" s="870" t="s">
        <v>1669</v>
      </c>
      <c r="C74" s="871">
        <v>4448320664.3000002</v>
      </c>
      <c r="D74" s="871">
        <v>784606443.82990003</v>
      </c>
      <c r="E74" s="872">
        <v>17.63826178554886</v>
      </c>
      <c r="F74" s="858"/>
    </row>
    <row r="75" spans="1:6" s="50" customFormat="1" ht="14.45" customHeight="1">
      <c r="A75" s="865"/>
      <c r="B75" s="869" t="s">
        <v>1703</v>
      </c>
      <c r="C75" s="867">
        <v>-2611306106.3599939</v>
      </c>
      <c r="D75" s="867">
        <v>-92899009.547990084</v>
      </c>
      <c r="E75" s="868"/>
      <c r="F75" s="858"/>
    </row>
    <row r="76" spans="1:6" s="50" customFormat="1" ht="25.15" customHeight="1">
      <c r="A76" s="865"/>
      <c r="B76" s="882" t="s">
        <v>3309</v>
      </c>
      <c r="C76" s="867"/>
      <c r="D76" s="867"/>
      <c r="E76" s="868"/>
      <c r="F76" s="858"/>
    </row>
    <row r="77" spans="1:6" s="50" customFormat="1" ht="14.45" customHeight="1">
      <c r="A77" s="865"/>
      <c r="B77" s="869" t="s">
        <v>1704</v>
      </c>
      <c r="C77" s="867"/>
      <c r="D77" s="867">
        <v>39636746309.07782</v>
      </c>
      <c r="E77" s="868"/>
      <c r="F77" s="858"/>
    </row>
    <row r="78" spans="1:6" s="50" customFormat="1" ht="14.45" customHeight="1">
      <c r="A78" s="883"/>
      <c r="B78" s="884" t="s">
        <v>1705</v>
      </c>
      <c r="C78" s="885"/>
      <c r="D78" s="885">
        <v>39715489377.625801</v>
      </c>
      <c r="E78" s="886"/>
      <c r="F78" s="858"/>
    </row>
    <row r="79" spans="1:6" s="50" customFormat="1" ht="33" customHeight="1">
      <c r="F79" s="858"/>
    </row>
  </sheetData>
  <mergeCells count="4">
    <mergeCell ref="A2:E2"/>
    <mergeCell ref="A3:E3"/>
    <mergeCell ref="A4:B4"/>
    <mergeCell ref="A5:B5"/>
  </mergeCells>
  <printOptions horizontalCentered="1"/>
  <pageMargins left="0.31496062992125984" right="0.11811023622047245" top="0.15748031496062992" bottom="0.15748031496062992" header="0.31496062992125984" footer="0.31496062992125984"/>
  <pageSetup paperSize="9" scale="56"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F20"/>
  <sheetViews>
    <sheetView view="pageBreakPreview" zoomScale="85" zoomScaleNormal="85" zoomScaleSheetLayoutView="85" workbookViewId="0">
      <selection activeCell="AA5" sqref="AA5"/>
    </sheetView>
  </sheetViews>
  <sheetFormatPr defaultRowHeight="12.75"/>
  <cols>
    <col min="1" max="1" width="11.85546875" style="420" customWidth="1"/>
    <col min="2" max="2" width="23.85546875" style="420" customWidth="1"/>
    <col min="3" max="4" width="13" style="420" customWidth="1"/>
    <col min="5" max="5" width="13.42578125" style="420" customWidth="1"/>
    <col min="6" max="6" width="22.5703125" style="420" customWidth="1"/>
    <col min="7" max="7" width="4.85546875" style="420" customWidth="1"/>
    <col min="8" max="16384" width="9.140625" style="420"/>
  </cols>
  <sheetData>
    <row r="1" spans="1:6" s="50" customFormat="1" ht="22.35" customHeight="1">
      <c r="A1" s="700" t="s">
        <v>1662</v>
      </c>
      <c r="F1" s="500" t="s">
        <v>1661</v>
      </c>
    </row>
    <row r="2" spans="1:6" s="50" customFormat="1" ht="72" customHeight="1">
      <c r="A2" s="948" t="s">
        <v>3271</v>
      </c>
      <c r="B2" s="948"/>
      <c r="C2" s="948"/>
      <c r="D2" s="948"/>
      <c r="E2" s="948"/>
      <c r="F2" s="948"/>
    </row>
    <row r="3" spans="1:6" s="50" customFormat="1" ht="15" customHeight="1"/>
    <row r="4" spans="1:6" s="50" customFormat="1" ht="2.25" customHeight="1">
      <c r="A4" s="949" t="s">
        <v>122</v>
      </c>
    </row>
    <row r="5" spans="1:6" s="50" customFormat="1" ht="18.75" customHeight="1">
      <c r="A5" s="949"/>
      <c r="F5" s="500" t="s">
        <v>500</v>
      </c>
    </row>
    <row r="6" spans="1:6" s="50" customFormat="1" ht="90.75" customHeight="1">
      <c r="A6" s="648" t="s">
        <v>512</v>
      </c>
      <c r="B6" s="649" t="s">
        <v>371</v>
      </c>
      <c r="C6" s="648" t="s">
        <v>1000</v>
      </c>
      <c r="D6" s="648" t="s">
        <v>3272</v>
      </c>
      <c r="E6" s="648" t="s">
        <v>1092</v>
      </c>
      <c r="F6" s="648" t="s">
        <v>37</v>
      </c>
    </row>
    <row r="7" spans="1:6" s="50" customFormat="1" ht="15.4" customHeight="1">
      <c r="A7" s="648" t="s">
        <v>494</v>
      </c>
      <c r="B7" s="649" t="s">
        <v>183</v>
      </c>
      <c r="C7" s="648" t="s">
        <v>264</v>
      </c>
      <c r="D7" s="648" t="s">
        <v>446</v>
      </c>
      <c r="E7" s="648" t="s">
        <v>645</v>
      </c>
      <c r="F7" s="648" t="s">
        <v>473</v>
      </c>
    </row>
    <row r="8" spans="1:6" s="50" customFormat="1" ht="15.95" customHeight="1">
      <c r="A8" s="650"/>
      <c r="B8" s="651" t="s">
        <v>393</v>
      </c>
      <c r="C8" s="652">
        <v>4123914.8790000002</v>
      </c>
      <c r="D8" s="652">
        <v>799522.42399121996</v>
      </c>
      <c r="E8" s="653" t="s">
        <v>3273</v>
      </c>
      <c r="F8" s="654" t="s">
        <v>394</v>
      </c>
    </row>
    <row r="9" spans="1:6" s="50" customFormat="1" ht="54" customHeight="1">
      <c r="A9" s="655" t="s">
        <v>494</v>
      </c>
      <c r="B9" s="656" t="s">
        <v>272</v>
      </c>
      <c r="C9" s="657">
        <v>4123838.7459999998</v>
      </c>
      <c r="D9" s="657">
        <v>784493.58236414997</v>
      </c>
      <c r="E9" s="658" t="s">
        <v>3274</v>
      </c>
      <c r="F9" s="656" t="s">
        <v>530</v>
      </c>
    </row>
    <row r="10" spans="1:6" s="50" customFormat="1" ht="41.25" customHeight="1">
      <c r="A10" s="655" t="s">
        <v>183</v>
      </c>
      <c r="B10" s="656" t="s">
        <v>564</v>
      </c>
      <c r="C10" s="658" t="s">
        <v>476</v>
      </c>
      <c r="D10" s="657">
        <v>864.38153034000004</v>
      </c>
      <c r="E10" s="658" t="s">
        <v>476</v>
      </c>
      <c r="F10" s="656" t="s">
        <v>565</v>
      </c>
    </row>
    <row r="11" spans="1:6" s="50" customFormat="1" ht="46.5" customHeight="1">
      <c r="A11" s="655" t="s">
        <v>264</v>
      </c>
      <c r="B11" s="656" t="s">
        <v>1665</v>
      </c>
      <c r="C11" s="657">
        <v>76.132999999999996</v>
      </c>
      <c r="D11" s="657">
        <v>8.5190967299999993</v>
      </c>
      <c r="E11" s="658" t="s">
        <v>3275</v>
      </c>
      <c r="F11" s="656" t="s">
        <v>1666</v>
      </c>
    </row>
    <row r="12" spans="1:6" s="50" customFormat="1" ht="42" customHeight="1">
      <c r="A12" s="655" t="s">
        <v>473</v>
      </c>
      <c r="B12" s="656"/>
      <c r="C12" s="658" t="s">
        <v>476</v>
      </c>
      <c r="D12" s="657">
        <v>14155.941000000001</v>
      </c>
      <c r="E12" s="658" t="s">
        <v>476</v>
      </c>
      <c r="F12" s="656"/>
    </row>
    <row r="13" spans="1:6" s="50" customFormat="1" ht="40.5" customHeight="1">
      <c r="A13" s="501" t="s">
        <v>1643</v>
      </c>
      <c r="B13" s="659" t="s">
        <v>1863</v>
      </c>
      <c r="C13" s="653" t="s">
        <v>476</v>
      </c>
      <c r="D13" s="652">
        <v>799043.51149021997</v>
      </c>
      <c r="E13" s="653" t="s">
        <v>476</v>
      </c>
      <c r="F13" s="659" t="s">
        <v>1864</v>
      </c>
    </row>
    <row r="14" spans="1:6" s="50" customFormat="1" ht="12"/>
    <row r="15" spans="1:6" ht="42.75" customHeight="1"/>
    <row r="20" s="420" customFormat="1" ht="60" customHeight="1"/>
  </sheetData>
  <customSheetViews>
    <customSheetView guid="{69687417-BF2D-41EA-9F0C-3ABCA36AC0DF}"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CEB12AB2-2B7C-47EA-8993-91B31C172525}"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8"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pageSetUpPr fitToPage="1"/>
  </sheetPr>
  <dimension ref="B1:H35"/>
  <sheetViews>
    <sheetView view="pageBreakPreview" zoomScaleNormal="120" zoomScaleSheetLayoutView="100" workbookViewId="0">
      <selection activeCell="L16" sqref="L16"/>
    </sheetView>
  </sheetViews>
  <sheetFormatPr defaultRowHeight="12.75"/>
  <cols>
    <col min="1" max="1" width="0.5703125" style="420" customWidth="1"/>
    <col min="2" max="2" width="2.7109375" style="420" customWidth="1"/>
    <col min="3" max="3" width="3.5703125" style="420" customWidth="1"/>
    <col min="4" max="4" width="3.42578125" style="420" customWidth="1"/>
    <col min="5" max="5" width="3.85546875" style="420" customWidth="1"/>
    <col min="6" max="6" width="32.5703125" style="420" customWidth="1"/>
    <col min="7" max="7" width="14.28515625" style="420" customWidth="1"/>
    <col min="8" max="8" width="34" style="420" customWidth="1"/>
    <col min="9" max="9" width="5.5703125" style="420" customWidth="1"/>
    <col min="10" max="16384" width="9.140625" style="420"/>
  </cols>
  <sheetData>
    <row r="1" spans="2:8" s="50" customFormat="1" ht="4.3499999999999996" customHeight="1" thickBot="1"/>
    <row r="2" spans="2:8" s="50" customFormat="1" ht="35.65" customHeight="1" thickTop="1" thickBot="1">
      <c r="B2" s="951" t="s">
        <v>1830</v>
      </c>
      <c r="C2" s="951"/>
      <c r="D2" s="951"/>
      <c r="E2" s="951"/>
      <c r="F2" s="951"/>
      <c r="G2" s="953" t="s">
        <v>1829</v>
      </c>
      <c r="H2" s="953"/>
    </row>
    <row r="3" spans="2:8" s="50" customFormat="1" ht="2.65" customHeight="1" thickTop="1"/>
    <row r="4" spans="2:8" s="50" customFormat="1" ht="41.1" customHeight="1" thickBot="1">
      <c r="B4" s="952" t="s">
        <v>1455</v>
      </c>
      <c r="C4" s="952"/>
      <c r="D4" s="952"/>
      <c r="E4" s="952"/>
      <c r="F4" s="952"/>
      <c r="G4" s="954" t="s">
        <v>1456</v>
      </c>
      <c r="H4" s="954"/>
    </row>
    <row r="5" spans="2:8" s="50" customFormat="1" ht="14.45" customHeight="1" thickTop="1" thickBot="1">
      <c r="B5" s="951" t="s">
        <v>122</v>
      </c>
      <c r="C5" s="951"/>
      <c r="D5" s="951"/>
      <c r="E5" s="951"/>
      <c r="F5" s="951"/>
      <c r="G5" s="953" t="s">
        <v>122</v>
      </c>
      <c r="H5" s="953"/>
    </row>
    <row r="6" spans="2:8" s="50" customFormat="1" ht="5.85" customHeight="1" thickTop="1"/>
    <row r="7" spans="2:8" s="50" customFormat="1" ht="86.85" customHeight="1">
      <c r="B7" s="950" t="s">
        <v>1457</v>
      </c>
      <c r="C7" s="950"/>
      <c r="D7" s="950"/>
      <c r="E7" s="950"/>
      <c r="F7" s="767" t="s">
        <v>24</v>
      </c>
      <c r="G7" s="768" t="s">
        <v>3241</v>
      </c>
      <c r="H7" s="767" t="s">
        <v>468</v>
      </c>
    </row>
    <row r="8" spans="2:8" s="50" customFormat="1" ht="25.5" customHeight="1">
      <c r="B8" s="769"/>
      <c r="C8" s="769"/>
      <c r="D8" s="769"/>
      <c r="E8" s="769"/>
      <c r="F8" s="770" t="s">
        <v>1073</v>
      </c>
      <c r="G8" s="771">
        <v>2047580.40698937</v>
      </c>
      <c r="H8" s="770" t="s">
        <v>343</v>
      </c>
    </row>
    <row r="9" spans="2:8" s="50" customFormat="1" ht="25.5" customHeight="1">
      <c r="B9" s="772" t="s">
        <v>648</v>
      </c>
      <c r="C9" s="769"/>
      <c r="D9" s="769"/>
      <c r="E9" s="769"/>
      <c r="F9" s="770" t="s">
        <v>92</v>
      </c>
      <c r="G9" s="771">
        <v>14493.69104675</v>
      </c>
      <c r="H9" s="770" t="s">
        <v>225</v>
      </c>
    </row>
    <row r="10" spans="2:8" s="50" customFormat="1" ht="29.25" customHeight="1">
      <c r="B10" s="769"/>
      <c r="C10" s="773" t="s">
        <v>1372</v>
      </c>
      <c r="D10" s="769"/>
      <c r="E10" s="769"/>
      <c r="F10" s="774" t="s">
        <v>2820</v>
      </c>
      <c r="G10" s="775">
        <v>11542.21536559</v>
      </c>
      <c r="H10" s="776" t="s">
        <v>1778</v>
      </c>
    </row>
    <row r="11" spans="2:8" s="50" customFormat="1" ht="45.4" customHeight="1">
      <c r="B11" s="769"/>
      <c r="C11" s="769"/>
      <c r="D11" s="772" t="s">
        <v>1369</v>
      </c>
      <c r="E11" s="769"/>
      <c r="F11" s="770" t="s">
        <v>936</v>
      </c>
      <c r="G11" s="771">
        <v>11542.21536559</v>
      </c>
      <c r="H11" s="770" t="s">
        <v>937</v>
      </c>
    </row>
    <row r="12" spans="2:8" s="50" customFormat="1" ht="41.1" customHeight="1">
      <c r="B12" s="777" t="s">
        <v>648</v>
      </c>
      <c r="C12" s="777" t="s">
        <v>1372</v>
      </c>
      <c r="D12" s="777" t="s">
        <v>1369</v>
      </c>
      <c r="E12" s="778" t="s">
        <v>1007</v>
      </c>
      <c r="F12" s="779" t="s">
        <v>2501</v>
      </c>
      <c r="G12" s="780">
        <v>2842.52850253</v>
      </c>
      <c r="H12" s="779" t="s">
        <v>2502</v>
      </c>
    </row>
    <row r="13" spans="2:8" s="50" customFormat="1" ht="41.1" customHeight="1">
      <c r="B13" s="781"/>
      <c r="C13" s="781"/>
      <c r="D13" s="781"/>
      <c r="E13" s="778" t="s">
        <v>905</v>
      </c>
      <c r="F13" s="779" t="s">
        <v>3195</v>
      </c>
      <c r="G13" s="780">
        <v>8699.6868630600002</v>
      </c>
      <c r="H13" s="779" t="s">
        <v>3196</v>
      </c>
    </row>
    <row r="14" spans="2:8" s="50" customFormat="1" ht="29.25" customHeight="1">
      <c r="B14" s="769"/>
      <c r="C14" s="773" t="s">
        <v>2337</v>
      </c>
      <c r="D14" s="769"/>
      <c r="E14" s="769"/>
      <c r="F14" s="776" t="s">
        <v>2554</v>
      </c>
      <c r="G14" s="775">
        <v>2093.9840944299999</v>
      </c>
      <c r="H14" s="776" t="s">
        <v>2338</v>
      </c>
    </row>
    <row r="15" spans="2:8" s="50" customFormat="1" ht="36.75" customHeight="1">
      <c r="B15" s="769"/>
      <c r="C15" s="769"/>
      <c r="D15" s="772" t="s">
        <v>1371</v>
      </c>
      <c r="E15" s="769"/>
      <c r="F15" s="770" t="s">
        <v>2940</v>
      </c>
      <c r="G15" s="771">
        <v>2093.9840944299999</v>
      </c>
      <c r="H15" s="770" t="s">
        <v>2348</v>
      </c>
    </row>
    <row r="16" spans="2:8" s="50" customFormat="1" ht="41.1" customHeight="1">
      <c r="B16" s="781"/>
      <c r="C16" s="777" t="s">
        <v>2337</v>
      </c>
      <c r="D16" s="777" t="s">
        <v>1371</v>
      </c>
      <c r="E16" s="778" t="s">
        <v>1007</v>
      </c>
      <c r="F16" s="779" t="s">
        <v>3117</v>
      </c>
      <c r="G16" s="780">
        <v>2093.9840944299999</v>
      </c>
      <c r="H16" s="779" t="s">
        <v>2416</v>
      </c>
    </row>
    <row r="17" spans="2:8" s="50" customFormat="1" ht="29.25" customHeight="1">
      <c r="B17" s="769"/>
      <c r="C17" s="773" t="s">
        <v>2339</v>
      </c>
      <c r="D17" s="769"/>
      <c r="E17" s="769"/>
      <c r="F17" s="776" t="s">
        <v>2543</v>
      </c>
      <c r="G17" s="775">
        <v>857.49158672999999</v>
      </c>
      <c r="H17" s="776" t="s">
        <v>2340</v>
      </c>
    </row>
    <row r="18" spans="2:8" s="50" customFormat="1" ht="36.75" customHeight="1">
      <c r="B18" s="769"/>
      <c r="C18" s="769"/>
      <c r="D18" s="772" t="s">
        <v>1368</v>
      </c>
      <c r="E18" s="769"/>
      <c r="F18" s="770" t="s">
        <v>1825</v>
      </c>
      <c r="G18" s="771">
        <v>857.49158672999999</v>
      </c>
      <c r="H18" s="770" t="s">
        <v>2941</v>
      </c>
    </row>
    <row r="19" spans="2:8" s="50" customFormat="1" ht="41.1" customHeight="1">
      <c r="B19" s="781"/>
      <c r="C19" s="777" t="s">
        <v>2339</v>
      </c>
      <c r="D19" s="777" t="s">
        <v>1368</v>
      </c>
      <c r="E19" s="778" t="s">
        <v>905</v>
      </c>
      <c r="F19" s="779" t="s">
        <v>2417</v>
      </c>
      <c r="G19" s="780">
        <v>857.49158672999999</v>
      </c>
      <c r="H19" s="779" t="s">
        <v>2418</v>
      </c>
    </row>
    <row r="20" spans="2:8" s="50" customFormat="1" ht="25.5" customHeight="1">
      <c r="B20" s="772" t="s">
        <v>652</v>
      </c>
      <c r="C20" s="769"/>
      <c r="D20" s="769"/>
      <c r="E20" s="769"/>
      <c r="F20" s="770" t="s">
        <v>368</v>
      </c>
      <c r="G20" s="771">
        <v>340795.11185233999</v>
      </c>
      <c r="H20" s="770" t="s">
        <v>445</v>
      </c>
    </row>
    <row r="21" spans="2:8" s="50" customFormat="1" ht="29.25" customHeight="1">
      <c r="B21" s="769"/>
      <c r="C21" s="773" t="s">
        <v>1036</v>
      </c>
      <c r="D21" s="769"/>
      <c r="E21" s="769"/>
      <c r="F21" s="776" t="s">
        <v>2534</v>
      </c>
      <c r="G21" s="775">
        <v>340795.11185233999</v>
      </c>
      <c r="H21" s="776" t="s">
        <v>1037</v>
      </c>
    </row>
    <row r="22" spans="2:8" s="50" customFormat="1" ht="36.75" customHeight="1">
      <c r="B22" s="769"/>
      <c r="C22" s="769"/>
      <c r="D22" s="772" t="s">
        <v>1876</v>
      </c>
      <c r="E22" s="769"/>
      <c r="F22" s="770" t="s">
        <v>2943</v>
      </c>
      <c r="G22" s="771">
        <v>329000</v>
      </c>
      <c r="H22" s="770" t="s">
        <v>2944</v>
      </c>
    </row>
    <row r="23" spans="2:8" s="50" customFormat="1" ht="41.1" customHeight="1">
      <c r="B23" s="777" t="s">
        <v>652</v>
      </c>
      <c r="C23" s="777" t="s">
        <v>1036</v>
      </c>
      <c r="D23" s="777" t="s">
        <v>1876</v>
      </c>
      <c r="E23" s="778" t="s">
        <v>1007</v>
      </c>
      <c r="F23" s="779" t="s">
        <v>3197</v>
      </c>
      <c r="G23" s="780">
        <v>329000</v>
      </c>
      <c r="H23" s="779" t="s">
        <v>3198</v>
      </c>
    </row>
    <row r="24" spans="2:8" s="50" customFormat="1" ht="45.4" customHeight="1">
      <c r="B24" s="769"/>
      <c r="C24" s="769"/>
      <c r="D24" s="772" t="s">
        <v>1131</v>
      </c>
      <c r="E24" s="769"/>
      <c r="F24" s="770" t="s">
        <v>2945</v>
      </c>
      <c r="G24" s="771">
        <v>5275.2106881199998</v>
      </c>
      <c r="H24" s="770" t="s">
        <v>1068</v>
      </c>
    </row>
    <row r="25" spans="2:8" s="50" customFormat="1" ht="73.5" customHeight="1">
      <c r="B25" s="781"/>
      <c r="C25" s="781"/>
      <c r="D25" s="777" t="s">
        <v>1131</v>
      </c>
      <c r="E25" s="778" t="s">
        <v>906</v>
      </c>
      <c r="F25" s="779" t="s">
        <v>2512</v>
      </c>
      <c r="G25" s="780">
        <v>997.20798811999998</v>
      </c>
      <c r="H25" s="779" t="s">
        <v>3118</v>
      </c>
    </row>
    <row r="26" spans="2:8" s="50" customFormat="1" ht="30.4" customHeight="1">
      <c r="B26" s="781"/>
      <c r="C26" s="781"/>
      <c r="D26" s="781"/>
      <c r="E26" s="778" t="s">
        <v>958</v>
      </c>
      <c r="F26" s="779" t="s">
        <v>3199</v>
      </c>
      <c r="G26" s="780">
        <v>4278.0027</v>
      </c>
      <c r="H26" s="779" t="s">
        <v>3200</v>
      </c>
    </row>
    <row r="27" spans="2:8" s="50" customFormat="1" ht="36.75" customHeight="1">
      <c r="B27" s="769"/>
      <c r="C27" s="769"/>
      <c r="D27" s="772" t="s">
        <v>1023</v>
      </c>
      <c r="E27" s="769"/>
      <c r="F27" s="770" t="s">
        <v>1069</v>
      </c>
      <c r="G27" s="771">
        <v>6519.9011642200003</v>
      </c>
      <c r="H27" s="770" t="s">
        <v>1070</v>
      </c>
    </row>
    <row r="28" spans="2:8" s="50" customFormat="1" ht="41.1" customHeight="1">
      <c r="B28" s="781"/>
      <c r="C28" s="781"/>
      <c r="D28" s="777" t="s">
        <v>1023</v>
      </c>
      <c r="E28" s="778" t="s">
        <v>1007</v>
      </c>
      <c r="F28" s="779" t="s">
        <v>2426</v>
      </c>
      <c r="G28" s="780">
        <v>6394.4352642200001</v>
      </c>
      <c r="H28" s="779" t="s">
        <v>2427</v>
      </c>
    </row>
    <row r="29" spans="2:8" s="50" customFormat="1" ht="21.4" customHeight="1">
      <c r="B29" s="781"/>
      <c r="C29" s="781"/>
      <c r="D29" s="781"/>
      <c r="E29" s="778" t="s">
        <v>3242</v>
      </c>
      <c r="F29" s="779" t="s">
        <v>3243</v>
      </c>
      <c r="G29" s="780">
        <v>63.369900000000001</v>
      </c>
      <c r="H29" s="779" t="s">
        <v>3244</v>
      </c>
    </row>
    <row r="30" spans="2:8" s="50" customFormat="1" ht="41.1" customHeight="1">
      <c r="B30" s="781"/>
      <c r="C30" s="781"/>
      <c r="D30" s="781"/>
      <c r="E30" s="778" t="s">
        <v>3245</v>
      </c>
      <c r="F30" s="779" t="s">
        <v>3246</v>
      </c>
      <c r="G30" s="780">
        <v>62.095999999999997</v>
      </c>
      <c r="H30" s="779" t="s">
        <v>3247</v>
      </c>
    </row>
    <row r="31" spans="2:8" s="50" customFormat="1" ht="34.700000000000003" customHeight="1">
      <c r="B31" s="772" t="s">
        <v>659</v>
      </c>
      <c r="C31" s="769"/>
      <c r="D31" s="769"/>
      <c r="E31" s="769"/>
      <c r="F31" s="770" t="s">
        <v>640</v>
      </c>
      <c r="G31" s="771">
        <v>1692291.6040902799</v>
      </c>
      <c r="H31" s="770" t="s">
        <v>297</v>
      </c>
    </row>
    <row r="32" spans="2:8" s="50" customFormat="1" ht="29.25" customHeight="1">
      <c r="B32" s="769"/>
      <c r="C32" s="773" t="s">
        <v>1024</v>
      </c>
      <c r="D32" s="769"/>
      <c r="E32" s="769"/>
      <c r="F32" s="776" t="s">
        <v>2532</v>
      </c>
      <c r="G32" s="775">
        <v>1692291.6040902799</v>
      </c>
      <c r="H32" s="776" t="s">
        <v>2533</v>
      </c>
    </row>
    <row r="33" spans="2:8" s="50" customFormat="1" ht="45.4" customHeight="1">
      <c r="B33" s="769"/>
      <c r="C33" s="769"/>
      <c r="D33" s="772" t="s">
        <v>734</v>
      </c>
      <c r="E33" s="769"/>
      <c r="F33" s="770" t="s">
        <v>938</v>
      </c>
      <c r="G33" s="771">
        <v>1692291.6040902799</v>
      </c>
      <c r="H33" s="770" t="s">
        <v>939</v>
      </c>
    </row>
    <row r="34" spans="2:8" s="50" customFormat="1" ht="30.4" customHeight="1">
      <c r="B34" s="777" t="s">
        <v>659</v>
      </c>
      <c r="C34" s="777" t="s">
        <v>1024</v>
      </c>
      <c r="D34" s="777" t="s">
        <v>734</v>
      </c>
      <c r="E34" s="778" t="s">
        <v>741</v>
      </c>
      <c r="F34" s="779" t="s">
        <v>2419</v>
      </c>
      <c r="G34" s="780">
        <v>1692291.6040902799</v>
      </c>
      <c r="H34" s="779" t="s">
        <v>2420</v>
      </c>
    </row>
    <row r="35" spans="2:8" s="50" customFormat="1" ht="33.6" customHeight="1"/>
  </sheetData>
  <customSheetViews>
    <customSheetView guid="{69687417-BF2D-41EA-9F0C-3ABCA36AC0DF}" topLeftCell="A43">
      <selection activeCell="M59" sqref="M59"/>
      <pageMargins left="0.7" right="0.7" top="0.75" bottom="0.75" header="0.3" footer="0.3"/>
      <pageSetup paperSize="9" orientation="portrait"/>
      <headerFooter alignWithMargins="0"/>
    </customSheetView>
    <customSheetView guid="{CEB12AB2-2B7C-47EA-8993-91B31C172525}"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pageSetUpPr fitToPage="1"/>
  </sheetPr>
  <dimension ref="A1:N16"/>
  <sheetViews>
    <sheetView zoomScaleNormal="100" zoomScaleSheetLayoutView="100" workbookViewId="0">
      <selection activeCell="J13" sqref="J13"/>
    </sheetView>
  </sheetViews>
  <sheetFormatPr defaultRowHeight="12.75"/>
  <cols>
    <col min="1" max="1" width="36.7109375" style="124" customWidth="1"/>
    <col min="2" max="2" width="26.140625" style="124" customWidth="1"/>
    <col min="3" max="3" width="18.140625" style="124" customWidth="1"/>
    <col min="4" max="4" width="16.140625" style="124" customWidth="1"/>
    <col min="5" max="5" width="38.7109375" style="124" customWidth="1"/>
    <col min="6" max="13" width="9.140625" style="124"/>
    <col min="14" max="256" width="9.140625" style="376"/>
    <col min="257" max="257" width="36.7109375" style="376" customWidth="1"/>
    <col min="258" max="258" width="25.140625" style="376" customWidth="1"/>
    <col min="259" max="259" width="18.140625" style="376" customWidth="1"/>
    <col min="260" max="260" width="16.140625" style="376" customWidth="1"/>
    <col min="261" max="261" width="36" style="376" customWidth="1"/>
    <col min="262" max="512" width="9.140625" style="376"/>
    <col min="513" max="513" width="36.7109375" style="376" customWidth="1"/>
    <col min="514" max="514" width="25.140625" style="376" customWidth="1"/>
    <col min="515" max="515" width="18.140625" style="376" customWidth="1"/>
    <col min="516" max="516" width="16.140625" style="376" customWidth="1"/>
    <col min="517" max="517" width="36" style="376" customWidth="1"/>
    <col min="518" max="768" width="9.140625" style="376"/>
    <col min="769" max="769" width="36.7109375" style="376" customWidth="1"/>
    <col min="770" max="770" width="25.140625" style="376" customWidth="1"/>
    <col min="771" max="771" width="18.140625" style="376" customWidth="1"/>
    <col min="772" max="772" width="16.140625" style="376" customWidth="1"/>
    <col min="773" max="773" width="36" style="376" customWidth="1"/>
    <col min="774" max="1024" width="9.140625" style="376"/>
    <col min="1025" max="1025" width="36.7109375" style="376" customWidth="1"/>
    <col min="1026" max="1026" width="25.140625" style="376" customWidth="1"/>
    <col min="1027" max="1027" width="18.140625" style="376" customWidth="1"/>
    <col min="1028" max="1028" width="16.140625" style="376" customWidth="1"/>
    <col min="1029" max="1029" width="36" style="376" customWidth="1"/>
    <col min="1030" max="1280" width="9.140625" style="376"/>
    <col min="1281" max="1281" width="36.7109375" style="376" customWidth="1"/>
    <col min="1282" max="1282" width="25.140625" style="376" customWidth="1"/>
    <col min="1283" max="1283" width="18.140625" style="376" customWidth="1"/>
    <col min="1284" max="1284" width="16.140625" style="376" customWidth="1"/>
    <col min="1285" max="1285" width="36" style="376" customWidth="1"/>
    <col min="1286" max="1536" width="9.140625" style="376"/>
    <col min="1537" max="1537" width="36.7109375" style="376" customWidth="1"/>
    <col min="1538" max="1538" width="25.140625" style="376" customWidth="1"/>
    <col min="1539" max="1539" width="18.140625" style="376" customWidth="1"/>
    <col min="1540" max="1540" width="16.140625" style="376" customWidth="1"/>
    <col min="1541" max="1541" width="36" style="376" customWidth="1"/>
    <col min="1542" max="1792" width="9.140625" style="376"/>
    <col min="1793" max="1793" width="36.7109375" style="376" customWidth="1"/>
    <col min="1794" max="1794" width="25.140625" style="376" customWidth="1"/>
    <col min="1795" max="1795" width="18.140625" style="376" customWidth="1"/>
    <col min="1796" max="1796" width="16.140625" style="376" customWidth="1"/>
    <col min="1797" max="1797" width="36" style="376" customWidth="1"/>
    <col min="1798" max="2048" width="9.140625" style="376"/>
    <col min="2049" max="2049" width="36.7109375" style="376" customWidth="1"/>
    <col min="2050" max="2050" width="25.140625" style="376" customWidth="1"/>
    <col min="2051" max="2051" width="18.140625" style="376" customWidth="1"/>
    <col min="2052" max="2052" width="16.140625" style="376" customWidth="1"/>
    <col min="2053" max="2053" width="36" style="376" customWidth="1"/>
    <col min="2054" max="2304" width="9.140625" style="376"/>
    <col min="2305" max="2305" width="36.7109375" style="376" customWidth="1"/>
    <col min="2306" max="2306" width="25.140625" style="376" customWidth="1"/>
    <col min="2307" max="2307" width="18.140625" style="376" customWidth="1"/>
    <col min="2308" max="2308" width="16.140625" style="376" customWidth="1"/>
    <col min="2309" max="2309" width="36" style="376" customWidth="1"/>
    <col min="2310" max="2560" width="9.140625" style="376"/>
    <col min="2561" max="2561" width="36.7109375" style="376" customWidth="1"/>
    <col min="2562" max="2562" width="25.140625" style="376" customWidth="1"/>
    <col min="2563" max="2563" width="18.140625" style="376" customWidth="1"/>
    <col min="2564" max="2564" width="16.140625" style="376" customWidth="1"/>
    <col min="2565" max="2565" width="36" style="376" customWidth="1"/>
    <col min="2566" max="2816" width="9.140625" style="376"/>
    <col min="2817" max="2817" width="36.7109375" style="376" customWidth="1"/>
    <col min="2818" max="2818" width="25.140625" style="376" customWidth="1"/>
    <col min="2819" max="2819" width="18.140625" style="376" customWidth="1"/>
    <col min="2820" max="2820" width="16.140625" style="376" customWidth="1"/>
    <col min="2821" max="2821" width="36" style="376" customWidth="1"/>
    <col min="2822" max="3072" width="9.140625" style="376"/>
    <col min="3073" max="3073" width="36.7109375" style="376" customWidth="1"/>
    <col min="3074" max="3074" width="25.140625" style="376" customWidth="1"/>
    <col min="3075" max="3075" width="18.140625" style="376" customWidth="1"/>
    <col min="3076" max="3076" width="16.140625" style="376" customWidth="1"/>
    <col min="3077" max="3077" width="36" style="376" customWidth="1"/>
    <col min="3078" max="3328" width="9.140625" style="376"/>
    <col min="3329" max="3329" width="36.7109375" style="376" customWidth="1"/>
    <col min="3330" max="3330" width="25.140625" style="376" customWidth="1"/>
    <col min="3331" max="3331" width="18.140625" style="376" customWidth="1"/>
    <col min="3332" max="3332" width="16.140625" style="376" customWidth="1"/>
    <col min="3333" max="3333" width="36" style="376" customWidth="1"/>
    <col min="3334" max="3584" width="9.140625" style="376"/>
    <col min="3585" max="3585" width="36.7109375" style="376" customWidth="1"/>
    <col min="3586" max="3586" width="25.140625" style="376" customWidth="1"/>
    <col min="3587" max="3587" width="18.140625" style="376" customWidth="1"/>
    <col min="3588" max="3588" width="16.140625" style="376" customWidth="1"/>
    <col min="3589" max="3589" width="36" style="376" customWidth="1"/>
    <col min="3590" max="3840" width="9.140625" style="376"/>
    <col min="3841" max="3841" width="36.7109375" style="376" customWidth="1"/>
    <col min="3842" max="3842" width="25.140625" style="376" customWidth="1"/>
    <col min="3843" max="3843" width="18.140625" style="376" customWidth="1"/>
    <col min="3844" max="3844" width="16.140625" style="376" customWidth="1"/>
    <col min="3845" max="3845" width="36" style="376" customWidth="1"/>
    <col min="3846" max="4096" width="9.140625" style="376"/>
    <col min="4097" max="4097" width="36.7109375" style="376" customWidth="1"/>
    <col min="4098" max="4098" width="25.140625" style="376" customWidth="1"/>
    <col min="4099" max="4099" width="18.140625" style="376" customWidth="1"/>
    <col min="4100" max="4100" width="16.140625" style="376" customWidth="1"/>
    <col min="4101" max="4101" width="36" style="376" customWidth="1"/>
    <col min="4102" max="4352" width="9.140625" style="376"/>
    <col min="4353" max="4353" width="36.7109375" style="376" customWidth="1"/>
    <col min="4354" max="4354" width="25.140625" style="376" customWidth="1"/>
    <col min="4355" max="4355" width="18.140625" style="376" customWidth="1"/>
    <col min="4356" max="4356" width="16.140625" style="376" customWidth="1"/>
    <col min="4357" max="4357" width="36" style="376" customWidth="1"/>
    <col min="4358" max="4608" width="9.140625" style="376"/>
    <col min="4609" max="4609" width="36.7109375" style="376" customWidth="1"/>
    <col min="4610" max="4610" width="25.140625" style="376" customWidth="1"/>
    <col min="4611" max="4611" width="18.140625" style="376" customWidth="1"/>
    <col min="4612" max="4612" width="16.140625" style="376" customWidth="1"/>
    <col min="4613" max="4613" width="36" style="376" customWidth="1"/>
    <col min="4614" max="4864" width="9.140625" style="376"/>
    <col min="4865" max="4865" width="36.7109375" style="376" customWidth="1"/>
    <col min="4866" max="4866" width="25.140625" style="376" customWidth="1"/>
    <col min="4867" max="4867" width="18.140625" style="376" customWidth="1"/>
    <col min="4868" max="4868" width="16.140625" style="376" customWidth="1"/>
    <col min="4869" max="4869" width="36" style="376" customWidth="1"/>
    <col min="4870" max="5120" width="9.140625" style="376"/>
    <col min="5121" max="5121" width="36.7109375" style="376" customWidth="1"/>
    <col min="5122" max="5122" width="25.140625" style="376" customWidth="1"/>
    <col min="5123" max="5123" width="18.140625" style="376" customWidth="1"/>
    <col min="5124" max="5124" width="16.140625" style="376" customWidth="1"/>
    <col min="5125" max="5125" width="36" style="376" customWidth="1"/>
    <col min="5126" max="5376" width="9.140625" style="376"/>
    <col min="5377" max="5377" width="36.7109375" style="376" customWidth="1"/>
    <col min="5378" max="5378" width="25.140625" style="376" customWidth="1"/>
    <col min="5379" max="5379" width="18.140625" style="376" customWidth="1"/>
    <col min="5380" max="5380" width="16.140625" style="376" customWidth="1"/>
    <col min="5381" max="5381" width="36" style="376" customWidth="1"/>
    <col min="5382" max="5632" width="9.140625" style="376"/>
    <col min="5633" max="5633" width="36.7109375" style="376" customWidth="1"/>
    <col min="5634" max="5634" width="25.140625" style="376" customWidth="1"/>
    <col min="5635" max="5635" width="18.140625" style="376" customWidth="1"/>
    <col min="5636" max="5636" width="16.140625" style="376" customWidth="1"/>
    <col min="5637" max="5637" width="36" style="376" customWidth="1"/>
    <col min="5638" max="5888" width="9.140625" style="376"/>
    <col min="5889" max="5889" width="36.7109375" style="376" customWidth="1"/>
    <col min="5890" max="5890" width="25.140625" style="376" customWidth="1"/>
    <col min="5891" max="5891" width="18.140625" style="376" customWidth="1"/>
    <col min="5892" max="5892" width="16.140625" style="376" customWidth="1"/>
    <col min="5893" max="5893" width="36" style="376" customWidth="1"/>
    <col min="5894" max="6144" width="9.140625" style="376"/>
    <col min="6145" max="6145" width="36.7109375" style="376" customWidth="1"/>
    <col min="6146" max="6146" width="25.140625" style="376" customWidth="1"/>
    <col min="6147" max="6147" width="18.140625" style="376" customWidth="1"/>
    <col min="6148" max="6148" width="16.140625" style="376" customWidth="1"/>
    <col min="6149" max="6149" width="36" style="376" customWidth="1"/>
    <col min="6150" max="6400" width="9.140625" style="376"/>
    <col min="6401" max="6401" width="36.7109375" style="376" customWidth="1"/>
    <col min="6402" max="6402" width="25.140625" style="376" customWidth="1"/>
    <col min="6403" max="6403" width="18.140625" style="376" customWidth="1"/>
    <col min="6404" max="6404" width="16.140625" style="376" customWidth="1"/>
    <col min="6405" max="6405" width="36" style="376" customWidth="1"/>
    <col min="6406" max="6656" width="9.140625" style="376"/>
    <col min="6657" max="6657" width="36.7109375" style="376" customWidth="1"/>
    <col min="6658" max="6658" width="25.140625" style="376" customWidth="1"/>
    <col min="6659" max="6659" width="18.140625" style="376" customWidth="1"/>
    <col min="6660" max="6660" width="16.140625" style="376" customWidth="1"/>
    <col min="6661" max="6661" width="36" style="376" customWidth="1"/>
    <col min="6662" max="6912" width="9.140625" style="376"/>
    <col min="6913" max="6913" width="36.7109375" style="376" customWidth="1"/>
    <col min="6914" max="6914" width="25.140625" style="376" customWidth="1"/>
    <col min="6915" max="6915" width="18.140625" style="376" customWidth="1"/>
    <col min="6916" max="6916" width="16.140625" style="376" customWidth="1"/>
    <col min="6917" max="6917" width="36" style="376" customWidth="1"/>
    <col min="6918" max="7168" width="9.140625" style="376"/>
    <col min="7169" max="7169" width="36.7109375" style="376" customWidth="1"/>
    <col min="7170" max="7170" width="25.140625" style="376" customWidth="1"/>
    <col min="7171" max="7171" width="18.140625" style="376" customWidth="1"/>
    <col min="7172" max="7172" width="16.140625" style="376" customWidth="1"/>
    <col min="7173" max="7173" width="36" style="376" customWidth="1"/>
    <col min="7174" max="7424" width="9.140625" style="376"/>
    <col min="7425" max="7425" width="36.7109375" style="376" customWidth="1"/>
    <col min="7426" max="7426" width="25.140625" style="376" customWidth="1"/>
    <col min="7427" max="7427" width="18.140625" style="376" customWidth="1"/>
    <col min="7428" max="7428" width="16.140625" style="376" customWidth="1"/>
    <col min="7429" max="7429" width="36" style="376" customWidth="1"/>
    <col min="7430" max="7680" width="9.140625" style="376"/>
    <col min="7681" max="7681" width="36.7109375" style="376" customWidth="1"/>
    <col min="7682" max="7682" width="25.140625" style="376" customWidth="1"/>
    <col min="7683" max="7683" width="18.140625" style="376" customWidth="1"/>
    <col min="7684" max="7684" width="16.140625" style="376" customWidth="1"/>
    <col min="7685" max="7685" width="36" style="376" customWidth="1"/>
    <col min="7686" max="7936" width="9.140625" style="376"/>
    <col min="7937" max="7937" width="36.7109375" style="376" customWidth="1"/>
    <col min="7938" max="7938" width="25.140625" style="376" customWidth="1"/>
    <col min="7939" max="7939" width="18.140625" style="376" customWidth="1"/>
    <col min="7940" max="7940" width="16.140625" style="376" customWidth="1"/>
    <col min="7941" max="7941" width="36" style="376" customWidth="1"/>
    <col min="7942" max="8192" width="9.140625" style="376"/>
    <col min="8193" max="8193" width="36.7109375" style="376" customWidth="1"/>
    <col min="8194" max="8194" width="25.140625" style="376" customWidth="1"/>
    <col min="8195" max="8195" width="18.140625" style="376" customWidth="1"/>
    <col min="8196" max="8196" width="16.140625" style="376" customWidth="1"/>
    <col min="8197" max="8197" width="36" style="376" customWidth="1"/>
    <col min="8198" max="8448" width="9.140625" style="376"/>
    <col min="8449" max="8449" width="36.7109375" style="376" customWidth="1"/>
    <col min="8450" max="8450" width="25.140625" style="376" customWidth="1"/>
    <col min="8451" max="8451" width="18.140625" style="376" customWidth="1"/>
    <col min="8452" max="8452" width="16.140625" style="376" customWidth="1"/>
    <col min="8453" max="8453" width="36" style="376" customWidth="1"/>
    <col min="8454" max="8704" width="9.140625" style="376"/>
    <col min="8705" max="8705" width="36.7109375" style="376" customWidth="1"/>
    <col min="8706" max="8706" width="25.140625" style="376" customWidth="1"/>
    <col min="8707" max="8707" width="18.140625" style="376" customWidth="1"/>
    <col min="8708" max="8708" width="16.140625" style="376" customWidth="1"/>
    <col min="8709" max="8709" width="36" style="376" customWidth="1"/>
    <col min="8710" max="8960" width="9.140625" style="376"/>
    <col min="8961" max="8961" width="36.7109375" style="376" customWidth="1"/>
    <col min="8962" max="8962" width="25.140625" style="376" customWidth="1"/>
    <col min="8963" max="8963" width="18.140625" style="376" customWidth="1"/>
    <col min="8964" max="8964" width="16.140625" style="376" customWidth="1"/>
    <col min="8965" max="8965" width="36" style="376" customWidth="1"/>
    <col min="8966" max="9216" width="9.140625" style="376"/>
    <col min="9217" max="9217" width="36.7109375" style="376" customWidth="1"/>
    <col min="9218" max="9218" width="25.140625" style="376" customWidth="1"/>
    <col min="9219" max="9219" width="18.140625" style="376" customWidth="1"/>
    <col min="9220" max="9220" width="16.140625" style="376" customWidth="1"/>
    <col min="9221" max="9221" width="36" style="376" customWidth="1"/>
    <col min="9222" max="9472" width="9.140625" style="376"/>
    <col min="9473" max="9473" width="36.7109375" style="376" customWidth="1"/>
    <col min="9474" max="9474" width="25.140625" style="376" customWidth="1"/>
    <col min="9475" max="9475" width="18.140625" style="376" customWidth="1"/>
    <col min="9476" max="9476" width="16.140625" style="376" customWidth="1"/>
    <col min="9477" max="9477" width="36" style="376" customWidth="1"/>
    <col min="9478" max="9728" width="9.140625" style="376"/>
    <col min="9729" max="9729" width="36.7109375" style="376" customWidth="1"/>
    <col min="9730" max="9730" width="25.140625" style="376" customWidth="1"/>
    <col min="9731" max="9731" width="18.140625" style="376" customWidth="1"/>
    <col min="9732" max="9732" width="16.140625" style="376" customWidth="1"/>
    <col min="9733" max="9733" width="36" style="376" customWidth="1"/>
    <col min="9734" max="9984" width="9.140625" style="376"/>
    <col min="9985" max="9985" width="36.7109375" style="376" customWidth="1"/>
    <col min="9986" max="9986" width="25.140625" style="376" customWidth="1"/>
    <col min="9987" max="9987" width="18.140625" style="376" customWidth="1"/>
    <col min="9988" max="9988" width="16.140625" style="376" customWidth="1"/>
    <col min="9989" max="9989" width="36" style="376" customWidth="1"/>
    <col min="9990" max="10240" width="9.140625" style="376"/>
    <col min="10241" max="10241" width="36.7109375" style="376" customWidth="1"/>
    <col min="10242" max="10242" width="25.140625" style="376" customWidth="1"/>
    <col min="10243" max="10243" width="18.140625" style="376" customWidth="1"/>
    <col min="10244" max="10244" width="16.140625" style="376" customWidth="1"/>
    <col min="10245" max="10245" width="36" style="376" customWidth="1"/>
    <col min="10246" max="10496" width="9.140625" style="376"/>
    <col min="10497" max="10497" width="36.7109375" style="376" customWidth="1"/>
    <col min="10498" max="10498" width="25.140625" style="376" customWidth="1"/>
    <col min="10499" max="10499" width="18.140625" style="376" customWidth="1"/>
    <col min="10500" max="10500" width="16.140625" style="376" customWidth="1"/>
    <col min="10501" max="10501" width="36" style="376" customWidth="1"/>
    <col min="10502" max="10752" width="9.140625" style="376"/>
    <col min="10753" max="10753" width="36.7109375" style="376" customWidth="1"/>
    <col min="10754" max="10754" width="25.140625" style="376" customWidth="1"/>
    <col min="10755" max="10755" width="18.140625" style="376" customWidth="1"/>
    <col min="10756" max="10756" width="16.140625" style="376" customWidth="1"/>
    <col min="10757" max="10757" width="36" style="376" customWidth="1"/>
    <col min="10758" max="11008" width="9.140625" style="376"/>
    <col min="11009" max="11009" width="36.7109375" style="376" customWidth="1"/>
    <col min="11010" max="11010" width="25.140625" style="376" customWidth="1"/>
    <col min="11011" max="11011" width="18.140625" style="376" customWidth="1"/>
    <col min="11012" max="11012" width="16.140625" style="376" customWidth="1"/>
    <col min="11013" max="11013" width="36" style="376" customWidth="1"/>
    <col min="11014" max="11264" width="9.140625" style="376"/>
    <col min="11265" max="11265" width="36.7109375" style="376" customWidth="1"/>
    <col min="11266" max="11266" width="25.140625" style="376" customWidth="1"/>
    <col min="11267" max="11267" width="18.140625" style="376" customWidth="1"/>
    <col min="11268" max="11268" width="16.140625" style="376" customWidth="1"/>
    <col min="11269" max="11269" width="36" style="376" customWidth="1"/>
    <col min="11270" max="11520" width="9.140625" style="376"/>
    <col min="11521" max="11521" width="36.7109375" style="376" customWidth="1"/>
    <col min="11522" max="11522" width="25.140625" style="376" customWidth="1"/>
    <col min="11523" max="11523" width="18.140625" style="376" customWidth="1"/>
    <col min="11524" max="11524" width="16.140625" style="376" customWidth="1"/>
    <col min="11525" max="11525" width="36" style="376" customWidth="1"/>
    <col min="11526" max="11776" width="9.140625" style="376"/>
    <col min="11777" max="11777" width="36.7109375" style="376" customWidth="1"/>
    <col min="11778" max="11778" width="25.140625" style="376" customWidth="1"/>
    <col min="11779" max="11779" width="18.140625" style="376" customWidth="1"/>
    <col min="11780" max="11780" width="16.140625" style="376" customWidth="1"/>
    <col min="11781" max="11781" width="36" style="376" customWidth="1"/>
    <col min="11782" max="12032" width="9.140625" style="376"/>
    <col min="12033" max="12033" width="36.7109375" style="376" customWidth="1"/>
    <col min="12034" max="12034" width="25.140625" style="376" customWidth="1"/>
    <col min="12035" max="12035" width="18.140625" style="376" customWidth="1"/>
    <col min="12036" max="12036" width="16.140625" style="376" customWidth="1"/>
    <col min="12037" max="12037" width="36" style="376" customWidth="1"/>
    <col min="12038" max="12288" width="9.140625" style="376"/>
    <col min="12289" max="12289" width="36.7109375" style="376" customWidth="1"/>
    <col min="12290" max="12290" width="25.140625" style="376" customWidth="1"/>
    <col min="12291" max="12291" width="18.140625" style="376" customWidth="1"/>
    <col min="12292" max="12292" width="16.140625" style="376" customWidth="1"/>
    <col min="12293" max="12293" width="36" style="376" customWidth="1"/>
    <col min="12294" max="12544" width="9.140625" style="376"/>
    <col min="12545" max="12545" width="36.7109375" style="376" customWidth="1"/>
    <col min="12546" max="12546" width="25.140625" style="376" customWidth="1"/>
    <col min="12547" max="12547" width="18.140625" style="376" customWidth="1"/>
    <col min="12548" max="12548" width="16.140625" style="376" customWidth="1"/>
    <col min="12549" max="12549" width="36" style="376" customWidth="1"/>
    <col min="12550" max="12800" width="9.140625" style="376"/>
    <col min="12801" max="12801" width="36.7109375" style="376" customWidth="1"/>
    <col min="12802" max="12802" width="25.140625" style="376" customWidth="1"/>
    <col min="12803" max="12803" width="18.140625" style="376" customWidth="1"/>
    <col min="12804" max="12804" width="16.140625" style="376" customWidth="1"/>
    <col min="12805" max="12805" width="36" style="376" customWidth="1"/>
    <col min="12806" max="13056" width="9.140625" style="376"/>
    <col min="13057" max="13057" width="36.7109375" style="376" customWidth="1"/>
    <col min="13058" max="13058" width="25.140625" style="376" customWidth="1"/>
    <col min="13059" max="13059" width="18.140625" style="376" customWidth="1"/>
    <col min="13060" max="13060" width="16.140625" style="376" customWidth="1"/>
    <col min="13061" max="13061" width="36" style="376" customWidth="1"/>
    <col min="13062" max="13312" width="9.140625" style="376"/>
    <col min="13313" max="13313" width="36.7109375" style="376" customWidth="1"/>
    <col min="13314" max="13314" width="25.140625" style="376" customWidth="1"/>
    <col min="13315" max="13315" width="18.140625" style="376" customWidth="1"/>
    <col min="13316" max="13316" width="16.140625" style="376" customWidth="1"/>
    <col min="13317" max="13317" width="36" style="376" customWidth="1"/>
    <col min="13318" max="13568" width="9.140625" style="376"/>
    <col min="13569" max="13569" width="36.7109375" style="376" customWidth="1"/>
    <col min="13570" max="13570" width="25.140625" style="376" customWidth="1"/>
    <col min="13571" max="13571" width="18.140625" style="376" customWidth="1"/>
    <col min="13572" max="13572" width="16.140625" style="376" customWidth="1"/>
    <col min="13573" max="13573" width="36" style="376" customWidth="1"/>
    <col min="13574" max="13824" width="9.140625" style="376"/>
    <col min="13825" max="13825" width="36.7109375" style="376" customWidth="1"/>
    <col min="13826" max="13826" width="25.140625" style="376" customWidth="1"/>
    <col min="13827" max="13827" width="18.140625" style="376" customWidth="1"/>
    <col min="13828" max="13828" width="16.140625" style="376" customWidth="1"/>
    <col min="13829" max="13829" width="36" style="376" customWidth="1"/>
    <col min="13830" max="14080" width="9.140625" style="376"/>
    <col min="14081" max="14081" width="36.7109375" style="376" customWidth="1"/>
    <col min="14082" max="14082" width="25.140625" style="376" customWidth="1"/>
    <col min="14083" max="14083" width="18.140625" style="376" customWidth="1"/>
    <col min="14084" max="14084" width="16.140625" style="376" customWidth="1"/>
    <col min="14085" max="14085" width="36" style="376" customWidth="1"/>
    <col min="14086" max="14336" width="9.140625" style="376"/>
    <col min="14337" max="14337" width="36.7109375" style="376" customWidth="1"/>
    <col min="14338" max="14338" width="25.140625" style="376" customWidth="1"/>
    <col min="14339" max="14339" width="18.140625" style="376" customWidth="1"/>
    <col min="14340" max="14340" width="16.140625" style="376" customWidth="1"/>
    <col min="14341" max="14341" width="36" style="376" customWidth="1"/>
    <col min="14342" max="14592" width="9.140625" style="376"/>
    <col min="14593" max="14593" width="36.7109375" style="376" customWidth="1"/>
    <col min="14594" max="14594" width="25.140625" style="376" customWidth="1"/>
    <col min="14595" max="14595" width="18.140625" style="376" customWidth="1"/>
    <col min="14596" max="14596" width="16.140625" style="376" customWidth="1"/>
    <col min="14597" max="14597" width="36" style="376" customWidth="1"/>
    <col min="14598" max="14848" width="9.140625" style="376"/>
    <col min="14849" max="14849" width="36.7109375" style="376" customWidth="1"/>
    <col min="14850" max="14850" width="25.140625" style="376" customWidth="1"/>
    <col min="14851" max="14851" width="18.140625" style="376" customWidth="1"/>
    <col min="14852" max="14852" width="16.140625" style="376" customWidth="1"/>
    <col min="14853" max="14853" width="36" style="376" customWidth="1"/>
    <col min="14854" max="15104" width="9.140625" style="376"/>
    <col min="15105" max="15105" width="36.7109375" style="376" customWidth="1"/>
    <col min="15106" max="15106" width="25.140625" style="376" customWidth="1"/>
    <col min="15107" max="15107" width="18.140625" style="376" customWidth="1"/>
    <col min="15108" max="15108" width="16.140625" style="376" customWidth="1"/>
    <col min="15109" max="15109" width="36" style="376" customWidth="1"/>
    <col min="15110" max="15360" width="9.140625" style="376"/>
    <col min="15361" max="15361" width="36.7109375" style="376" customWidth="1"/>
    <col min="15362" max="15362" width="25.140625" style="376" customWidth="1"/>
    <col min="15363" max="15363" width="18.140625" style="376" customWidth="1"/>
    <col min="15364" max="15364" width="16.140625" style="376" customWidth="1"/>
    <col min="15365" max="15365" width="36" style="376" customWidth="1"/>
    <col min="15366" max="15616" width="9.140625" style="376"/>
    <col min="15617" max="15617" width="36.7109375" style="376" customWidth="1"/>
    <col min="15618" max="15618" width="25.140625" style="376" customWidth="1"/>
    <col min="15619" max="15619" width="18.140625" style="376" customWidth="1"/>
    <col min="15620" max="15620" width="16.140625" style="376" customWidth="1"/>
    <col min="15621" max="15621" width="36" style="376" customWidth="1"/>
    <col min="15622" max="15872" width="9.140625" style="376"/>
    <col min="15873" max="15873" width="36.7109375" style="376" customWidth="1"/>
    <col min="15874" max="15874" width="25.140625" style="376" customWidth="1"/>
    <col min="15875" max="15875" width="18.140625" style="376" customWidth="1"/>
    <col min="15876" max="15876" width="16.140625" style="376" customWidth="1"/>
    <col min="15877" max="15877" width="36" style="376" customWidth="1"/>
    <col min="15878" max="16128" width="9.140625" style="376"/>
    <col min="16129" max="16129" width="36.7109375" style="376" customWidth="1"/>
    <col min="16130" max="16130" width="25.140625" style="376" customWidth="1"/>
    <col min="16131" max="16131" width="18.140625" style="376" customWidth="1"/>
    <col min="16132" max="16132" width="16.140625" style="376" customWidth="1"/>
    <col min="16133" max="16133" width="36" style="376" customWidth="1"/>
    <col min="16134" max="16384" width="9.140625" style="376"/>
  </cols>
  <sheetData>
    <row r="1" spans="1:14" ht="18" customHeight="1">
      <c r="A1" s="376"/>
      <c r="B1" s="376"/>
      <c r="C1" s="376"/>
      <c r="D1" s="376"/>
      <c r="E1" s="278"/>
      <c r="F1" s="376"/>
      <c r="G1" s="376"/>
    </row>
    <row r="2" spans="1:14" ht="35.25" customHeight="1">
      <c r="A2" s="957" t="s">
        <v>618</v>
      </c>
      <c r="B2" s="957"/>
      <c r="C2" s="957"/>
      <c r="D2" s="957"/>
      <c r="E2" s="957"/>
    </row>
    <row r="3" spans="1:14" ht="15.75" customHeight="1">
      <c r="A3" s="382"/>
      <c r="B3" s="382"/>
      <c r="C3" s="382"/>
      <c r="D3" s="382"/>
      <c r="E3" s="382"/>
    </row>
    <row r="4" spans="1:14" ht="14.25" customHeight="1">
      <c r="A4" s="376" t="s">
        <v>1429</v>
      </c>
      <c r="B4" s="376"/>
      <c r="C4" s="376"/>
      <c r="D4" s="382"/>
      <c r="E4" s="369" t="s">
        <v>619</v>
      </c>
    </row>
    <row r="5" spans="1:14" ht="38.25" customHeight="1">
      <c r="A5" s="960" t="s">
        <v>319</v>
      </c>
      <c r="B5" s="960" t="s">
        <v>3278</v>
      </c>
      <c r="C5" s="958" t="s">
        <v>261</v>
      </c>
      <c r="D5" s="959"/>
      <c r="E5" s="960" t="s">
        <v>194</v>
      </c>
    </row>
    <row r="6" spans="1:14" ht="81.75" customHeight="1">
      <c r="A6" s="961"/>
      <c r="B6" s="961"/>
      <c r="C6" s="370" t="s">
        <v>620</v>
      </c>
      <c r="D6" s="370" t="s">
        <v>621</v>
      </c>
      <c r="E6" s="961"/>
    </row>
    <row r="7" spans="1:14" ht="15.75" customHeight="1">
      <c r="A7" s="370">
        <v>1</v>
      </c>
      <c r="B7" s="370">
        <v>2</v>
      </c>
      <c r="C7" s="370">
        <v>3</v>
      </c>
      <c r="D7" s="370">
        <v>4</v>
      </c>
      <c r="E7" s="370">
        <v>5</v>
      </c>
    </row>
    <row r="8" spans="1:14" ht="96" customHeight="1">
      <c r="A8" s="371" t="s">
        <v>2428</v>
      </c>
      <c r="B8" s="372"/>
      <c r="C8" s="372"/>
      <c r="D8" s="371"/>
      <c r="E8" s="371" t="s">
        <v>461</v>
      </c>
    </row>
    <row r="9" spans="1:14" ht="19.5" customHeight="1">
      <c r="A9" s="373" t="s">
        <v>320</v>
      </c>
      <c r="B9" s="373"/>
      <c r="C9" s="373"/>
      <c r="D9" s="373"/>
      <c r="E9" s="373" t="s">
        <v>462</v>
      </c>
    </row>
    <row r="10" spans="1:14" ht="19.5" customHeight="1">
      <c r="A10" s="373" t="s">
        <v>240</v>
      </c>
      <c r="B10" s="373"/>
      <c r="C10" s="373"/>
      <c r="D10" s="373"/>
      <c r="E10" s="373" t="s">
        <v>103</v>
      </c>
      <c r="N10" s="124"/>
    </row>
    <row r="11" spans="1:14" ht="19.5" customHeight="1">
      <c r="A11" s="373" t="s">
        <v>286</v>
      </c>
      <c r="B11" s="374"/>
      <c r="C11" s="374"/>
      <c r="D11" s="373"/>
      <c r="E11" s="373" t="s">
        <v>20</v>
      </c>
      <c r="N11" s="124"/>
    </row>
    <row r="12" spans="1:14" ht="48.75" customHeight="1">
      <c r="A12" s="371" t="s">
        <v>290</v>
      </c>
      <c r="B12" s="377">
        <f>C12+D12</f>
        <v>699.91000000000008</v>
      </c>
      <c r="C12" s="377">
        <f>C14</f>
        <v>188.8</v>
      </c>
      <c r="D12" s="377">
        <f>D14+D15</f>
        <v>511.11</v>
      </c>
      <c r="E12" s="371" t="s">
        <v>323</v>
      </c>
      <c r="N12" s="124"/>
    </row>
    <row r="13" spans="1:14" ht="19.5" customHeight="1">
      <c r="A13" s="373" t="s">
        <v>320</v>
      </c>
      <c r="B13" s="377"/>
      <c r="C13" s="379"/>
      <c r="D13" s="379"/>
      <c r="E13" s="373" t="s">
        <v>462</v>
      </c>
      <c r="N13" s="124"/>
    </row>
    <row r="14" spans="1:14" ht="70.5" customHeight="1">
      <c r="A14" s="373" t="s">
        <v>291</v>
      </c>
      <c r="B14" s="962">
        <f>C14+D14+D15</f>
        <v>699.91</v>
      </c>
      <c r="C14" s="955">
        <v>188.8</v>
      </c>
      <c r="D14" s="378">
        <v>364.78</v>
      </c>
      <c r="E14" s="373" t="s">
        <v>101</v>
      </c>
      <c r="N14" s="124"/>
    </row>
    <row r="15" spans="1:14" ht="64.5" customHeight="1">
      <c r="A15" s="373" t="s">
        <v>2429</v>
      </c>
      <c r="B15" s="963"/>
      <c r="C15" s="956"/>
      <c r="D15" s="378">
        <v>146.33000000000001</v>
      </c>
      <c r="E15" s="375" t="s">
        <v>2430</v>
      </c>
    </row>
    <row r="16" spans="1:14" ht="93" customHeight="1">
      <c r="A16" s="373" t="s">
        <v>1481</v>
      </c>
      <c r="B16" s="377"/>
      <c r="C16" s="378"/>
      <c r="D16" s="378"/>
      <c r="E16" s="373" t="s">
        <v>1482</v>
      </c>
    </row>
  </sheetData>
  <customSheetViews>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C000"/>
  </sheetPr>
  <dimension ref="A1:G39"/>
  <sheetViews>
    <sheetView zoomScaleNormal="100" zoomScaleSheetLayoutView="100" workbookViewId="0">
      <selection activeCell="K29" sqref="K29"/>
    </sheetView>
  </sheetViews>
  <sheetFormatPr defaultColWidth="9.140625" defaultRowHeight="12.75"/>
  <cols>
    <col min="1" max="1" width="34.42578125" style="281" customWidth="1"/>
    <col min="2" max="2" width="27" style="281" customWidth="1"/>
    <col min="3" max="3" width="10" style="281" customWidth="1"/>
    <col min="4" max="4" width="35.28515625" style="281" customWidth="1"/>
    <col min="5" max="5" width="9.140625" style="281"/>
    <col min="6" max="6" width="16.5703125" style="281" bestFit="1" customWidth="1"/>
    <col min="7" max="16384" width="9.140625" style="281"/>
  </cols>
  <sheetData>
    <row r="1" spans="1:7">
      <c r="A1" s="480" t="s">
        <v>1663</v>
      </c>
      <c r="D1" s="481" t="s">
        <v>1660</v>
      </c>
    </row>
    <row r="3" spans="1:7">
      <c r="A3" s="399" t="s">
        <v>2782</v>
      </c>
      <c r="D3" s="400" t="s">
        <v>69</v>
      </c>
    </row>
    <row r="4" spans="1:7">
      <c r="A4" s="401" t="s">
        <v>571</v>
      </c>
      <c r="D4" s="400" t="s">
        <v>238</v>
      </c>
    </row>
    <row r="5" spans="1:7">
      <c r="A5" s="401" t="s">
        <v>594</v>
      </c>
      <c r="B5" s="401"/>
      <c r="C5" s="401"/>
      <c r="D5" s="400" t="s">
        <v>2783</v>
      </c>
    </row>
    <row r="6" spans="1:7" ht="8.4499999999999993" customHeight="1">
      <c r="B6" s="401"/>
      <c r="C6" s="401"/>
      <c r="D6" s="400"/>
    </row>
    <row r="7" spans="1:7">
      <c r="A7" s="281" t="s">
        <v>60</v>
      </c>
      <c r="B7" s="402"/>
      <c r="C7" s="402"/>
      <c r="D7" s="403"/>
    </row>
    <row r="8" spans="1:7" s="482" customFormat="1" ht="48" customHeight="1">
      <c r="A8" s="358" t="s">
        <v>573</v>
      </c>
      <c r="B8" s="358" t="s">
        <v>1846</v>
      </c>
      <c r="C8" s="358" t="s">
        <v>377</v>
      </c>
      <c r="D8" s="358" t="s">
        <v>378</v>
      </c>
    </row>
    <row r="9" spans="1:7" s="482" customFormat="1">
      <c r="A9" s="404">
        <v>1</v>
      </c>
      <c r="B9" s="404">
        <v>2</v>
      </c>
      <c r="C9" s="404">
        <v>3</v>
      </c>
      <c r="D9" s="404">
        <v>4</v>
      </c>
    </row>
    <row r="10" spans="1:7" ht="20.25" customHeight="1">
      <c r="A10" s="405" t="s">
        <v>572</v>
      </c>
      <c r="B10" s="406">
        <v>4716322206.8699999</v>
      </c>
      <c r="C10" s="407">
        <f>C11+C12</f>
        <v>100</v>
      </c>
      <c r="D10" s="405" t="s">
        <v>412</v>
      </c>
    </row>
    <row r="11" spans="1:7" ht="15" customHeight="1">
      <c r="A11" s="408" t="s">
        <v>363</v>
      </c>
      <c r="B11" s="361">
        <v>203745119.34</v>
      </c>
      <c r="C11" s="362">
        <f>B11*100/B10</f>
        <v>4.3200000000681884</v>
      </c>
      <c r="D11" s="408" t="s">
        <v>364</v>
      </c>
      <c r="F11" s="483"/>
      <c r="G11" s="484"/>
    </row>
    <row r="12" spans="1:7" ht="25.5">
      <c r="A12" s="409" t="s">
        <v>52</v>
      </c>
      <c r="B12" s="361">
        <v>4512577087.5299997</v>
      </c>
      <c r="C12" s="362">
        <f>B12*100/B10</f>
        <v>95.679999999931809</v>
      </c>
      <c r="D12" s="409" t="s">
        <v>87</v>
      </c>
      <c r="F12" s="485"/>
    </row>
    <row r="13" spans="1:7" ht="15" customHeight="1">
      <c r="A13" s="410" t="s">
        <v>137</v>
      </c>
      <c r="B13" s="406">
        <f>SUM(B14:B17)</f>
        <v>60676134579.919998</v>
      </c>
      <c r="C13" s="360">
        <f>C14+C15+C16+C17</f>
        <v>100</v>
      </c>
      <c r="D13" s="410" t="s">
        <v>88</v>
      </c>
      <c r="F13" s="485"/>
    </row>
    <row r="14" spans="1:7" ht="15" customHeight="1">
      <c r="A14" s="411" t="s">
        <v>1790</v>
      </c>
      <c r="B14" s="359">
        <v>32355497550</v>
      </c>
      <c r="C14" s="357">
        <f>B14*100/B13</f>
        <v>53.324915593267939</v>
      </c>
      <c r="D14" s="412" t="s">
        <v>364</v>
      </c>
      <c r="F14" s="485"/>
    </row>
    <row r="15" spans="1:7" ht="15" customHeight="1">
      <c r="A15" s="412" t="s">
        <v>16</v>
      </c>
      <c r="B15" s="361">
        <v>22390532459.279999</v>
      </c>
      <c r="C15" s="357">
        <f>B15*100/B13</f>
        <v>36.901712039332615</v>
      </c>
      <c r="D15" s="412" t="s">
        <v>17</v>
      </c>
      <c r="F15" s="485"/>
    </row>
    <row r="16" spans="1:7" ht="27" customHeight="1">
      <c r="A16" s="409" t="s">
        <v>1377</v>
      </c>
      <c r="B16" s="361">
        <v>4223794282.7199998</v>
      </c>
      <c r="C16" s="362">
        <f>B16*100/B13</f>
        <v>6.9612118701408043</v>
      </c>
      <c r="D16" s="409" t="s">
        <v>1378</v>
      </c>
      <c r="F16" s="485"/>
    </row>
    <row r="17" spans="1:6">
      <c r="A17" s="409" t="s">
        <v>2471</v>
      </c>
      <c r="B17" s="361">
        <v>1706310287.9200001</v>
      </c>
      <c r="C17" s="362">
        <f>B17*100/B13</f>
        <v>2.8121604972586405</v>
      </c>
      <c r="D17" s="409" t="s">
        <v>2472</v>
      </c>
      <c r="F17" s="485"/>
    </row>
    <row r="18" spans="1:6">
      <c r="A18" s="410" t="s">
        <v>2473</v>
      </c>
      <c r="B18" s="356">
        <v>1497922685.5194499</v>
      </c>
      <c r="C18" s="360">
        <v>100</v>
      </c>
      <c r="D18" s="405" t="s">
        <v>2474</v>
      </c>
      <c r="F18" s="485"/>
    </row>
    <row r="19" spans="1:6" ht="26.25" customHeight="1">
      <c r="A19" s="413" t="s">
        <v>245</v>
      </c>
      <c r="B19" s="414">
        <f>B10+B13-B18</f>
        <v>63894534101.270554</v>
      </c>
      <c r="C19" s="415"/>
      <c r="D19" s="413" t="s">
        <v>192</v>
      </c>
      <c r="F19" s="485"/>
    </row>
    <row r="20" spans="1:6" ht="15" customHeight="1">
      <c r="A20" s="416"/>
      <c r="B20" s="417"/>
      <c r="C20" s="418"/>
      <c r="D20" s="416"/>
    </row>
    <row r="21" spans="1:6">
      <c r="A21" s="419" t="s">
        <v>443</v>
      </c>
    </row>
    <row r="22" spans="1:6">
      <c r="A22" s="419" t="s">
        <v>566</v>
      </c>
    </row>
    <row r="24" spans="1:6" ht="14.25">
      <c r="A24" s="486"/>
      <c r="B24" s="419"/>
      <c r="C24" s="419"/>
      <c r="D24" s="419"/>
    </row>
    <row r="25" spans="1:6" ht="12.75" customHeight="1">
      <c r="A25" s="419"/>
      <c r="B25" s="419"/>
      <c r="C25" s="419"/>
      <c r="D25" s="419"/>
    </row>
    <row r="26" spans="1:6" ht="12.75" customHeight="1">
      <c r="A26" s="419"/>
    </row>
    <row r="27" spans="1:6" ht="12.75" customHeight="1">
      <c r="A27" s="419"/>
    </row>
    <row r="28" spans="1:6" s="487" customFormat="1" ht="12.75" customHeight="1"/>
    <row r="29" spans="1:6" ht="12.75" customHeight="1"/>
    <row r="30" spans="1:6" ht="12.75" customHeight="1"/>
    <row r="31" spans="1:6" ht="12.75" customHeight="1"/>
    <row r="32" spans="1:6" ht="12.75" customHeight="1"/>
    <row r="33" s="399" customFormat="1" ht="12.75" customHeight="1"/>
    <row r="34" s="399" customFormat="1" ht="12.75" customHeight="1"/>
    <row r="35" ht="12.75" customHeight="1"/>
    <row r="36" ht="12.75" customHeight="1"/>
    <row r="37" ht="12.75" customHeight="1"/>
    <row r="38" ht="12.75" customHeight="1"/>
    <row r="39" ht="12.75" customHeight="1"/>
  </sheetData>
  <customSheetViews>
    <customSheetView guid="{69687417-BF2D-41EA-9F0C-3ABCA36AC0DF}" showPageBreaks="1" view="pageBreakPreview">
      <selection activeCell="F16" sqref="F16"/>
      <pageMargins left="0.75" right="0.38" top="1" bottom="1" header="0.5" footer="0.5"/>
      <pageSetup paperSize="9" scale="85" orientation="portrait" r:id="rId1"/>
      <headerFooter alignWithMargins="0"/>
    </customSheetView>
    <customSheetView guid="{CEB12AB2-2B7C-47EA-8993-91B31C172525}"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92D050"/>
  </sheetPr>
  <dimension ref="B1:H31"/>
  <sheetViews>
    <sheetView view="pageBreakPreview" zoomScale="120" zoomScaleNormal="130" zoomScaleSheetLayoutView="120" workbookViewId="0">
      <selection activeCell="L12" sqref="L12"/>
    </sheetView>
  </sheetViews>
  <sheetFormatPr defaultRowHeight="21" customHeight="1"/>
  <cols>
    <col min="1" max="1" width="0.42578125" style="420" customWidth="1"/>
    <col min="2" max="2" width="20.5703125" style="420" customWidth="1"/>
    <col min="3" max="3" width="14" style="420" customWidth="1"/>
    <col min="4" max="4" width="13" style="420" customWidth="1"/>
    <col min="5" max="5" width="10.7109375" style="420" customWidth="1"/>
    <col min="6" max="6" width="15.85546875" style="420" customWidth="1"/>
    <col min="7" max="7" width="14" style="420" customWidth="1"/>
    <col min="8" max="8" width="16.28515625" style="420" customWidth="1"/>
    <col min="9" max="9" width="4.7109375" style="420" customWidth="1"/>
    <col min="10" max="16384" width="9.140625" style="420"/>
  </cols>
  <sheetData>
    <row r="1" spans="2:8" s="50" customFormat="1" ht="20.85" customHeight="1">
      <c r="B1" s="782" t="s">
        <v>1664</v>
      </c>
      <c r="H1" s="783" t="s">
        <v>466</v>
      </c>
    </row>
    <row r="2" spans="2:8" s="50" customFormat="1" ht="6.95" customHeight="1"/>
    <row r="3" spans="2:8" s="50" customFormat="1" ht="26.1" customHeight="1">
      <c r="B3" s="964" t="s">
        <v>813</v>
      </c>
      <c r="C3" s="964"/>
      <c r="D3" s="964"/>
      <c r="E3" s="964"/>
      <c r="F3" s="964"/>
    </row>
    <row r="4" spans="2:8" s="50" customFormat="1" ht="22.9" customHeight="1">
      <c r="B4" s="784" t="s">
        <v>122</v>
      </c>
      <c r="G4" s="785" t="s">
        <v>354</v>
      </c>
    </row>
    <row r="5" spans="2:8" s="50" customFormat="1" ht="22.9" customHeight="1">
      <c r="B5" s="920" t="s">
        <v>371</v>
      </c>
      <c r="C5" s="919" t="s">
        <v>2639</v>
      </c>
      <c r="D5" s="919" t="s">
        <v>2638</v>
      </c>
      <c r="E5" s="919" t="s">
        <v>3098</v>
      </c>
      <c r="F5" s="919"/>
      <c r="G5" s="919" t="s">
        <v>3248</v>
      </c>
      <c r="H5" s="920" t="s">
        <v>37</v>
      </c>
    </row>
    <row r="6" spans="2:8" s="50" customFormat="1" ht="53.25" customHeight="1">
      <c r="B6" s="920"/>
      <c r="C6" s="919"/>
      <c r="D6" s="919"/>
      <c r="E6" s="786" t="s">
        <v>1449</v>
      </c>
      <c r="F6" s="786" t="s">
        <v>3249</v>
      </c>
      <c r="G6" s="919"/>
      <c r="H6" s="920"/>
    </row>
    <row r="7" spans="2:8" s="50" customFormat="1" ht="22.9" customHeight="1">
      <c r="B7" s="750">
        <v>1</v>
      </c>
      <c r="C7" s="787" t="s">
        <v>183</v>
      </c>
      <c r="D7" s="750">
        <v>3</v>
      </c>
      <c r="E7" s="750">
        <v>4</v>
      </c>
      <c r="F7" s="750">
        <v>5</v>
      </c>
      <c r="G7" s="750">
        <v>6</v>
      </c>
      <c r="H7" s="750">
        <v>7</v>
      </c>
    </row>
    <row r="8" spans="2:8" s="50" customFormat="1" ht="53.25" customHeight="1">
      <c r="B8" s="788" t="s">
        <v>405</v>
      </c>
      <c r="C8" s="789">
        <v>431910.25</v>
      </c>
      <c r="D8" s="789">
        <v>469501.01899999997</v>
      </c>
      <c r="E8" s="789">
        <v>504192.23100000003</v>
      </c>
      <c r="F8" s="789">
        <v>205364.353</v>
      </c>
      <c r="G8" s="789">
        <v>222550.66899999999</v>
      </c>
      <c r="H8" s="788" t="s">
        <v>124</v>
      </c>
    </row>
    <row r="9" spans="2:8" s="50" customFormat="1" ht="68.849999999999994" customHeight="1">
      <c r="B9" s="790" t="s">
        <v>2900</v>
      </c>
      <c r="C9" s="791">
        <v>155010.785</v>
      </c>
      <c r="D9" s="791">
        <v>168718.84299999999</v>
      </c>
      <c r="E9" s="791">
        <v>178103.098</v>
      </c>
      <c r="F9" s="791">
        <v>37642.673999999999</v>
      </c>
      <c r="G9" s="791">
        <v>34318.701999999997</v>
      </c>
      <c r="H9" s="792" t="s">
        <v>34</v>
      </c>
    </row>
    <row r="10" spans="2:8" s="50" customFormat="1" ht="18.600000000000001" customHeight="1">
      <c r="B10" s="790"/>
      <c r="C10" s="793">
        <v>0</v>
      </c>
      <c r="D10" s="793">
        <v>0</v>
      </c>
      <c r="E10" s="793">
        <v>0</v>
      </c>
      <c r="F10" s="793">
        <v>0</v>
      </c>
      <c r="G10" s="793">
        <v>0</v>
      </c>
      <c r="H10" s="792"/>
    </row>
    <row r="11" spans="2:8" s="50" customFormat="1" ht="48.6" customHeight="1">
      <c r="B11" s="790" t="s">
        <v>2901</v>
      </c>
      <c r="C11" s="791">
        <v>207229.679</v>
      </c>
      <c r="D11" s="791">
        <v>226102.07500000001</v>
      </c>
      <c r="E11" s="791">
        <v>251515.91399999999</v>
      </c>
      <c r="F11" s="791">
        <v>150000</v>
      </c>
      <c r="G11" s="791">
        <v>150000</v>
      </c>
      <c r="H11" s="792" t="s">
        <v>171</v>
      </c>
    </row>
    <row r="12" spans="2:8" s="50" customFormat="1" ht="48.6" customHeight="1">
      <c r="B12" s="794" t="s">
        <v>1838</v>
      </c>
      <c r="C12" s="795">
        <v>69669.785999999993</v>
      </c>
      <c r="D12" s="795">
        <v>74680.100999999995</v>
      </c>
      <c r="E12" s="795">
        <v>74573.218999999997</v>
      </c>
      <c r="F12" s="795">
        <v>17721.679</v>
      </c>
      <c r="G12" s="795">
        <v>38231.966999999997</v>
      </c>
      <c r="H12" s="796" t="s">
        <v>1839</v>
      </c>
    </row>
    <row r="13" spans="2:8" s="50" customFormat="1" ht="43.15" customHeight="1">
      <c r="B13" s="788" t="s">
        <v>406</v>
      </c>
      <c r="C13" s="789">
        <v>4995054.7520000003</v>
      </c>
      <c r="D13" s="789">
        <v>5265026.8059999999</v>
      </c>
      <c r="E13" s="789">
        <v>5755110.6054999996</v>
      </c>
      <c r="F13" s="789">
        <v>1280674.3916</v>
      </c>
      <c r="G13" s="789">
        <v>1315998.2845000001</v>
      </c>
      <c r="H13" s="788" t="s">
        <v>493</v>
      </c>
    </row>
    <row r="14" spans="2:8" s="50" customFormat="1" ht="28.7" customHeight="1">
      <c r="B14" s="790" t="s">
        <v>532</v>
      </c>
      <c r="C14" s="791">
        <v>333439.50699999998</v>
      </c>
      <c r="D14" s="791">
        <v>354724.68400000001</v>
      </c>
      <c r="E14" s="791">
        <v>383299.70699999999</v>
      </c>
      <c r="F14" s="791">
        <v>88321.051000000007</v>
      </c>
      <c r="G14" s="791">
        <v>100000</v>
      </c>
      <c r="H14" s="792" t="s">
        <v>397</v>
      </c>
    </row>
    <row r="15" spans="2:8" s="50" customFormat="1" ht="28.7" customHeight="1">
      <c r="B15" s="790" t="s">
        <v>814</v>
      </c>
      <c r="C15" s="791">
        <v>279949.30699999997</v>
      </c>
      <c r="D15" s="791">
        <v>293012.614</v>
      </c>
      <c r="E15" s="791">
        <v>318046.527</v>
      </c>
      <c r="F15" s="791">
        <v>57860.32</v>
      </c>
      <c r="G15" s="791">
        <v>45662.158000000003</v>
      </c>
      <c r="H15" s="792" t="s">
        <v>398</v>
      </c>
    </row>
    <row r="16" spans="2:8" s="50" customFormat="1" ht="28.7" customHeight="1">
      <c r="B16" s="790" t="s">
        <v>84</v>
      </c>
      <c r="C16" s="791">
        <v>185755.70800000001</v>
      </c>
      <c r="D16" s="791">
        <v>183608.47099999999</v>
      </c>
      <c r="E16" s="791">
        <v>198996.96400000001</v>
      </c>
      <c r="F16" s="791">
        <v>50000</v>
      </c>
      <c r="G16" s="791">
        <v>34000</v>
      </c>
      <c r="H16" s="792" t="s">
        <v>399</v>
      </c>
    </row>
    <row r="17" spans="2:8" s="50" customFormat="1" ht="38.450000000000003" customHeight="1">
      <c r="B17" s="790" t="s">
        <v>816</v>
      </c>
      <c r="C17" s="791">
        <v>233326.679</v>
      </c>
      <c r="D17" s="791">
        <v>245334.008</v>
      </c>
      <c r="E17" s="791">
        <v>270135.37</v>
      </c>
      <c r="F17" s="791">
        <v>53998.933400000002</v>
      </c>
      <c r="G17" s="791">
        <v>63115.898999999998</v>
      </c>
      <c r="H17" s="792" t="s">
        <v>391</v>
      </c>
    </row>
    <row r="18" spans="2:8" s="50" customFormat="1" ht="28.7" customHeight="1">
      <c r="B18" s="790" t="s">
        <v>106</v>
      </c>
      <c r="C18" s="791">
        <v>405274.93900000001</v>
      </c>
      <c r="D18" s="791">
        <v>426356.38299999997</v>
      </c>
      <c r="E18" s="791">
        <v>459647.34299999999</v>
      </c>
      <c r="F18" s="791">
        <v>101925.27</v>
      </c>
      <c r="G18" s="791">
        <v>130150.705</v>
      </c>
      <c r="H18" s="792" t="s">
        <v>2354</v>
      </c>
    </row>
    <row r="19" spans="2:8" s="50" customFormat="1" ht="38.450000000000003" customHeight="1">
      <c r="B19" s="790" t="s">
        <v>562</v>
      </c>
      <c r="C19" s="791">
        <v>211025.886</v>
      </c>
      <c r="D19" s="791">
        <v>251390.766</v>
      </c>
      <c r="E19" s="791">
        <v>260835.19099999999</v>
      </c>
      <c r="F19" s="791">
        <v>45000</v>
      </c>
      <c r="G19" s="791">
        <v>42544.546999999999</v>
      </c>
      <c r="H19" s="792" t="s">
        <v>465</v>
      </c>
    </row>
    <row r="20" spans="2:8" s="50" customFormat="1" ht="28.7" customHeight="1">
      <c r="B20" s="790" t="s">
        <v>582</v>
      </c>
      <c r="C20" s="791">
        <v>312051.89899999998</v>
      </c>
      <c r="D20" s="791">
        <v>322790.80900000001</v>
      </c>
      <c r="E20" s="791">
        <v>347076.005</v>
      </c>
      <c r="F20" s="791">
        <v>78998.081000000006</v>
      </c>
      <c r="G20" s="791">
        <v>68355.398000000001</v>
      </c>
      <c r="H20" s="792" t="s">
        <v>298</v>
      </c>
    </row>
    <row r="21" spans="2:8" s="50" customFormat="1" ht="28.7" customHeight="1">
      <c r="B21" s="790" t="s">
        <v>523</v>
      </c>
      <c r="C21" s="791">
        <v>400532.13299999997</v>
      </c>
      <c r="D21" s="791">
        <v>433008.84700000001</v>
      </c>
      <c r="E21" s="791">
        <v>476697.239</v>
      </c>
      <c r="F21" s="791">
        <v>102895.08199999999</v>
      </c>
      <c r="G21" s="791">
        <v>124866.954</v>
      </c>
      <c r="H21" s="792" t="s">
        <v>299</v>
      </c>
    </row>
    <row r="22" spans="2:8" s="50" customFormat="1" ht="28.7" customHeight="1">
      <c r="B22" s="790" t="s">
        <v>520</v>
      </c>
      <c r="C22" s="791">
        <v>306403.34700000001</v>
      </c>
      <c r="D22" s="791">
        <v>318913.39600000001</v>
      </c>
      <c r="E22" s="791">
        <v>340665.77500000002</v>
      </c>
      <c r="F22" s="791">
        <v>86529.106</v>
      </c>
      <c r="G22" s="791">
        <v>107641.158</v>
      </c>
      <c r="H22" s="792" t="s">
        <v>496</v>
      </c>
    </row>
    <row r="23" spans="2:8" s="50" customFormat="1" ht="28.7" customHeight="1">
      <c r="B23" s="790" t="s">
        <v>285</v>
      </c>
      <c r="C23" s="791">
        <v>121986.599</v>
      </c>
      <c r="D23" s="791">
        <v>135605.79</v>
      </c>
      <c r="E23" s="791">
        <v>166821.06</v>
      </c>
      <c r="F23" s="791">
        <v>28058.562000000002</v>
      </c>
      <c r="G23" s="791">
        <v>18800</v>
      </c>
      <c r="H23" s="792" t="s">
        <v>1845</v>
      </c>
    </row>
    <row r="24" spans="2:8" s="50" customFormat="1" ht="28.7" customHeight="1">
      <c r="B24" s="790" t="s">
        <v>508</v>
      </c>
      <c r="C24" s="791">
        <v>121594.196</v>
      </c>
      <c r="D24" s="791">
        <v>132387.46400000001</v>
      </c>
      <c r="E24" s="791">
        <v>146670.49400000001</v>
      </c>
      <c r="F24" s="791">
        <v>33000</v>
      </c>
      <c r="G24" s="791">
        <v>7822.7439999999997</v>
      </c>
      <c r="H24" s="792" t="s">
        <v>216</v>
      </c>
    </row>
    <row r="25" spans="2:8" s="50" customFormat="1" ht="38.450000000000003" customHeight="1">
      <c r="B25" s="790" t="s">
        <v>815</v>
      </c>
      <c r="C25" s="791">
        <v>306294.11</v>
      </c>
      <c r="D25" s="791">
        <v>316648.61599999998</v>
      </c>
      <c r="E25" s="791">
        <v>333940.37949999998</v>
      </c>
      <c r="F25" s="791">
        <v>88091.180999999997</v>
      </c>
      <c r="G25" s="791">
        <v>106615.42</v>
      </c>
      <c r="H25" s="792" t="s">
        <v>401</v>
      </c>
    </row>
    <row r="26" spans="2:8" s="50" customFormat="1" ht="28.7" customHeight="1">
      <c r="B26" s="790" t="s">
        <v>1137</v>
      </c>
      <c r="C26" s="791">
        <v>976724.62399999995</v>
      </c>
      <c r="D26" s="791">
        <v>1001641.89</v>
      </c>
      <c r="E26" s="791">
        <v>1103589.9820000001</v>
      </c>
      <c r="F26" s="791">
        <v>256448.53200000001</v>
      </c>
      <c r="G26" s="791">
        <v>256448.53200000001</v>
      </c>
      <c r="H26" s="792" t="s">
        <v>1136</v>
      </c>
    </row>
    <row r="27" spans="2:8" s="50" customFormat="1" ht="18.600000000000001" customHeight="1">
      <c r="B27" s="790" t="s">
        <v>1627</v>
      </c>
      <c r="C27" s="791">
        <v>191566.193</v>
      </c>
      <c r="D27" s="791">
        <v>207506.595</v>
      </c>
      <c r="E27" s="791">
        <v>251198.99799999999</v>
      </c>
      <c r="F27" s="791">
        <v>62799.75</v>
      </c>
      <c r="G27" s="791">
        <v>45682.298999999999</v>
      </c>
      <c r="H27" s="792" t="s">
        <v>1135</v>
      </c>
    </row>
    <row r="28" spans="2:8" s="50" customFormat="1" ht="28.7" customHeight="1">
      <c r="B28" s="790" t="s">
        <v>1806</v>
      </c>
      <c r="C28" s="791">
        <v>338878.22499999998</v>
      </c>
      <c r="D28" s="791">
        <v>355343.57799999998</v>
      </c>
      <c r="E28" s="791">
        <v>386544.06300000002</v>
      </c>
      <c r="F28" s="791">
        <v>77000</v>
      </c>
      <c r="G28" s="791">
        <v>85000</v>
      </c>
      <c r="H28" s="792" t="s">
        <v>1870</v>
      </c>
    </row>
    <row r="29" spans="2:8" s="50" customFormat="1" ht="18.600000000000001" customHeight="1">
      <c r="B29" s="790" t="s">
        <v>1808</v>
      </c>
      <c r="C29" s="791">
        <v>220533.16099999999</v>
      </c>
      <c r="D29" s="791">
        <v>234948.93799999999</v>
      </c>
      <c r="E29" s="791">
        <v>251802.902</v>
      </c>
      <c r="F29" s="791">
        <v>54748.523200000003</v>
      </c>
      <c r="G29" s="791">
        <v>64792.470500000003</v>
      </c>
      <c r="H29" s="792" t="s">
        <v>1809</v>
      </c>
    </row>
    <row r="30" spans="2:8" s="50" customFormat="1" ht="28.7" customHeight="1">
      <c r="B30" s="794" t="s">
        <v>1869</v>
      </c>
      <c r="C30" s="795">
        <v>49718.239000000001</v>
      </c>
      <c r="D30" s="795">
        <v>51803.957000000002</v>
      </c>
      <c r="E30" s="795">
        <v>59142.606</v>
      </c>
      <c r="F30" s="795">
        <v>15000</v>
      </c>
      <c r="G30" s="795">
        <v>14500</v>
      </c>
      <c r="H30" s="796" t="s">
        <v>1811</v>
      </c>
    </row>
    <row r="31" spans="2:8" s="50" customFormat="1" ht="27.2" customHeight="1"/>
  </sheetData>
  <customSheetViews>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scale="65" fitToHeight="0"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M10"/>
  <sheetViews>
    <sheetView workbookViewId="0">
      <selection activeCell="I17" sqref="I17"/>
    </sheetView>
  </sheetViews>
  <sheetFormatPr defaultRowHeight="18.75"/>
  <cols>
    <col min="1" max="1" width="34.5703125" style="237" customWidth="1"/>
    <col min="2" max="2" width="19" style="237" customWidth="1"/>
    <col min="3" max="3" width="20.85546875" style="237" customWidth="1"/>
    <col min="4" max="4" width="13.7109375" style="237" customWidth="1"/>
    <col min="5" max="5" width="29.7109375" style="237" customWidth="1"/>
    <col min="6" max="6" width="8.28515625" style="237" customWidth="1"/>
    <col min="7" max="7" width="6.5703125" style="237" customWidth="1"/>
    <col min="8" max="11" width="9.140625" style="237"/>
    <col min="12" max="13" width="9.140625" style="109"/>
    <col min="14" max="256" width="9.140625" style="420"/>
    <col min="257" max="257" width="34.5703125" style="420" customWidth="1"/>
    <col min="258" max="258" width="19" style="420" customWidth="1"/>
    <col min="259" max="259" width="20.85546875" style="420" customWidth="1"/>
    <col min="260" max="260" width="13.7109375" style="420" customWidth="1"/>
    <col min="261" max="261" width="29.7109375" style="420" customWidth="1"/>
    <col min="262" max="262" width="0.42578125" style="420" customWidth="1"/>
    <col min="263" max="263" width="0" style="420" hidden="1" customWidth="1"/>
    <col min="264" max="512" width="9.140625" style="420"/>
    <col min="513" max="513" width="34.5703125" style="420" customWidth="1"/>
    <col min="514" max="514" width="19" style="420" customWidth="1"/>
    <col min="515" max="515" width="20.85546875" style="420" customWidth="1"/>
    <col min="516" max="516" width="13.7109375" style="420" customWidth="1"/>
    <col min="517" max="517" width="29.7109375" style="420" customWidth="1"/>
    <col min="518" max="518" width="0.42578125" style="420" customWidth="1"/>
    <col min="519" max="519" width="0" style="420" hidden="1" customWidth="1"/>
    <col min="520" max="768" width="9.140625" style="420"/>
    <col min="769" max="769" width="34.5703125" style="420" customWidth="1"/>
    <col min="770" max="770" width="19" style="420" customWidth="1"/>
    <col min="771" max="771" width="20.85546875" style="420" customWidth="1"/>
    <col min="772" max="772" width="13.7109375" style="420" customWidth="1"/>
    <col min="773" max="773" width="29.7109375" style="420" customWidth="1"/>
    <col min="774" max="774" width="0.42578125" style="420" customWidth="1"/>
    <col min="775" max="775" width="0" style="420" hidden="1" customWidth="1"/>
    <col min="776" max="1024" width="9.140625" style="420"/>
    <col min="1025" max="1025" width="34.5703125" style="420" customWidth="1"/>
    <col min="1026" max="1026" width="19" style="420" customWidth="1"/>
    <col min="1027" max="1027" width="20.85546875" style="420" customWidth="1"/>
    <col min="1028" max="1028" width="13.7109375" style="420" customWidth="1"/>
    <col min="1029" max="1029" width="29.7109375" style="420" customWidth="1"/>
    <col min="1030" max="1030" width="0.42578125" style="420" customWidth="1"/>
    <col min="1031" max="1031" width="0" style="420" hidden="1" customWidth="1"/>
    <col min="1032" max="1280" width="9.140625" style="420"/>
    <col min="1281" max="1281" width="34.5703125" style="420" customWidth="1"/>
    <col min="1282" max="1282" width="19" style="420" customWidth="1"/>
    <col min="1283" max="1283" width="20.85546875" style="420" customWidth="1"/>
    <col min="1284" max="1284" width="13.7109375" style="420" customWidth="1"/>
    <col min="1285" max="1285" width="29.7109375" style="420" customWidth="1"/>
    <col min="1286" max="1286" width="0.42578125" style="420" customWidth="1"/>
    <col min="1287" max="1287" width="0" style="420" hidden="1" customWidth="1"/>
    <col min="1288" max="1536" width="9.140625" style="420"/>
    <col min="1537" max="1537" width="34.5703125" style="420" customWidth="1"/>
    <col min="1538" max="1538" width="19" style="420" customWidth="1"/>
    <col min="1539" max="1539" width="20.85546875" style="420" customWidth="1"/>
    <col min="1540" max="1540" width="13.7109375" style="420" customWidth="1"/>
    <col min="1541" max="1541" width="29.7109375" style="420" customWidth="1"/>
    <col min="1542" max="1542" width="0.42578125" style="420" customWidth="1"/>
    <col min="1543" max="1543" width="0" style="420" hidden="1" customWidth="1"/>
    <col min="1544" max="1792" width="9.140625" style="420"/>
    <col min="1793" max="1793" width="34.5703125" style="420" customWidth="1"/>
    <col min="1794" max="1794" width="19" style="420" customWidth="1"/>
    <col min="1795" max="1795" width="20.85546875" style="420" customWidth="1"/>
    <col min="1796" max="1796" width="13.7109375" style="420" customWidth="1"/>
    <col min="1797" max="1797" width="29.7109375" style="420" customWidth="1"/>
    <col min="1798" max="1798" width="0.42578125" style="420" customWidth="1"/>
    <col min="1799" max="1799" width="0" style="420" hidden="1" customWidth="1"/>
    <col min="1800" max="2048" width="9.140625" style="420"/>
    <col min="2049" max="2049" width="34.5703125" style="420" customWidth="1"/>
    <col min="2050" max="2050" width="19" style="420" customWidth="1"/>
    <col min="2051" max="2051" width="20.85546875" style="420" customWidth="1"/>
    <col min="2052" max="2052" width="13.7109375" style="420" customWidth="1"/>
    <col min="2053" max="2053" width="29.7109375" style="420" customWidth="1"/>
    <col min="2054" max="2054" width="0.42578125" style="420" customWidth="1"/>
    <col min="2055" max="2055" width="0" style="420" hidden="1" customWidth="1"/>
    <col min="2056" max="2304" width="9.140625" style="420"/>
    <col min="2305" max="2305" width="34.5703125" style="420" customWidth="1"/>
    <col min="2306" max="2306" width="19" style="420" customWidth="1"/>
    <col min="2307" max="2307" width="20.85546875" style="420" customWidth="1"/>
    <col min="2308" max="2308" width="13.7109375" style="420" customWidth="1"/>
    <col min="2309" max="2309" width="29.7109375" style="420" customWidth="1"/>
    <col min="2310" max="2310" width="0.42578125" style="420" customWidth="1"/>
    <col min="2311" max="2311" width="0" style="420" hidden="1" customWidth="1"/>
    <col min="2312" max="2560" width="9.140625" style="420"/>
    <col min="2561" max="2561" width="34.5703125" style="420" customWidth="1"/>
    <col min="2562" max="2562" width="19" style="420" customWidth="1"/>
    <col min="2563" max="2563" width="20.85546875" style="420" customWidth="1"/>
    <col min="2564" max="2564" width="13.7109375" style="420" customWidth="1"/>
    <col min="2565" max="2565" width="29.7109375" style="420" customWidth="1"/>
    <col min="2566" max="2566" width="0.42578125" style="420" customWidth="1"/>
    <col min="2567" max="2567" width="0" style="420" hidden="1" customWidth="1"/>
    <col min="2568" max="2816" width="9.140625" style="420"/>
    <col min="2817" max="2817" width="34.5703125" style="420" customWidth="1"/>
    <col min="2818" max="2818" width="19" style="420" customWidth="1"/>
    <col min="2819" max="2819" width="20.85546875" style="420" customWidth="1"/>
    <col min="2820" max="2820" width="13.7109375" style="420" customWidth="1"/>
    <col min="2821" max="2821" width="29.7109375" style="420" customWidth="1"/>
    <col min="2822" max="2822" width="0.42578125" style="420" customWidth="1"/>
    <col min="2823" max="2823" width="0" style="420" hidden="1" customWidth="1"/>
    <col min="2824" max="3072" width="9.140625" style="420"/>
    <col min="3073" max="3073" width="34.5703125" style="420" customWidth="1"/>
    <col min="3074" max="3074" width="19" style="420" customWidth="1"/>
    <col min="3075" max="3075" width="20.85546875" style="420" customWidth="1"/>
    <col min="3076" max="3076" width="13.7109375" style="420" customWidth="1"/>
    <col min="3077" max="3077" width="29.7109375" style="420" customWidth="1"/>
    <col min="3078" max="3078" width="0.42578125" style="420" customWidth="1"/>
    <col min="3079" max="3079" width="0" style="420" hidden="1" customWidth="1"/>
    <col min="3080" max="3328" width="9.140625" style="420"/>
    <col min="3329" max="3329" width="34.5703125" style="420" customWidth="1"/>
    <col min="3330" max="3330" width="19" style="420" customWidth="1"/>
    <col min="3331" max="3331" width="20.85546875" style="420" customWidth="1"/>
    <col min="3332" max="3332" width="13.7109375" style="420" customWidth="1"/>
    <col min="3333" max="3333" width="29.7109375" style="420" customWidth="1"/>
    <col min="3334" max="3334" width="0.42578125" style="420" customWidth="1"/>
    <col min="3335" max="3335" width="0" style="420" hidden="1" customWidth="1"/>
    <col min="3336" max="3584" width="9.140625" style="420"/>
    <col min="3585" max="3585" width="34.5703125" style="420" customWidth="1"/>
    <col min="3586" max="3586" width="19" style="420" customWidth="1"/>
    <col min="3587" max="3587" width="20.85546875" style="420" customWidth="1"/>
    <col min="3588" max="3588" width="13.7109375" style="420" customWidth="1"/>
    <col min="3589" max="3589" width="29.7109375" style="420" customWidth="1"/>
    <col min="3590" max="3590" width="0.42578125" style="420" customWidth="1"/>
    <col min="3591" max="3591" width="0" style="420" hidden="1" customWidth="1"/>
    <col min="3592" max="3840" width="9.140625" style="420"/>
    <col min="3841" max="3841" width="34.5703125" style="420" customWidth="1"/>
    <col min="3842" max="3842" width="19" style="420" customWidth="1"/>
    <col min="3843" max="3843" width="20.85546875" style="420" customWidth="1"/>
    <col min="3844" max="3844" width="13.7109375" style="420" customWidth="1"/>
    <col min="3845" max="3845" width="29.7109375" style="420" customWidth="1"/>
    <col min="3846" max="3846" width="0.42578125" style="420" customWidth="1"/>
    <col min="3847" max="3847" width="0" style="420" hidden="1" customWidth="1"/>
    <col min="3848" max="4096" width="9.140625" style="420"/>
    <col min="4097" max="4097" width="34.5703125" style="420" customWidth="1"/>
    <col min="4098" max="4098" width="19" style="420" customWidth="1"/>
    <col min="4099" max="4099" width="20.85546875" style="420" customWidth="1"/>
    <col min="4100" max="4100" width="13.7109375" style="420" customWidth="1"/>
    <col min="4101" max="4101" width="29.7109375" style="420" customWidth="1"/>
    <col min="4102" max="4102" width="0.42578125" style="420" customWidth="1"/>
    <col min="4103" max="4103" width="0" style="420" hidden="1" customWidth="1"/>
    <col min="4104" max="4352" width="9.140625" style="420"/>
    <col min="4353" max="4353" width="34.5703125" style="420" customWidth="1"/>
    <col min="4354" max="4354" width="19" style="420" customWidth="1"/>
    <col min="4355" max="4355" width="20.85546875" style="420" customWidth="1"/>
    <col min="4356" max="4356" width="13.7109375" style="420" customWidth="1"/>
    <col min="4357" max="4357" width="29.7109375" style="420" customWidth="1"/>
    <col min="4358" max="4358" width="0.42578125" style="420" customWidth="1"/>
    <col min="4359" max="4359" width="0" style="420" hidden="1" customWidth="1"/>
    <col min="4360" max="4608" width="9.140625" style="420"/>
    <col min="4609" max="4609" width="34.5703125" style="420" customWidth="1"/>
    <col min="4610" max="4610" width="19" style="420" customWidth="1"/>
    <col min="4611" max="4611" width="20.85546875" style="420" customWidth="1"/>
    <col min="4612" max="4612" width="13.7109375" style="420" customWidth="1"/>
    <col min="4613" max="4613" width="29.7109375" style="420" customWidth="1"/>
    <col min="4614" max="4614" width="0.42578125" style="420" customWidth="1"/>
    <col min="4615" max="4615" width="0" style="420" hidden="1" customWidth="1"/>
    <col min="4616" max="4864" width="9.140625" style="420"/>
    <col min="4865" max="4865" width="34.5703125" style="420" customWidth="1"/>
    <col min="4866" max="4866" width="19" style="420" customWidth="1"/>
    <col min="4867" max="4867" width="20.85546875" style="420" customWidth="1"/>
    <col min="4868" max="4868" width="13.7109375" style="420" customWidth="1"/>
    <col min="4869" max="4869" width="29.7109375" style="420" customWidth="1"/>
    <col min="4870" max="4870" width="0.42578125" style="420" customWidth="1"/>
    <col min="4871" max="4871" width="0" style="420" hidden="1" customWidth="1"/>
    <col min="4872" max="5120" width="9.140625" style="420"/>
    <col min="5121" max="5121" width="34.5703125" style="420" customWidth="1"/>
    <col min="5122" max="5122" width="19" style="420" customWidth="1"/>
    <col min="5123" max="5123" width="20.85546875" style="420" customWidth="1"/>
    <col min="5124" max="5124" width="13.7109375" style="420" customWidth="1"/>
    <col min="5125" max="5125" width="29.7109375" style="420" customWidth="1"/>
    <col min="5126" max="5126" width="0.42578125" style="420" customWidth="1"/>
    <col min="5127" max="5127" width="0" style="420" hidden="1" customWidth="1"/>
    <col min="5128" max="5376" width="9.140625" style="420"/>
    <col min="5377" max="5377" width="34.5703125" style="420" customWidth="1"/>
    <col min="5378" max="5378" width="19" style="420" customWidth="1"/>
    <col min="5379" max="5379" width="20.85546875" style="420" customWidth="1"/>
    <col min="5380" max="5380" width="13.7109375" style="420" customWidth="1"/>
    <col min="5381" max="5381" width="29.7109375" style="420" customWidth="1"/>
    <col min="5382" max="5382" width="0.42578125" style="420" customWidth="1"/>
    <col min="5383" max="5383" width="0" style="420" hidden="1" customWidth="1"/>
    <col min="5384" max="5632" width="9.140625" style="420"/>
    <col min="5633" max="5633" width="34.5703125" style="420" customWidth="1"/>
    <col min="5634" max="5634" width="19" style="420" customWidth="1"/>
    <col min="5635" max="5635" width="20.85546875" style="420" customWidth="1"/>
    <col min="5636" max="5636" width="13.7109375" style="420" customWidth="1"/>
    <col min="5637" max="5637" width="29.7109375" style="420" customWidth="1"/>
    <col min="5638" max="5638" width="0.42578125" style="420" customWidth="1"/>
    <col min="5639" max="5639" width="0" style="420" hidden="1" customWidth="1"/>
    <col min="5640" max="5888" width="9.140625" style="420"/>
    <col min="5889" max="5889" width="34.5703125" style="420" customWidth="1"/>
    <col min="5890" max="5890" width="19" style="420" customWidth="1"/>
    <col min="5891" max="5891" width="20.85546875" style="420" customWidth="1"/>
    <col min="5892" max="5892" width="13.7109375" style="420" customWidth="1"/>
    <col min="5893" max="5893" width="29.7109375" style="420" customWidth="1"/>
    <col min="5894" max="5894" width="0.42578125" style="420" customWidth="1"/>
    <col min="5895" max="5895" width="0" style="420" hidden="1" customWidth="1"/>
    <col min="5896" max="6144" width="9.140625" style="420"/>
    <col min="6145" max="6145" width="34.5703125" style="420" customWidth="1"/>
    <col min="6146" max="6146" width="19" style="420" customWidth="1"/>
    <col min="6147" max="6147" width="20.85546875" style="420" customWidth="1"/>
    <col min="6148" max="6148" width="13.7109375" style="420" customWidth="1"/>
    <col min="6149" max="6149" width="29.7109375" style="420" customWidth="1"/>
    <col min="6150" max="6150" width="0.42578125" style="420" customWidth="1"/>
    <col min="6151" max="6151" width="0" style="420" hidden="1" customWidth="1"/>
    <col min="6152" max="6400" width="9.140625" style="420"/>
    <col min="6401" max="6401" width="34.5703125" style="420" customWidth="1"/>
    <col min="6402" max="6402" width="19" style="420" customWidth="1"/>
    <col min="6403" max="6403" width="20.85546875" style="420" customWidth="1"/>
    <col min="6404" max="6404" width="13.7109375" style="420" customWidth="1"/>
    <col min="6405" max="6405" width="29.7109375" style="420" customWidth="1"/>
    <col min="6406" max="6406" width="0.42578125" style="420" customWidth="1"/>
    <col min="6407" max="6407" width="0" style="420" hidden="1" customWidth="1"/>
    <col min="6408" max="6656" width="9.140625" style="420"/>
    <col min="6657" max="6657" width="34.5703125" style="420" customWidth="1"/>
    <col min="6658" max="6658" width="19" style="420" customWidth="1"/>
    <col min="6659" max="6659" width="20.85546875" style="420" customWidth="1"/>
    <col min="6660" max="6660" width="13.7109375" style="420" customWidth="1"/>
    <col min="6661" max="6661" width="29.7109375" style="420" customWidth="1"/>
    <col min="6662" max="6662" width="0.42578125" style="420" customWidth="1"/>
    <col min="6663" max="6663" width="0" style="420" hidden="1" customWidth="1"/>
    <col min="6664" max="6912" width="9.140625" style="420"/>
    <col min="6913" max="6913" width="34.5703125" style="420" customWidth="1"/>
    <col min="6914" max="6914" width="19" style="420" customWidth="1"/>
    <col min="6915" max="6915" width="20.85546875" style="420" customWidth="1"/>
    <col min="6916" max="6916" width="13.7109375" style="420" customWidth="1"/>
    <col min="6917" max="6917" width="29.7109375" style="420" customWidth="1"/>
    <col min="6918" max="6918" width="0.42578125" style="420" customWidth="1"/>
    <col min="6919" max="6919" width="0" style="420" hidden="1" customWidth="1"/>
    <col min="6920" max="7168" width="9.140625" style="420"/>
    <col min="7169" max="7169" width="34.5703125" style="420" customWidth="1"/>
    <col min="7170" max="7170" width="19" style="420" customWidth="1"/>
    <col min="7171" max="7171" width="20.85546875" style="420" customWidth="1"/>
    <col min="7172" max="7172" width="13.7109375" style="420" customWidth="1"/>
    <col min="7173" max="7173" width="29.7109375" style="420" customWidth="1"/>
    <col min="7174" max="7174" width="0.42578125" style="420" customWidth="1"/>
    <col min="7175" max="7175" width="0" style="420" hidden="1" customWidth="1"/>
    <col min="7176" max="7424" width="9.140625" style="420"/>
    <col min="7425" max="7425" width="34.5703125" style="420" customWidth="1"/>
    <col min="7426" max="7426" width="19" style="420" customWidth="1"/>
    <col min="7427" max="7427" width="20.85546875" style="420" customWidth="1"/>
    <col min="7428" max="7428" width="13.7109375" style="420" customWidth="1"/>
    <col min="7429" max="7429" width="29.7109375" style="420" customWidth="1"/>
    <col min="7430" max="7430" width="0.42578125" style="420" customWidth="1"/>
    <col min="7431" max="7431" width="0" style="420" hidden="1" customWidth="1"/>
    <col min="7432" max="7680" width="9.140625" style="420"/>
    <col min="7681" max="7681" width="34.5703125" style="420" customWidth="1"/>
    <col min="7682" max="7682" width="19" style="420" customWidth="1"/>
    <col min="7683" max="7683" width="20.85546875" style="420" customWidth="1"/>
    <col min="7684" max="7684" width="13.7109375" style="420" customWidth="1"/>
    <col min="7685" max="7685" width="29.7109375" style="420" customWidth="1"/>
    <col min="7686" max="7686" width="0.42578125" style="420" customWidth="1"/>
    <col min="7687" max="7687" width="0" style="420" hidden="1" customWidth="1"/>
    <col min="7688" max="7936" width="9.140625" style="420"/>
    <col min="7937" max="7937" width="34.5703125" style="420" customWidth="1"/>
    <col min="7938" max="7938" width="19" style="420" customWidth="1"/>
    <col min="7939" max="7939" width="20.85546875" style="420" customWidth="1"/>
    <col min="7940" max="7940" width="13.7109375" style="420" customWidth="1"/>
    <col min="7941" max="7941" width="29.7109375" style="420" customWidth="1"/>
    <col min="7942" max="7942" width="0.42578125" style="420" customWidth="1"/>
    <col min="7943" max="7943" width="0" style="420" hidden="1" customWidth="1"/>
    <col min="7944" max="8192" width="9.140625" style="420"/>
    <col min="8193" max="8193" width="34.5703125" style="420" customWidth="1"/>
    <col min="8194" max="8194" width="19" style="420" customWidth="1"/>
    <col min="8195" max="8195" width="20.85546875" style="420" customWidth="1"/>
    <col min="8196" max="8196" width="13.7109375" style="420" customWidth="1"/>
    <col min="8197" max="8197" width="29.7109375" style="420" customWidth="1"/>
    <col min="8198" max="8198" width="0.42578125" style="420" customWidth="1"/>
    <col min="8199" max="8199" width="0" style="420" hidden="1" customWidth="1"/>
    <col min="8200" max="8448" width="9.140625" style="420"/>
    <col min="8449" max="8449" width="34.5703125" style="420" customWidth="1"/>
    <col min="8450" max="8450" width="19" style="420" customWidth="1"/>
    <col min="8451" max="8451" width="20.85546875" style="420" customWidth="1"/>
    <col min="8452" max="8452" width="13.7109375" style="420" customWidth="1"/>
    <col min="8453" max="8453" width="29.7109375" style="420" customWidth="1"/>
    <col min="8454" max="8454" width="0.42578125" style="420" customWidth="1"/>
    <col min="8455" max="8455" width="0" style="420" hidden="1" customWidth="1"/>
    <col min="8456" max="8704" width="9.140625" style="420"/>
    <col min="8705" max="8705" width="34.5703125" style="420" customWidth="1"/>
    <col min="8706" max="8706" width="19" style="420" customWidth="1"/>
    <col min="8707" max="8707" width="20.85546875" style="420" customWidth="1"/>
    <col min="8708" max="8708" width="13.7109375" style="420" customWidth="1"/>
    <col min="8709" max="8709" width="29.7109375" style="420" customWidth="1"/>
    <col min="8710" max="8710" width="0.42578125" style="420" customWidth="1"/>
    <col min="8711" max="8711" width="0" style="420" hidden="1" customWidth="1"/>
    <col min="8712" max="8960" width="9.140625" style="420"/>
    <col min="8961" max="8961" width="34.5703125" style="420" customWidth="1"/>
    <col min="8962" max="8962" width="19" style="420" customWidth="1"/>
    <col min="8963" max="8963" width="20.85546875" style="420" customWidth="1"/>
    <col min="8964" max="8964" width="13.7109375" style="420" customWidth="1"/>
    <col min="8965" max="8965" width="29.7109375" style="420" customWidth="1"/>
    <col min="8966" max="8966" width="0.42578125" style="420" customWidth="1"/>
    <col min="8967" max="8967" width="0" style="420" hidden="1" customWidth="1"/>
    <col min="8968" max="9216" width="9.140625" style="420"/>
    <col min="9217" max="9217" width="34.5703125" style="420" customWidth="1"/>
    <col min="9218" max="9218" width="19" style="420" customWidth="1"/>
    <col min="9219" max="9219" width="20.85546875" style="420" customWidth="1"/>
    <col min="9220" max="9220" width="13.7109375" style="420" customWidth="1"/>
    <col min="9221" max="9221" width="29.7109375" style="420" customWidth="1"/>
    <col min="9222" max="9222" width="0.42578125" style="420" customWidth="1"/>
    <col min="9223" max="9223" width="0" style="420" hidden="1" customWidth="1"/>
    <col min="9224" max="9472" width="9.140625" style="420"/>
    <col min="9473" max="9473" width="34.5703125" style="420" customWidth="1"/>
    <col min="9474" max="9474" width="19" style="420" customWidth="1"/>
    <col min="9475" max="9475" width="20.85546875" style="420" customWidth="1"/>
    <col min="9476" max="9476" width="13.7109375" style="420" customWidth="1"/>
    <col min="9477" max="9477" width="29.7109375" style="420" customWidth="1"/>
    <col min="9478" max="9478" width="0.42578125" style="420" customWidth="1"/>
    <col min="9479" max="9479" width="0" style="420" hidden="1" customWidth="1"/>
    <col min="9480" max="9728" width="9.140625" style="420"/>
    <col min="9729" max="9729" width="34.5703125" style="420" customWidth="1"/>
    <col min="9730" max="9730" width="19" style="420" customWidth="1"/>
    <col min="9731" max="9731" width="20.85546875" style="420" customWidth="1"/>
    <col min="9732" max="9732" width="13.7109375" style="420" customWidth="1"/>
    <col min="9733" max="9733" width="29.7109375" style="420" customWidth="1"/>
    <col min="9734" max="9734" width="0.42578125" style="420" customWidth="1"/>
    <col min="9735" max="9735" width="0" style="420" hidden="1" customWidth="1"/>
    <col min="9736" max="9984" width="9.140625" style="420"/>
    <col min="9985" max="9985" width="34.5703125" style="420" customWidth="1"/>
    <col min="9986" max="9986" width="19" style="420" customWidth="1"/>
    <col min="9987" max="9987" width="20.85546875" style="420" customWidth="1"/>
    <col min="9988" max="9988" width="13.7109375" style="420" customWidth="1"/>
    <col min="9989" max="9989" width="29.7109375" style="420" customWidth="1"/>
    <col min="9990" max="9990" width="0.42578125" style="420" customWidth="1"/>
    <col min="9991" max="9991" width="0" style="420" hidden="1" customWidth="1"/>
    <col min="9992" max="10240" width="9.140625" style="420"/>
    <col min="10241" max="10241" width="34.5703125" style="420" customWidth="1"/>
    <col min="10242" max="10242" width="19" style="420" customWidth="1"/>
    <col min="10243" max="10243" width="20.85546875" style="420" customWidth="1"/>
    <col min="10244" max="10244" width="13.7109375" style="420" customWidth="1"/>
    <col min="10245" max="10245" width="29.7109375" style="420" customWidth="1"/>
    <col min="10246" max="10246" width="0.42578125" style="420" customWidth="1"/>
    <col min="10247" max="10247" width="0" style="420" hidden="1" customWidth="1"/>
    <col min="10248" max="10496" width="9.140625" style="420"/>
    <col min="10497" max="10497" width="34.5703125" style="420" customWidth="1"/>
    <col min="10498" max="10498" width="19" style="420" customWidth="1"/>
    <col min="10499" max="10499" width="20.85546875" style="420" customWidth="1"/>
    <col min="10500" max="10500" width="13.7109375" style="420" customWidth="1"/>
    <col min="10501" max="10501" width="29.7109375" style="420" customWidth="1"/>
    <col min="10502" max="10502" width="0.42578125" style="420" customWidth="1"/>
    <col min="10503" max="10503" width="0" style="420" hidden="1" customWidth="1"/>
    <col min="10504" max="10752" width="9.140625" style="420"/>
    <col min="10753" max="10753" width="34.5703125" style="420" customWidth="1"/>
    <col min="10754" max="10754" width="19" style="420" customWidth="1"/>
    <col min="10755" max="10755" width="20.85546875" style="420" customWidth="1"/>
    <col min="10756" max="10756" width="13.7109375" style="420" customWidth="1"/>
    <col min="10757" max="10757" width="29.7109375" style="420" customWidth="1"/>
    <col min="10758" max="10758" width="0.42578125" style="420" customWidth="1"/>
    <col min="10759" max="10759" width="0" style="420" hidden="1" customWidth="1"/>
    <col min="10760" max="11008" width="9.140625" style="420"/>
    <col min="11009" max="11009" width="34.5703125" style="420" customWidth="1"/>
    <col min="11010" max="11010" width="19" style="420" customWidth="1"/>
    <col min="11011" max="11011" width="20.85546875" style="420" customWidth="1"/>
    <col min="11012" max="11012" width="13.7109375" style="420" customWidth="1"/>
    <col min="11013" max="11013" width="29.7109375" style="420" customWidth="1"/>
    <col min="11014" max="11014" width="0.42578125" style="420" customWidth="1"/>
    <col min="11015" max="11015" width="0" style="420" hidden="1" customWidth="1"/>
    <col min="11016" max="11264" width="9.140625" style="420"/>
    <col min="11265" max="11265" width="34.5703125" style="420" customWidth="1"/>
    <col min="11266" max="11266" width="19" style="420" customWidth="1"/>
    <col min="11267" max="11267" width="20.85546875" style="420" customWidth="1"/>
    <col min="11268" max="11268" width="13.7109375" style="420" customWidth="1"/>
    <col min="11269" max="11269" width="29.7109375" style="420" customWidth="1"/>
    <col min="11270" max="11270" width="0.42578125" style="420" customWidth="1"/>
    <col min="11271" max="11271" width="0" style="420" hidden="1" customWidth="1"/>
    <col min="11272" max="11520" width="9.140625" style="420"/>
    <col min="11521" max="11521" width="34.5703125" style="420" customWidth="1"/>
    <col min="11522" max="11522" width="19" style="420" customWidth="1"/>
    <col min="11523" max="11523" width="20.85546875" style="420" customWidth="1"/>
    <col min="11524" max="11524" width="13.7109375" style="420" customWidth="1"/>
    <col min="11525" max="11525" width="29.7109375" style="420" customWidth="1"/>
    <col min="11526" max="11526" width="0.42578125" style="420" customWidth="1"/>
    <col min="11527" max="11527" width="0" style="420" hidden="1" customWidth="1"/>
    <col min="11528" max="11776" width="9.140625" style="420"/>
    <col min="11777" max="11777" width="34.5703125" style="420" customWidth="1"/>
    <col min="11778" max="11778" width="19" style="420" customWidth="1"/>
    <col min="11779" max="11779" width="20.85546875" style="420" customWidth="1"/>
    <col min="11780" max="11780" width="13.7109375" style="420" customWidth="1"/>
    <col min="11781" max="11781" width="29.7109375" style="420" customWidth="1"/>
    <col min="11782" max="11782" width="0.42578125" style="420" customWidth="1"/>
    <col min="11783" max="11783" width="0" style="420" hidden="1" customWidth="1"/>
    <col min="11784" max="12032" width="9.140625" style="420"/>
    <col min="12033" max="12033" width="34.5703125" style="420" customWidth="1"/>
    <col min="12034" max="12034" width="19" style="420" customWidth="1"/>
    <col min="12035" max="12035" width="20.85546875" style="420" customWidth="1"/>
    <col min="12036" max="12036" width="13.7109375" style="420" customWidth="1"/>
    <col min="12037" max="12037" width="29.7109375" style="420" customWidth="1"/>
    <col min="12038" max="12038" width="0.42578125" style="420" customWidth="1"/>
    <col min="12039" max="12039" width="0" style="420" hidden="1" customWidth="1"/>
    <col min="12040" max="12288" width="9.140625" style="420"/>
    <col min="12289" max="12289" width="34.5703125" style="420" customWidth="1"/>
    <col min="12290" max="12290" width="19" style="420" customWidth="1"/>
    <col min="12291" max="12291" width="20.85546875" style="420" customWidth="1"/>
    <col min="12292" max="12292" width="13.7109375" style="420" customWidth="1"/>
    <col min="12293" max="12293" width="29.7109375" style="420" customWidth="1"/>
    <col min="12294" max="12294" width="0.42578125" style="420" customWidth="1"/>
    <col min="12295" max="12295" width="0" style="420" hidden="1" customWidth="1"/>
    <col min="12296" max="12544" width="9.140625" style="420"/>
    <col min="12545" max="12545" width="34.5703125" style="420" customWidth="1"/>
    <col min="12546" max="12546" width="19" style="420" customWidth="1"/>
    <col min="12547" max="12547" width="20.85546875" style="420" customWidth="1"/>
    <col min="12548" max="12548" width="13.7109375" style="420" customWidth="1"/>
    <col min="12549" max="12549" width="29.7109375" style="420" customWidth="1"/>
    <col min="12550" max="12550" width="0.42578125" style="420" customWidth="1"/>
    <col min="12551" max="12551" width="0" style="420" hidden="1" customWidth="1"/>
    <col min="12552" max="12800" width="9.140625" style="420"/>
    <col min="12801" max="12801" width="34.5703125" style="420" customWidth="1"/>
    <col min="12802" max="12802" width="19" style="420" customWidth="1"/>
    <col min="12803" max="12803" width="20.85546875" style="420" customWidth="1"/>
    <col min="12804" max="12804" width="13.7109375" style="420" customWidth="1"/>
    <col min="12805" max="12805" width="29.7109375" style="420" customWidth="1"/>
    <col min="12806" max="12806" width="0.42578125" style="420" customWidth="1"/>
    <col min="12807" max="12807" width="0" style="420" hidden="1" customWidth="1"/>
    <col min="12808" max="13056" width="9.140625" style="420"/>
    <col min="13057" max="13057" width="34.5703125" style="420" customWidth="1"/>
    <col min="13058" max="13058" width="19" style="420" customWidth="1"/>
    <col min="13059" max="13059" width="20.85546875" style="420" customWidth="1"/>
    <col min="13060" max="13060" width="13.7109375" style="420" customWidth="1"/>
    <col min="13061" max="13061" width="29.7109375" style="420" customWidth="1"/>
    <col min="13062" max="13062" width="0.42578125" style="420" customWidth="1"/>
    <col min="13063" max="13063" width="0" style="420" hidden="1" customWidth="1"/>
    <col min="13064" max="13312" width="9.140625" style="420"/>
    <col min="13313" max="13313" width="34.5703125" style="420" customWidth="1"/>
    <col min="13314" max="13314" width="19" style="420" customWidth="1"/>
    <col min="13315" max="13315" width="20.85546875" style="420" customWidth="1"/>
    <col min="13316" max="13316" width="13.7109375" style="420" customWidth="1"/>
    <col min="13317" max="13317" width="29.7109375" style="420" customWidth="1"/>
    <col min="13318" max="13318" width="0.42578125" style="420" customWidth="1"/>
    <col min="13319" max="13319" width="0" style="420" hidden="1" customWidth="1"/>
    <col min="13320" max="13568" width="9.140625" style="420"/>
    <col min="13569" max="13569" width="34.5703125" style="420" customWidth="1"/>
    <col min="13570" max="13570" width="19" style="420" customWidth="1"/>
    <col min="13571" max="13571" width="20.85546875" style="420" customWidth="1"/>
    <col min="13572" max="13572" width="13.7109375" style="420" customWidth="1"/>
    <col min="13573" max="13573" width="29.7109375" style="420" customWidth="1"/>
    <col min="13574" max="13574" width="0.42578125" style="420" customWidth="1"/>
    <col min="13575" max="13575" width="0" style="420" hidden="1" customWidth="1"/>
    <col min="13576" max="13824" width="9.140625" style="420"/>
    <col min="13825" max="13825" width="34.5703125" style="420" customWidth="1"/>
    <col min="13826" max="13826" width="19" style="420" customWidth="1"/>
    <col min="13827" max="13827" width="20.85546875" style="420" customWidth="1"/>
    <col min="13828" max="13828" width="13.7109375" style="420" customWidth="1"/>
    <col min="13829" max="13829" width="29.7109375" style="420" customWidth="1"/>
    <col min="13830" max="13830" width="0.42578125" style="420" customWidth="1"/>
    <col min="13831" max="13831" width="0" style="420" hidden="1" customWidth="1"/>
    <col min="13832" max="14080" width="9.140625" style="420"/>
    <col min="14081" max="14081" width="34.5703125" style="420" customWidth="1"/>
    <col min="14082" max="14082" width="19" style="420" customWidth="1"/>
    <col min="14083" max="14083" width="20.85546875" style="420" customWidth="1"/>
    <col min="14084" max="14084" width="13.7109375" style="420" customWidth="1"/>
    <col min="14085" max="14085" width="29.7109375" style="420" customWidth="1"/>
    <col min="14086" max="14086" width="0.42578125" style="420" customWidth="1"/>
    <col min="14087" max="14087" width="0" style="420" hidden="1" customWidth="1"/>
    <col min="14088" max="14336" width="9.140625" style="420"/>
    <col min="14337" max="14337" width="34.5703125" style="420" customWidth="1"/>
    <col min="14338" max="14338" width="19" style="420" customWidth="1"/>
    <col min="14339" max="14339" width="20.85546875" style="420" customWidth="1"/>
    <col min="14340" max="14340" width="13.7109375" style="420" customWidth="1"/>
    <col min="14341" max="14341" width="29.7109375" style="420" customWidth="1"/>
    <col min="14342" max="14342" width="0.42578125" style="420" customWidth="1"/>
    <col min="14343" max="14343" width="0" style="420" hidden="1" customWidth="1"/>
    <col min="14344" max="14592" width="9.140625" style="420"/>
    <col min="14593" max="14593" width="34.5703125" style="420" customWidth="1"/>
    <col min="14594" max="14594" width="19" style="420" customWidth="1"/>
    <col min="14595" max="14595" width="20.85546875" style="420" customWidth="1"/>
    <col min="14596" max="14596" width="13.7109375" style="420" customWidth="1"/>
    <col min="14597" max="14597" width="29.7109375" style="420" customWidth="1"/>
    <col min="14598" max="14598" width="0.42578125" style="420" customWidth="1"/>
    <col min="14599" max="14599" width="0" style="420" hidden="1" customWidth="1"/>
    <col min="14600" max="14848" width="9.140625" style="420"/>
    <col min="14849" max="14849" width="34.5703125" style="420" customWidth="1"/>
    <col min="14850" max="14850" width="19" style="420" customWidth="1"/>
    <col min="14851" max="14851" width="20.85546875" style="420" customWidth="1"/>
    <col min="14852" max="14852" width="13.7109375" style="420" customWidth="1"/>
    <col min="14853" max="14853" width="29.7109375" style="420" customWidth="1"/>
    <col min="14854" max="14854" width="0.42578125" style="420" customWidth="1"/>
    <col min="14855" max="14855" width="0" style="420" hidden="1" customWidth="1"/>
    <col min="14856" max="15104" width="9.140625" style="420"/>
    <col min="15105" max="15105" width="34.5703125" style="420" customWidth="1"/>
    <col min="15106" max="15106" width="19" style="420" customWidth="1"/>
    <col min="15107" max="15107" width="20.85546875" style="420" customWidth="1"/>
    <col min="15108" max="15108" width="13.7109375" style="420" customWidth="1"/>
    <col min="15109" max="15109" width="29.7109375" style="420" customWidth="1"/>
    <col min="15110" max="15110" width="0.42578125" style="420" customWidth="1"/>
    <col min="15111" max="15111" width="0" style="420" hidden="1" customWidth="1"/>
    <col min="15112" max="15360" width="9.140625" style="420"/>
    <col min="15361" max="15361" width="34.5703125" style="420" customWidth="1"/>
    <col min="15362" max="15362" width="19" style="420" customWidth="1"/>
    <col min="15363" max="15363" width="20.85546875" style="420" customWidth="1"/>
    <col min="15364" max="15364" width="13.7109375" style="420" customWidth="1"/>
    <col min="15365" max="15365" width="29.7109375" style="420" customWidth="1"/>
    <col min="15366" max="15366" width="0.42578125" style="420" customWidth="1"/>
    <col min="15367" max="15367" width="0" style="420" hidden="1" customWidth="1"/>
    <col min="15368" max="15616" width="9.140625" style="420"/>
    <col min="15617" max="15617" width="34.5703125" style="420" customWidth="1"/>
    <col min="15618" max="15618" width="19" style="420" customWidth="1"/>
    <col min="15619" max="15619" width="20.85546875" style="420" customWidth="1"/>
    <col min="15620" max="15620" width="13.7109375" style="420" customWidth="1"/>
    <col min="15621" max="15621" width="29.7109375" style="420" customWidth="1"/>
    <col min="15622" max="15622" width="0.42578125" style="420" customWidth="1"/>
    <col min="15623" max="15623" width="0" style="420" hidden="1" customWidth="1"/>
    <col min="15624" max="15872" width="9.140625" style="420"/>
    <col min="15873" max="15873" width="34.5703125" style="420" customWidth="1"/>
    <col min="15874" max="15874" width="19" style="420" customWidth="1"/>
    <col min="15875" max="15875" width="20.85546875" style="420" customWidth="1"/>
    <col min="15876" max="15876" width="13.7109375" style="420" customWidth="1"/>
    <col min="15877" max="15877" width="29.7109375" style="420" customWidth="1"/>
    <col min="15878" max="15878" width="0.42578125" style="420" customWidth="1"/>
    <col min="15879" max="15879" width="0" style="420" hidden="1" customWidth="1"/>
    <col min="15880" max="16128" width="9.140625" style="420"/>
    <col min="16129" max="16129" width="34.5703125" style="420" customWidth="1"/>
    <col min="16130" max="16130" width="19" style="420" customWidth="1"/>
    <col min="16131" max="16131" width="20.85546875" style="420" customWidth="1"/>
    <col min="16132" max="16132" width="13.7109375" style="420" customWidth="1"/>
    <col min="16133" max="16133" width="29.7109375" style="420" customWidth="1"/>
    <col min="16134" max="16134" width="0.42578125" style="420" customWidth="1"/>
    <col min="16135" max="16135" width="0" style="420" hidden="1" customWidth="1"/>
    <col min="16136" max="16384" width="9.140625" style="420"/>
  </cols>
  <sheetData>
    <row r="1" spans="1:7" ht="16.5" customHeight="1">
      <c r="A1" s="420" t="s">
        <v>1</v>
      </c>
      <c r="B1" s="420"/>
      <c r="C1" s="420"/>
      <c r="D1" s="420"/>
      <c r="E1" s="238" t="s">
        <v>1659</v>
      </c>
      <c r="F1" s="420"/>
      <c r="G1" s="420"/>
    </row>
    <row r="2" spans="1:7" ht="44.25" customHeight="1">
      <c r="A2" s="965" t="s">
        <v>899</v>
      </c>
      <c r="B2" s="965"/>
      <c r="C2" s="965"/>
      <c r="D2" s="965"/>
      <c r="E2" s="965"/>
    </row>
    <row r="3" spans="1:7" ht="23.25" customHeight="1">
      <c r="A3" s="313" t="s">
        <v>60</v>
      </c>
      <c r="B3" s="380"/>
      <c r="C3" s="380"/>
      <c r="D3" s="380"/>
      <c r="E3" s="312" t="s">
        <v>105</v>
      </c>
    </row>
    <row r="4" spans="1:7" ht="84" customHeight="1">
      <c r="A4" s="324" t="s">
        <v>371</v>
      </c>
      <c r="B4" s="325" t="s">
        <v>3276</v>
      </c>
      <c r="C4" s="325" t="s">
        <v>3277</v>
      </c>
      <c r="D4" s="324" t="s">
        <v>900</v>
      </c>
      <c r="E4" s="324" t="s">
        <v>262</v>
      </c>
    </row>
    <row r="5" spans="1:7" ht="21.75" customHeight="1">
      <c r="A5" s="324">
        <v>1</v>
      </c>
      <c r="B5" s="324">
        <v>2</v>
      </c>
      <c r="C5" s="324">
        <v>3</v>
      </c>
      <c r="D5" s="324">
        <v>4</v>
      </c>
      <c r="E5" s="324">
        <v>5</v>
      </c>
    </row>
    <row r="6" spans="1:7" ht="71.25" customHeight="1">
      <c r="A6" s="326" t="s">
        <v>186</v>
      </c>
      <c r="B6" s="457"/>
      <c r="C6" s="457">
        <v>27674.7</v>
      </c>
      <c r="D6" s="457"/>
      <c r="E6" s="326" t="s">
        <v>402</v>
      </c>
    </row>
    <row r="7" spans="1:7" ht="55.5" customHeight="1">
      <c r="A7" s="381" t="s">
        <v>901</v>
      </c>
      <c r="B7" s="458">
        <v>0</v>
      </c>
      <c r="C7" s="458">
        <v>0</v>
      </c>
      <c r="D7" s="457"/>
      <c r="E7" s="381" t="s">
        <v>2485</v>
      </c>
      <c r="G7" s="237" t="s">
        <v>440</v>
      </c>
    </row>
    <row r="8" spans="1:7" ht="18.75" customHeight="1">
      <c r="A8" s="966" t="s">
        <v>2486</v>
      </c>
      <c r="B8" s="966"/>
      <c r="C8" s="966"/>
      <c r="D8" s="966"/>
      <c r="E8" s="966"/>
    </row>
    <row r="9" spans="1:7">
      <c r="A9" s="239"/>
      <c r="B9" s="236"/>
      <c r="C9" s="236"/>
      <c r="D9" s="236"/>
      <c r="E9" s="236"/>
    </row>
    <row r="10" spans="1:7">
      <c r="A10" s="239"/>
    </row>
  </sheetData>
  <customSheetViews>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AN54"/>
  <sheetViews>
    <sheetView zoomScale="75" zoomScaleNormal="75" zoomScaleSheetLayoutView="70" workbookViewId="0">
      <pane xSplit="1" ySplit="9" topLeftCell="Q10" activePane="bottomRight" state="frozen"/>
      <selection pane="topRight" activeCell="B1" sqref="B1"/>
      <selection pane="bottomLeft" activeCell="A10" sqref="A10"/>
      <selection pane="bottomRight" activeCell="AG28" sqref="AG28"/>
    </sheetView>
  </sheetViews>
  <sheetFormatPr defaultColWidth="9.140625" defaultRowHeight="15"/>
  <cols>
    <col min="1" max="1" width="30.85546875" style="24" customWidth="1"/>
    <col min="2" max="5" width="12.28515625" style="24" customWidth="1"/>
    <col min="6" max="6" width="12.28515625" style="149" customWidth="1"/>
    <col min="7" max="7" width="14.7109375" style="153" customWidth="1"/>
    <col min="8" max="8" width="14.7109375" style="157" customWidth="1"/>
    <col min="9" max="10" width="14.7109375" style="165" customWidth="1"/>
    <col min="11" max="19" width="13.7109375" style="165" customWidth="1"/>
    <col min="20" max="28" width="12.28515625" style="24" customWidth="1"/>
    <col min="29" max="37" width="14.140625" style="24" customWidth="1"/>
    <col min="38" max="38" width="31.7109375" style="24" customWidth="1"/>
    <col min="39" max="39" width="19.5703125" style="24" customWidth="1"/>
    <col min="40" max="42" width="9.140625" style="24"/>
    <col min="43" max="43" width="17.140625" style="24" customWidth="1"/>
    <col min="44" max="16384" width="9.140625" style="24"/>
  </cols>
  <sheetData>
    <row r="1" spans="1:40">
      <c r="A1" s="24" t="s">
        <v>1430</v>
      </c>
      <c r="AL1" s="25" t="s">
        <v>1431</v>
      </c>
    </row>
    <row r="3" spans="1:40" ht="18.75">
      <c r="A3" s="967" t="s">
        <v>567</v>
      </c>
      <c r="B3" s="967"/>
      <c r="C3" s="967"/>
      <c r="D3" s="967"/>
      <c r="E3" s="967"/>
      <c r="F3" s="967"/>
      <c r="G3" s="967"/>
      <c r="H3" s="967"/>
      <c r="I3" s="967"/>
      <c r="J3" s="967"/>
      <c r="K3" s="967"/>
      <c r="L3" s="967"/>
      <c r="M3" s="967"/>
      <c r="N3" s="967"/>
      <c r="O3" s="967"/>
      <c r="P3" s="967"/>
      <c r="Q3" s="967"/>
      <c r="R3" s="967"/>
      <c r="S3" s="967"/>
      <c r="T3" s="967"/>
      <c r="U3" s="967"/>
      <c r="V3" s="967"/>
      <c r="W3" s="967"/>
      <c r="X3" s="967"/>
      <c r="Y3" s="967"/>
      <c r="Z3" s="967"/>
      <c r="AA3" s="967"/>
      <c r="AB3" s="967"/>
      <c r="AC3" s="967"/>
      <c r="AD3" s="967"/>
      <c r="AE3" s="967"/>
      <c r="AF3" s="967"/>
      <c r="AG3" s="967"/>
      <c r="AH3" s="967"/>
      <c r="AI3" s="967"/>
      <c r="AJ3" s="967"/>
      <c r="AK3" s="967"/>
      <c r="AL3" s="967"/>
    </row>
    <row r="4" spans="1:40" ht="18.75">
      <c r="A4" s="967" t="s">
        <v>30</v>
      </c>
      <c r="B4" s="967"/>
      <c r="C4" s="967"/>
      <c r="D4" s="967"/>
      <c r="E4" s="967"/>
      <c r="F4" s="967"/>
      <c r="G4" s="967"/>
      <c r="H4" s="967"/>
      <c r="I4" s="967"/>
      <c r="J4" s="967"/>
      <c r="K4" s="967"/>
      <c r="L4" s="967"/>
      <c r="M4" s="967"/>
      <c r="N4" s="967"/>
      <c r="O4" s="967"/>
      <c r="P4" s="967"/>
      <c r="Q4" s="967"/>
      <c r="R4" s="967"/>
      <c r="S4" s="967"/>
      <c r="T4" s="967"/>
      <c r="U4" s="967"/>
      <c r="V4" s="967"/>
      <c r="W4" s="967"/>
      <c r="X4" s="967"/>
      <c r="Y4" s="967"/>
      <c r="Z4" s="967"/>
      <c r="AA4" s="967"/>
      <c r="AB4" s="967"/>
      <c r="AC4" s="967"/>
      <c r="AD4" s="967"/>
      <c r="AE4" s="967"/>
      <c r="AF4" s="967"/>
      <c r="AG4" s="967"/>
      <c r="AH4" s="967"/>
      <c r="AI4" s="967"/>
      <c r="AJ4" s="967"/>
      <c r="AK4" s="967"/>
      <c r="AL4" s="967"/>
    </row>
    <row r="5" spans="1:40">
      <c r="A5" s="24" t="s">
        <v>60</v>
      </c>
      <c r="AL5" s="25" t="s">
        <v>239</v>
      </c>
    </row>
    <row r="6" spans="1:40">
      <c r="A6" s="968" t="s">
        <v>371</v>
      </c>
      <c r="B6" s="971" t="s">
        <v>274</v>
      </c>
      <c r="C6" s="972"/>
      <c r="D6" s="972"/>
      <c r="E6" s="972"/>
      <c r="F6" s="972"/>
      <c r="G6" s="972"/>
      <c r="H6" s="972"/>
      <c r="I6" s="972"/>
      <c r="J6" s="972"/>
      <c r="K6" s="972"/>
      <c r="L6" s="972"/>
      <c r="M6" s="972"/>
      <c r="N6" s="972"/>
      <c r="O6" s="972"/>
      <c r="P6" s="972"/>
      <c r="Q6" s="977"/>
      <c r="R6" s="978"/>
      <c r="S6" s="710"/>
      <c r="T6" s="971" t="s">
        <v>275</v>
      </c>
      <c r="U6" s="972"/>
      <c r="V6" s="972"/>
      <c r="W6" s="972"/>
      <c r="X6" s="972"/>
      <c r="Y6" s="972"/>
      <c r="Z6" s="972"/>
      <c r="AA6" s="972"/>
      <c r="AB6" s="972"/>
      <c r="AC6" s="972"/>
      <c r="AD6" s="972"/>
      <c r="AE6" s="972"/>
      <c r="AF6" s="972"/>
      <c r="AG6" s="972"/>
      <c r="AH6" s="973"/>
      <c r="AI6" s="386"/>
      <c r="AJ6" s="470"/>
      <c r="AK6" s="707"/>
      <c r="AL6" s="968" t="s">
        <v>37</v>
      </c>
    </row>
    <row r="7" spans="1:40">
      <c r="A7" s="969"/>
      <c r="B7" s="979"/>
      <c r="C7" s="980"/>
      <c r="D7" s="980"/>
      <c r="E7" s="980"/>
      <c r="F7" s="980"/>
      <c r="G7" s="980"/>
      <c r="H7" s="980"/>
      <c r="I7" s="980"/>
      <c r="J7" s="980"/>
      <c r="K7" s="980"/>
      <c r="L7" s="980"/>
      <c r="M7" s="980"/>
      <c r="N7" s="980"/>
      <c r="O7" s="980"/>
      <c r="P7" s="980"/>
      <c r="Q7" s="980"/>
      <c r="R7" s="981"/>
      <c r="S7" s="711"/>
      <c r="T7" s="974" t="s">
        <v>324</v>
      </c>
      <c r="U7" s="975"/>
      <c r="V7" s="975"/>
      <c r="W7" s="975"/>
      <c r="X7" s="975"/>
      <c r="Y7" s="975"/>
      <c r="Z7" s="975"/>
      <c r="AA7" s="975"/>
      <c r="AB7" s="975"/>
      <c r="AC7" s="975"/>
      <c r="AD7" s="975"/>
      <c r="AE7" s="975"/>
      <c r="AF7" s="975"/>
      <c r="AG7" s="975"/>
      <c r="AH7" s="976"/>
      <c r="AI7" s="388"/>
      <c r="AJ7" s="472"/>
      <c r="AK7" s="709"/>
      <c r="AL7" s="969"/>
    </row>
    <row r="8" spans="1:40" ht="90.75" customHeight="1">
      <c r="A8" s="969"/>
      <c r="B8" s="51" t="s">
        <v>1334</v>
      </c>
      <c r="C8" s="51" t="s">
        <v>1407</v>
      </c>
      <c r="D8" s="79" t="s">
        <v>1642</v>
      </c>
      <c r="E8" s="79" t="s">
        <v>1728</v>
      </c>
      <c r="F8" s="79" t="s">
        <v>2503</v>
      </c>
      <c r="G8" s="79" t="s">
        <v>2504</v>
      </c>
      <c r="H8" s="79" t="s">
        <v>1865</v>
      </c>
      <c r="I8" s="79" t="s">
        <v>1866</v>
      </c>
      <c r="J8" s="79" t="s">
        <v>2367</v>
      </c>
      <c r="K8" s="79" t="s">
        <v>2469</v>
      </c>
      <c r="L8" s="79" t="s">
        <v>2489</v>
      </c>
      <c r="M8" s="79" t="s">
        <v>2505</v>
      </c>
      <c r="N8" s="79" t="s">
        <v>2519</v>
      </c>
      <c r="O8" s="79" t="s">
        <v>2640</v>
      </c>
      <c r="P8" s="79" t="s">
        <v>2675</v>
      </c>
      <c r="Q8" s="79" t="s">
        <v>2704</v>
      </c>
      <c r="R8" s="79" t="s">
        <v>2777</v>
      </c>
      <c r="S8" s="79" t="s">
        <v>3279</v>
      </c>
      <c r="T8" s="79" t="s">
        <v>1334</v>
      </c>
      <c r="U8" s="79" t="s">
        <v>1407</v>
      </c>
      <c r="V8" s="79" t="s">
        <v>1642</v>
      </c>
      <c r="W8" s="79" t="s">
        <v>1728</v>
      </c>
      <c r="X8" s="79" t="s">
        <v>2503</v>
      </c>
      <c r="Y8" s="79" t="s">
        <v>1840</v>
      </c>
      <c r="Z8" s="79" t="s">
        <v>1856</v>
      </c>
      <c r="AA8" s="79" t="s">
        <v>1867</v>
      </c>
      <c r="AB8" s="79" t="s">
        <v>2641</v>
      </c>
      <c r="AC8" s="79" t="s">
        <v>2469</v>
      </c>
      <c r="AD8" s="79" t="s">
        <v>2489</v>
      </c>
      <c r="AE8" s="79" t="s">
        <v>2505</v>
      </c>
      <c r="AF8" s="79" t="s">
        <v>2517</v>
      </c>
      <c r="AG8" s="79" t="s">
        <v>2640</v>
      </c>
      <c r="AH8" s="79" t="s">
        <v>2675</v>
      </c>
      <c r="AI8" s="79" t="s">
        <v>2703</v>
      </c>
      <c r="AJ8" s="79" t="s">
        <v>2774</v>
      </c>
      <c r="AK8" s="79" t="s">
        <v>3280</v>
      </c>
      <c r="AL8" s="970"/>
    </row>
    <row r="9" spans="1:40" ht="30" customHeight="1">
      <c r="A9" s="26">
        <v>1</v>
      </c>
      <c r="B9" s="51">
        <v>2</v>
      </c>
      <c r="C9" s="51">
        <v>3</v>
      </c>
      <c r="D9" s="26">
        <v>4</v>
      </c>
      <c r="E9" s="51">
        <v>5</v>
      </c>
      <c r="F9" s="51">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c r="AI9" s="26">
        <v>35</v>
      </c>
      <c r="AJ9" s="26">
        <v>36</v>
      </c>
      <c r="AK9" s="708">
        <v>37</v>
      </c>
    </row>
    <row r="10" spans="1:40" ht="18" customHeight="1">
      <c r="A10" s="27" t="s">
        <v>111</v>
      </c>
      <c r="B10" s="102">
        <v>833072.33680505003</v>
      </c>
      <c r="C10" s="102">
        <v>640568.01896373974</v>
      </c>
      <c r="D10" s="102">
        <v>912656.23740070034</v>
      </c>
      <c r="E10" s="102">
        <v>2534806.1728896499</v>
      </c>
      <c r="F10" s="102">
        <v>1566204.9362895507</v>
      </c>
      <c r="G10" s="102">
        <v>382189.30892918014</v>
      </c>
      <c r="H10" s="102">
        <v>1249185.8589798994</v>
      </c>
      <c r="I10" s="102">
        <v>592247.56826038053</v>
      </c>
      <c r="J10" s="102">
        <v>587477.8587479894</v>
      </c>
      <c r="K10" s="102">
        <v>271312.85565739003</v>
      </c>
      <c r="L10" s="102">
        <v>694701.46574849985</v>
      </c>
      <c r="M10" s="102">
        <v>1091941.6557680902</v>
      </c>
      <c r="N10" s="102">
        <v>2261675.8762103999</v>
      </c>
      <c r="O10" s="102">
        <v>-77995.154517450035</v>
      </c>
      <c r="P10" s="102">
        <v>1075781.4388192701</v>
      </c>
      <c r="Q10" s="102">
        <v>1002304.0176625793</v>
      </c>
      <c r="R10" s="102">
        <v>2383780.764162641</v>
      </c>
      <c r="S10" s="102">
        <v>392139.04807354993</v>
      </c>
      <c r="T10" s="102">
        <v>729188.09148355003</v>
      </c>
      <c r="U10" s="102">
        <v>483144.20098854008</v>
      </c>
      <c r="V10" s="102">
        <v>-45425.554890200263</v>
      </c>
      <c r="W10" s="102">
        <f>W11+W16</f>
        <v>2526271.2169568501</v>
      </c>
      <c r="X10" s="102">
        <v>1314939.7077773057</v>
      </c>
      <c r="Y10" s="102">
        <v>830431.47591801989</v>
      </c>
      <c r="Z10" s="102">
        <v>1493689.0109939997</v>
      </c>
      <c r="AA10" s="102">
        <v>673601.55037629046</v>
      </c>
      <c r="AB10" s="102">
        <v>123128.24817644013</v>
      </c>
      <c r="AC10" s="102">
        <v>1031674.6262595898</v>
      </c>
      <c r="AD10" s="102">
        <v>866916.80297805974</v>
      </c>
      <c r="AE10" s="102">
        <v>1089964.5586982409</v>
      </c>
      <c r="AF10" s="102">
        <v>1393924.5149066597</v>
      </c>
      <c r="AG10" s="102">
        <v>559707.12801318115</v>
      </c>
      <c r="AH10" s="102">
        <v>978180.67416877847</v>
      </c>
      <c r="AI10" s="102">
        <v>1089857.007834821</v>
      </c>
      <c r="AJ10" s="102">
        <v>1437478.0658623497</v>
      </c>
      <c r="AK10" s="102">
        <v>699504.85806467012</v>
      </c>
      <c r="AL10" s="28" t="s">
        <v>42</v>
      </c>
    </row>
    <row r="11" spans="1:40" ht="17.45" customHeight="1">
      <c r="A11" s="29" t="s">
        <v>452</v>
      </c>
      <c r="B11" s="103">
        <v>483687.20949140005</v>
      </c>
      <c r="C11" s="103">
        <v>654333.38928399968</v>
      </c>
      <c r="D11" s="103">
        <v>917463.36805790011</v>
      </c>
      <c r="E11" s="103">
        <v>1571943.0960843</v>
      </c>
      <c r="F11" s="103">
        <v>1584542.1134227007</v>
      </c>
      <c r="G11" s="103">
        <v>418017.00788573013</v>
      </c>
      <c r="H11" s="103">
        <v>1111614.6802040397</v>
      </c>
      <c r="I11" s="103">
        <v>788753.15766038047</v>
      </c>
      <c r="J11" s="103">
        <v>903445.8565542493</v>
      </c>
      <c r="K11" s="103">
        <v>381660.56728928001</v>
      </c>
      <c r="L11" s="103">
        <v>732485.52981250989</v>
      </c>
      <c r="M11" s="103">
        <v>1184891.7911424702</v>
      </c>
      <c r="N11" s="103">
        <v>994933.16644106992</v>
      </c>
      <c r="O11" s="103">
        <v>-702.52226898004301</v>
      </c>
      <c r="P11" s="103">
        <v>1148015.9800942601</v>
      </c>
      <c r="Q11" s="103">
        <v>1083374.6466171194</v>
      </c>
      <c r="R11" s="103">
        <v>1630278.8705836409</v>
      </c>
      <c r="S11" s="103">
        <v>482264.72980344994</v>
      </c>
      <c r="T11" s="103">
        <v>379136.95916990004</v>
      </c>
      <c r="U11" s="103">
        <v>496909.57130880002</v>
      </c>
      <c r="V11" s="103">
        <v>-30716.224233000306</v>
      </c>
      <c r="W11" s="103">
        <f>W12+W14</f>
        <v>1562697.2905095001</v>
      </c>
      <c r="X11" s="103">
        <v>1332476.8849104559</v>
      </c>
      <c r="Y11" s="103">
        <v>866259.17487456987</v>
      </c>
      <c r="Z11" s="103">
        <v>1355503.6552181398</v>
      </c>
      <c r="AA11" s="103">
        <v>868840.43977629067</v>
      </c>
      <c r="AB11" s="103">
        <v>439096.24598270003</v>
      </c>
      <c r="AC11" s="103">
        <v>1141153.5814923698</v>
      </c>
      <c r="AD11" s="103">
        <v>904700.86704206979</v>
      </c>
      <c r="AE11" s="103">
        <v>1182914.6940726207</v>
      </c>
      <c r="AF11" s="103">
        <v>127181.80513732973</v>
      </c>
      <c r="AG11" s="103">
        <v>636999.76026165113</v>
      </c>
      <c r="AH11" s="103">
        <v>1050415.2154437685</v>
      </c>
      <c r="AI11" s="103">
        <v>1170927.6368893608</v>
      </c>
      <c r="AJ11" s="103">
        <v>683976.17218335019</v>
      </c>
      <c r="AK11" s="103">
        <v>789630.53979457018</v>
      </c>
      <c r="AL11" s="30" t="s">
        <v>453</v>
      </c>
    </row>
    <row r="12" spans="1:40" ht="34.5" customHeight="1">
      <c r="A12" s="31" t="s">
        <v>135</v>
      </c>
      <c r="B12" s="104">
        <v>14725.999825499981</v>
      </c>
      <c r="C12" s="104">
        <v>627184.49776199996</v>
      </c>
      <c r="D12" s="104">
        <v>135872.701413</v>
      </c>
      <c r="E12" s="104">
        <v>-17320.619333500043</v>
      </c>
      <c r="F12" s="104">
        <v>639147.72439393995</v>
      </c>
      <c r="G12" s="104">
        <v>-477389.58264137001</v>
      </c>
      <c r="H12" s="104">
        <v>-606325.18928910012</v>
      </c>
      <c r="I12" s="104">
        <v>276561.39364212018</v>
      </c>
      <c r="J12" s="104">
        <v>750848.26279354992</v>
      </c>
      <c r="K12" s="104">
        <v>-546921.36521231988</v>
      </c>
      <c r="L12" s="104">
        <v>-268964.29995945015</v>
      </c>
      <c r="M12" s="104">
        <v>-223969.05488686974</v>
      </c>
      <c r="N12" s="104">
        <v>780051.11364257976</v>
      </c>
      <c r="O12" s="104">
        <v>-654110.90647659008</v>
      </c>
      <c r="P12" s="104">
        <v>78001.755716820015</v>
      </c>
      <c r="Q12" s="104">
        <v>-295612.71519681998</v>
      </c>
      <c r="R12" s="104">
        <v>900527.33692901023</v>
      </c>
      <c r="S12" s="104">
        <v>-294423.13514799019</v>
      </c>
      <c r="T12" s="104">
        <v>-25787.374284299993</v>
      </c>
      <c r="U12" s="104">
        <v>463054.13273000007</v>
      </c>
      <c r="V12" s="104">
        <v>-234075.52476800003</v>
      </c>
      <c r="W12" s="104">
        <v>59449.417118999962</v>
      </c>
      <c r="X12" s="104">
        <v>351076.72140857496</v>
      </c>
      <c r="Y12" s="104">
        <v>-32719.039652529988</v>
      </c>
      <c r="Z12" s="104">
        <v>-355284.73327497009</v>
      </c>
      <c r="AA12" s="104">
        <v>395195.67475800007</v>
      </c>
      <c r="AB12" s="104">
        <v>215138.15422199998</v>
      </c>
      <c r="AC12" s="104">
        <v>60306.495990769996</v>
      </c>
      <c r="AD12" s="104">
        <v>530.44727011000214</v>
      </c>
      <c r="AE12" s="104">
        <v>-1841.6627378600024</v>
      </c>
      <c r="AF12" s="104">
        <v>1197.1262834299996</v>
      </c>
      <c r="AG12" s="104">
        <v>-21908.623945958898</v>
      </c>
      <c r="AH12" s="104">
        <v>19420.397955738899</v>
      </c>
      <c r="AI12" s="104">
        <v>-127.78634275000013</v>
      </c>
      <c r="AJ12" s="104">
        <v>2866.77796962</v>
      </c>
      <c r="AK12" s="104">
        <v>-8289.6831568699999</v>
      </c>
      <c r="AL12" s="32" t="s">
        <v>506</v>
      </c>
      <c r="AM12" s="139"/>
    </row>
    <row r="13" spans="1:40" ht="18" customHeight="1">
      <c r="A13" s="31" t="s">
        <v>507</v>
      </c>
      <c r="B13" s="105"/>
      <c r="C13" s="105">
        <v>0</v>
      </c>
      <c r="D13" s="105">
        <v>0</v>
      </c>
      <c r="E13" s="105"/>
      <c r="F13" s="105">
        <v>0</v>
      </c>
      <c r="G13" s="105">
        <v>0</v>
      </c>
      <c r="H13" s="105">
        <v>0</v>
      </c>
      <c r="I13" s="105">
        <v>0</v>
      </c>
      <c r="J13" s="105">
        <v>0</v>
      </c>
      <c r="K13" s="105">
        <v>0</v>
      </c>
      <c r="L13" s="105">
        <v>0</v>
      </c>
      <c r="M13" s="105">
        <v>0</v>
      </c>
      <c r="N13" s="105">
        <v>0</v>
      </c>
      <c r="O13" s="105">
        <v>0</v>
      </c>
      <c r="P13" s="105">
        <v>0</v>
      </c>
      <c r="Q13" s="105">
        <v>0</v>
      </c>
      <c r="R13" s="105">
        <v>0</v>
      </c>
      <c r="S13" s="105">
        <v>0</v>
      </c>
      <c r="T13" s="105"/>
      <c r="U13" s="105">
        <v>0</v>
      </c>
      <c r="V13" s="104">
        <v>0</v>
      </c>
      <c r="W13" s="104"/>
      <c r="X13" s="104">
        <v>0</v>
      </c>
      <c r="Y13" s="104">
        <v>0</v>
      </c>
      <c r="Z13" s="104">
        <v>0</v>
      </c>
      <c r="AA13" s="104">
        <v>0</v>
      </c>
      <c r="AB13" s="104">
        <v>0</v>
      </c>
      <c r="AC13" s="105">
        <v>0</v>
      </c>
      <c r="AD13" s="105">
        <v>0</v>
      </c>
      <c r="AE13" s="105">
        <v>0</v>
      </c>
      <c r="AF13" s="104">
        <v>0</v>
      </c>
      <c r="AG13" s="104">
        <v>0</v>
      </c>
      <c r="AH13" s="104">
        <v>0</v>
      </c>
      <c r="AI13" s="104">
        <v>0</v>
      </c>
      <c r="AJ13" s="104">
        <v>0</v>
      </c>
      <c r="AK13" s="104">
        <v>0</v>
      </c>
      <c r="AL13" s="32" t="s">
        <v>341</v>
      </c>
    </row>
    <row r="14" spans="1:40" ht="25.5" customHeight="1">
      <c r="A14" s="31" t="s">
        <v>153</v>
      </c>
      <c r="B14" s="104">
        <v>468961.20966590004</v>
      </c>
      <c r="C14" s="104">
        <v>27148.891521999729</v>
      </c>
      <c r="D14" s="104">
        <v>781590.66664490011</v>
      </c>
      <c r="E14" s="104">
        <v>1589263.7154178</v>
      </c>
      <c r="F14" s="104">
        <v>945394.3890287606</v>
      </c>
      <c r="G14" s="104">
        <v>895406.59052710014</v>
      </c>
      <c r="H14" s="104">
        <v>1717939.8694931399</v>
      </c>
      <c r="I14" s="104">
        <v>512191.76401826041</v>
      </c>
      <c r="J14" s="104">
        <v>152597.5937606995</v>
      </c>
      <c r="K14" s="104">
        <v>928581.93250159989</v>
      </c>
      <c r="L14" s="104">
        <v>1001449.8297719599</v>
      </c>
      <c r="M14" s="104">
        <v>1408860.8460293403</v>
      </c>
      <c r="N14" s="104">
        <v>214882.05279849004</v>
      </c>
      <c r="O14" s="104">
        <v>653408.38420761004</v>
      </c>
      <c r="P14" s="104">
        <v>1070014.2243774401</v>
      </c>
      <c r="Q14" s="104">
        <v>1378987.3618139394</v>
      </c>
      <c r="R14" s="104">
        <v>729751.53365463065</v>
      </c>
      <c r="S14" s="104">
        <v>776687.86495144013</v>
      </c>
      <c r="T14" s="104">
        <v>404924.33345420007</v>
      </c>
      <c r="U14" s="104">
        <v>33855.438578799949</v>
      </c>
      <c r="V14" s="104">
        <v>203359.3005349997</v>
      </c>
      <c r="W14" s="104">
        <v>1503247.8733905002</v>
      </c>
      <c r="X14" s="104">
        <v>981400.16350188106</v>
      </c>
      <c r="Y14" s="104">
        <v>898978.21452709986</v>
      </c>
      <c r="Z14" s="104">
        <v>1710788.38849311</v>
      </c>
      <c r="AA14" s="104">
        <v>473644.76501829037</v>
      </c>
      <c r="AB14" s="104">
        <v>223958.0917607001</v>
      </c>
      <c r="AC14" s="104">
        <v>1080847.0855015998</v>
      </c>
      <c r="AD14" s="104">
        <v>904170.41977195977</v>
      </c>
      <c r="AE14" s="104">
        <v>1184756.3568104808</v>
      </c>
      <c r="AF14" s="104">
        <v>125984.67885389971</v>
      </c>
      <c r="AG14" s="104">
        <v>658908.38420761004</v>
      </c>
      <c r="AH14" s="104">
        <v>1030994.8174880296</v>
      </c>
      <c r="AI14" s="104">
        <v>1171055.4232321107</v>
      </c>
      <c r="AJ14" s="104">
        <v>681109.39421373047</v>
      </c>
      <c r="AK14" s="104">
        <v>797920.22295144014</v>
      </c>
      <c r="AL14" s="32" t="s">
        <v>152</v>
      </c>
    </row>
    <row r="15" spans="1:40" ht="30" customHeight="1">
      <c r="A15" s="31" t="s">
        <v>134</v>
      </c>
      <c r="B15" s="105">
        <v>0</v>
      </c>
      <c r="C15" s="105">
        <v>0</v>
      </c>
      <c r="D15" s="105">
        <v>0</v>
      </c>
      <c r="E15" s="105">
        <v>0</v>
      </c>
      <c r="F15" s="105">
        <v>0</v>
      </c>
      <c r="G15" s="105">
        <v>0</v>
      </c>
      <c r="H15" s="105">
        <v>0</v>
      </c>
      <c r="I15" s="105">
        <v>0</v>
      </c>
      <c r="J15" s="105">
        <v>0</v>
      </c>
      <c r="K15" s="105">
        <v>0</v>
      </c>
      <c r="L15" s="105">
        <v>0</v>
      </c>
      <c r="M15" s="105">
        <v>0</v>
      </c>
      <c r="N15" s="105">
        <v>0</v>
      </c>
      <c r="O15" s="105">
        <v>0</v>
      </c>
      <c r="P15" s="105">
        <v>0</v>
      </c>
      <c r="Q15" s="105">
        <v>0</v>
      </c>
      <c r="R15" s="105">
        <v>0</v>
      </c>
      <c r="S15" s="105">
        <v>0</v>
      </c>
      <c r="T15" s="105">
        <v>0</v>
      </c>
      <c r="U15" s="105">
        <v>0</v>
      </c>
      <c r="V15" s="104">
        <v>0</v>
      </c>
      <c r="W15" s="104"/>
      <c r="X15" s="104">
        <v>0</v>
      </c>
      <c r="Y15" s="104">
        <v>0</v>
      </c>
      <c r="Z15" s="104">
        <v>0</v>
      </c>
      <c r="AA15" s="104">
        <v>0</v>
      </c>
      <c r="AB15" s="104">
        <v>0</v>
      </c>
      <c r="AC15" s="105">
        <v>0</v>
      </c>
      <c r="AD15" s="105">
        <v>0</v>
      </c>
      <c r="AE15" s="105">
        <v>0</v>
      </c>
      <c r="AF15" s="104">
        <v>0</v>
      </c>
      <c r="AG15" s="104">
        <v>0</v>
      </c>
      <c r="AH15" s="104">
        <v>0</v>
      </c>
      <c r="AI15" s="104">
        <v>0</v>
      </c>
      <c r="AJ15" s="104">
        <v>0</v>
      </c>
      <c r="AK15" s="104">
        <v>0</v>
      </c>
      <c r="AL15" s="32" t="s">
        <v>48</v>
      </c>
      <c r="AM15" s="957"/>
      <c r="AN15" s="957"/>
    </row>
    <row r="16" spans="1:40" s="33" customFormat="1" ht="18" customHeight="1">
      <c r="A16" s="29" t="s">
        <v>218</v>
      </c>
      <c r="B16" s="103">
        <v>349385.12731364998</v>
      </c>
      <c r="C16" s="103">
        <v>-13765.37032026003</v>
      </c>
      <c r="D16" s="103">
        <v>-4807.1306571998866</v>
      </c>
      <c r="E16" s="103">
        <v>962863.07680535014</v>
      </c>
      <c r="F16" s="103">
        <v>-18337.177133149991</v>
      </c>
      <c r="G16" s="103">
        <v>-35827.698956549997</v>
      </c>
      <c r="H16" s="103">
        <v>137571.17877586</v>
      </c>
      <c r="I16" s="103">
        <v>-196505.5894</v>
      </c>
      <c r="J16" s="103">
        <v>-315967.99780626001</v>
      </c>
      <c r="K16" s="103">
        <v>-110347.71163188999</v>
      </c>
      <c r="L16" s="103">
        <v>-37784.064064010032</v>
      </c>
      <c r="M16" s="103">
        <v>-92950.135374379955</v>
      </c>
      <c r="N16" s="103">
        <v>1266742.70976933</v>
      </c>
      <c r="O16" s="103">
        <v>-77292.632248469992</v>
      </c>
      <c r="P16" s="103">
        <v>-72234.54127498997</v>
      </c>
      <c r="Q16" s="103">
        <v>-81070.628954539978</v>
      </c>
      <c r="R16" s="103">
        <v>753501.89357899979</v>
      </c>
      <c r="S16" s="103">
        <v>-90125.68172990001</v>
      </c>
      <c r="T16" s="103">
        <v>350051.13231364999</v>
      </c>
      <c r="U16" s="103">
        <v>-13765.37032026003</v>
      </c>
      <c r="V16" s="103">
        <v>-14709.330657199898</v>
      </c>
      <c r="W16" s="103">
        <f>W18+W20+W21</f>
        <v>963573.92644735007</v>
      </c>
      <c r="X16" s="103">
        <v>-17537.177133149991</v>
      </c>
      <c r="Y16" s="103">
        <v>-35827.698956549997</v>
      </c>
      <c r="Z16" s="103">
        <v>138185.35577585999</v>
      </c>
      <c r="AA16" s="103">
        <v>-195238.88939999999</v>
      </c>
      <c r="AB16" s="103">
        <v>-315967.99780626001</v>
      </c>
      <c r="AC16" s="103">
        <v>-109478.95523277999</v>
      </c>
      <c r="AD16" s="103">
        <v>-37784.064064010046</v>
      </c>
      <c r="AE16" s="103">
        <v>-92950.135374379955</v>
      </c>
      <c r="AF16" s="103">
        <v>1266742.70976933</v>
      </c>
      <c r="AG16" s="103">
        <v>-77292.632248469992</v>
      </c>
      <c r="AH16" s="103">
        <v>-72234.541274989941</v>
      </c>
      <c r="AI16" s="103">
        <v>-81070.62905454007</v>
      </c>
      <c r="AJ16" s="103">
        <v>753501.89367899986</v>
      </c>
      <c r="AK16" s="103">
        <v>-90125.68172990001</v>
      </c>
      <c r="AL16" s="30" t="s">
        <v>296</v>
      </c>
    </row>
    <row r="17" spans="1:38" ht="30.75" customHeight="1">
      <c r="A17" s="31" t="s">
        <v>300</v>
      </c>
      <c r="B17" s="105">
        <v>0</v>
      </c>
      <c r="C17" s="105">
        <v>0</v>
      </c>
      <c r="D17" s="105">
        <v>0</v>
      </c>
      <c r="E17" s="105">
        <v>0</v>
      </c>
      <c r="F17" s="105">
        <v>0</v>
      </c>
      <c r="G17" s="105">
        <v>0</v>
      </c>
      <c r="H17" s="105">
        <v>0</v>
      </c>
      <c r="I17" s="105">
        <v>0</v>
      </c>
      <c r="J17" s="105">
        <v>0</v>
      </c>
      <c r="K17" s="105">
        <v>0</v>
      </c>
      <c r="L17" s="105">
        <v>0</v>
      </c>
      <c r="M17" s="105">
        <v>0</v>
      </c>
      <c r="N17" s="105">
        <v>0</v>
      </c>
      <c r="O17" s="105">
        <v>0</v>
      </c>
      <c r="P17" s="105">
        <v>0</v>
      </c>
      <c r="Q17" s="105">
        <v>0</v>
      </c>
      <c r="R17" s="105">
        <v>0</v>
      </c>
      <c r="S17" s="105">
        <v>0</v>
      </c>
      <c r="T17" s="105">
        <v>0</v>
      </c>
      <c r="U17" s="105">
        <v>0</v>
      </c>
      <c r="V17" s="104">
        <v>0</v>
      </c>
      <c r="W17" s="104"/>
      <c r="X17" s="104">
        <v>0</v>
      </c>
      <c r="Y17" s="104">
        <v>0</v>
      </c>
      <c r="Z17" s="104">
        <v>0</v>
      </c>
      <c r="AA17" s="104">
        <v>0</v>
      </c>
      <c r="AB17" s="104">
        <v>0</v>
      </c>
      <c r="AC17" s="105">
        <v>0</v>
      </c>
      <c r="AD17" s="105">
        <v>0</v>
      </c>
      <c r="AE17" s="105">
        <v>0</v>
      </c>
      <c r="AF17" s="104">
        <v>0</v>
      </c>
      <c r="AG17" s="104">
        <v>0</v>
      </c>
      <c r="AH17" s="104">
        <v>0</v>
      </c>
      <c r="AI17" s="104">
        <v>0</v>
      </c>
      <c r="AJ17" s="104">
        <v>0</v>
      </c>
      <c r="AK17" s="104">
        <v>0</v>
      </c>
      <c r="AL17" s="32" t="s">
        <v>506</v>
      </c>
    </row>
    <row r="18" spans="1:38" ht="32.25" customHeight="1">
      <c r="A18" s="31" t="s">
        <v>301</v>
      </c>
      <c r="B18" s="104">
        <v>-79161.902648429997</v>
      </c>
      <c r="C18" s="104">
        <v>-7841.7346964399912</v>
      </c>
      <c r="D18" s="104">
        <v>-7935.9177263099118</v>
      </c>
      <c r="E18" s="104">
        <v>713990.63717558002</v>
      </c>
      <c r="F18" s="104">
        <v>-18700.180794129992</v>
      </c>
      <c r="G18" s="104">
        <v>-44337.931490800001</v>
      </c>
      <c r="H18" s="104">
        <v>142958.63756758999</v>
      </c>
      <c r="I18" s="104">
        <v>-100097.21039999998</v>
      </c>
      <c r="J18" s="104">
        <v>-56918.329300110054</v>
      </c>
      <c r="K18" s="104">
        <v>-109871.14630338999</v>
      </c>
      <c r="L18" s="104">
        <v>-39010.087094520029</v>
      </c>
      <c r="M18" s="104">
        <v>-94414.122023189964</v>
      </c>
      <c r="N18" s="104">
        <v>531140.07071926002</v>
      </c>
      <c r="O18" s="104">
        <v>-74988.849022489987</v>
      </c>
      <c r="P18" s="104">
        <v>-68969.691572029973</v>
      </c>
      <c r="Q18" s="104">
        <v>-80732.188140480052</v>
      </c>
      <c r="R18" s="104">
        <v>-53103.99076799996</v>
      </c>
      <c r="S18" s="104">
        <v>-83765.437177070009</v>
      </c>
      <c r="T18" s="104">
        <v>-79161.902648429997</v>
      </c>
      <c r="U18" s="104">
        <v>-7841.7346964399912</v>
      </c>
      <c r="V18" s="104">
        <v>-7935.9177263099118</v>
      </c>
      <c r="W18" s="104">
        <v>713990.63717558002</v>
      </c>
      <c r="X18" s="104">
        <v>-18700.180794129992</v>
      </c>
      <c r="Y18" s="104">
        <v>-44337.931490800001</v>
      </c>
      <c r="Z18" s="104">
        <v>142958.63756758999</v>
      </c>
      <c r="AA18" s="104">
        <v>-100097.21039999998</v>
      </c>
      <c r="AB18" s="104">
        <v>-56918.329300110054</v>
      </c>
      <c r="AC18" s="104">
        <v>-109871.14630338999</v>
      </c>
      <c r="AD18" s="104">
        <v>-39010.087094520029</v>
      </c>
      <c r="AE18" s="104">
        <v>-94414.122023189964</v>
      </c>
      <c r="AF18" s="104">
        <v>531140.07071926002</v>
      </c>
      <c r="AG18" s="104">
        <v>-74988.849022489987</v>
      </c>
      <c r="AH18" s="104">
        <v>-68969.691572029944</v>
      </c>
      <c r="AI18" s="104">
        <v>-80732.188140480081</v>
      </c>
      <c r="AJ18" s="104">
        <v>-53103.99076799996</v>
      </c>
      <c r="AK18" s="104">
        <v>-83765.437177070009</v>
      </c>
      <c r="AL18" s="32" t="s">
        <v>0</v>
      </c>
    </row>
    <row r="19" spans="1:38" ht="49.7" customHeight="1">
      <c r="A19" s="31" t="s">
        <v>346</v>
      </c>
      <c r="B19" s="105"/>
      <c r="C19" s="105">
        <v>0</v>
      </c>
      <c r="D19" s="105">
        <v>0</v>
      </c>
      <c r="E19" s="105"/>
      <c r="F19" s="105">
        <v>0</v>
      </c>
      <c r="G19" s="105">
        <v>0</v>
      </c>
      <c r="H19" s="105">
        <v>0</v>
      </c>
      <c r="I19" s="105">
        <v>0</v>
      </c>
      <c r="J19" s="105">
        <v>0</v>
      </c>
      <c r="K19" s="105">
        <v>0</v>
      </c>
      <c r="L19" s="105">
        <v>0</v>
      </c>
      <c r="M19" s="105">
        <v>0</v>
      </c>
      <c r="N19" s="105">
        <v>0</v>
      </c>
      <c r="O19" s="105">
        <v>0</v>
      </c>
      <c r="P19" s="105">
        <v>0</v>
      </c>
      <c r="Q19" s="105">
        <v>0</v>
      </c>
      <c r="R19" s="105">
        <v>0</v>
      </c>
      <c r="S19" s="105">
        <v>0</v>
      </c>
      <c r="T19" s="105"/>
      <c r="U19" s="105">
        <v>0</v>
      </c>
      <c r="V19" s="104">
        <v>0</v>
      </c>
      <c r="W19" s="104"/>
      <c r="X19" s="104">
        <v>0</v>
      </c>
      <c r="Y19" s="104">
        <v>0</v>
      </c>
      <c r="Z19" s="104">
        <v>0</v>
      </c>
      <c r="AA19" s="104">
        <v>0</v>
      </c>
      <c r="AB19" s="104">
        <v>0</v>
      </c>
      <c r="AC19" s="105">
        <v>0</v>
      </c>
      <c r="AD19" s="105">
        <v>0</v>
      </c>
      <c r="AE19" s="105">
        <v>0</v>
      </c>
      <c r="AF19" s="104">
        <v>0</v>
      </c>
      <c r="AG19" s="104">
        <v>0</v>
      </c>
      <c r="AH19" s="104">
        <v>0</v>
      </c>
      <c r="AI19" s="104">
        <v>0</v>
      </c>
      <c r="AJ19" s="104">
        <v>0</v>
      </c>
      <c r="AK19" s="104">
        <v>0</v>
      </c>
      <c r="AL19" s="32" t="s">
        <v>348</v>
      </c>
    </row>
    <row r="20" spans="1:38">
      <c r="A20" s="31" t="s">
        <v>150</v>
      </c>
      <c r="B20" s="104">
        <v>-14348.965037920001</v>
      </c>
      <c r="C20" s="104">
        <v>-5923.6356238200024</v>
      </c>
      <c r="D20" s="104">
        <v>3128.7870691100015</v>
      </c>
      <c r="E20" s="104">
        <v>13183.289271769994</v>
      </c>
      <c r="F20" s="104">
        <v>1163.003660979999</v>
      </c>
      <c r="G20" s="104">
        <v>8510.2325342500008</v>
      </c>
      <c r="H20" s="104">
        <v>-4773.2817917299981</v>
      </c>
      <c r="I20" s="104">
        <v>-95141.679000000004</v>
      </c>
      <c r="J20" s="104">
        <v>-259049.66850614996</v>
      </c>
      <c r="K20" s="104">
        <v>392.19107061000022</v>
      </c>
      <c r="L20" s="104">
        <v>1226.023030509999</v>
      </c>
      <c r="M20" s="104">
        <v>1463.9866488100006</v>
      </c>
      <c r="N20" s="104">
        <v>2012.6390500699999</v>
      </c>
      <c r="O20" s="104">
        <v>-2303.7832259799998</v>
      </c>
      <c r="P20" s="104">
        <v>-3264.8497029599994</v>
      </c>
      <c r="Q20" s="104">
        <v>-338.44091405999734</v>
      </c>
      <c r="R20" s="104">
        <v>2860.8843469999974</v>
      </c>
      <c r="S20" s="104">
        <v>-6360.2445528299995</v>
      </c>
      <c r="T20" s="104">
        <v>-14348.965037920001</v>
      </c>
      <c r="U20" s="104">
        <v>-5923.6356238200024</v>
      </c>
      <c r="V20" s="104">
        <v>-6773.4129308899992</v>
      </c>
      <c r="W20" s="104">
        <v>13183.289271769998</v>
      </c>
      <c r="X20" s="104">
        <v>1163.003660979999</v>
      </c>
      <c r="Y20" s="104">
        <v>8510.2325342500008</v>
      </c>
      <c r="Z20" s="104">
        <v>-4773.2817917299981</v>
      </c>
      <c r="AA20" s="104">
        <v>-95141.679000000004</v>
      </c>
      <c r="AB20" s="104">
        <v>-259049.66850614996</v>
      </c>
      <c r="AC20" s="104">
        <v>392.19107061000022</v>
      </c>
      <c r="AD20" s="104">
        <v>1226.023030509999</v>
      </c>
      <c r="AE20" s="104">
        <v>1463.9866488100006</v>
      </c>
      <c r="AF20" s="104">
        <v>2012.6390500699999</v>
      </c>
      <c r="AG20" s="104">
        <v>-2303.7832259799998</v>
      </c>
      <c r="AH20" s="104">
        <v>-3264.8497029599994</v>
      </c>
      <c r="AI20" s="104">
        <v>-338.44091405999734</v>
      </c>
      <c r="AJ20" s="104">
        <v>2860.8843469999974</v>
      </c>
      <c r="AK20" s="104">
        <v>-6360.2445528299995</v>
      </c>
      <c r="AL20" s="32" t="s">
        <v>408</v>
      </c>
    </row>
    <row r="21" spans="1:38" ht="26.45" customHeight="1">
      <c r="A21" s="34" t="s">
        <v>234</v>
      </c>
      <c r="B21" s="106">
        <v>442895.995</v>
      </c>
      <c r="C21" s="107">
        <v>0</v>
      </c>
      <c r="D21" s="107">
        <v>0</v>
      </c>
      <c r="E21" s="107">
        <v>235689.15035800001</v>
      </c>
      <c r="F21" s="107">
        <v>-800</v>
      </c>
      <c r="G21" s="107">
        <v>0</v>
      </c>
      <c r="H21" s="107">
        <v>-614.17700000000002</v>
      </c>
      <c r="I21" s="107">
        <v>-1266.6999999999998</v>
      </c>
      <c r="J21" s="107">
        <v>0</v>
      </c>
      <c r="K21" s="107">
        <v>-868.75639910999996</v>
      </c>
      <c r="L21" s="107">
        <v>0</v>
      </c>
      <c r="M21" s="107">
        <v>0</v>
      </c>
      <c r="N21" s="107">
        <v>733590</v>
      </c>
      <c r="O21" s="107">
        <v>0</v>
      </c>
      <c r="P21" s="107">
        <v>0</v>
      </c>
      <c r="Q21" s="107">
        <v>1.0000006295740604E-4</v>
      </c>
      <c r="R21" s="107">
        <v>803744.99999999977</v>
      </c>
      <c r="S21" s="107">
        <v>0</v>
      </c>
      <c r="T21" s="106">
        <v>443562</v>
      </c>
      <c r="U21" s="107">
        <v>0</v>
      </c>
      <c r="V21" s="107">
        <v>0</v>
      </c>
      <c r="W21" s="107">
        <v>236400</v>
      </c>
      <c r="X21" s="107">
        <v>0</v>
      </c>
      <c r="Y21" s="107">
        <v>0</v>
      </c>
      <c r="Z21" s="107">
        <v>0</v>
      </c>
      <c r="AA21" s="107">
        <v>0</v>
      </c>
      <c r="AB21" s="107">
        <v>0</v>
      </c>
      <c r="AC21" s="107">
        <v>0</v>
      </c>
      <c r="AD21" s="107">
        <v>0</v>
      </c>
      <c r="AE21" s="107">
        <v>0</v>
      </c>
      <c r="AF21" s="107">
        <v>733590</v>
      </c>
      <c r="AG21" s="107">
        <v>0</v>
      </c>
      <c r="AH21" s="107">
        <v>0</v>
      </c>
      <c r="AI21" s="107">
        <v>0</v>
      </c>
      <c r="AJ21" s="107">
        <v>803745.00009999983</v>
      </c>
      <c r="AK21" s="107">
        <v>0</v>
      </c>
      <c r="AL21" s="35" t="s">
        <v>236</v>
      </c>
    </row>
    <row r="22" spans="1:38" ht="14.25" customHeight="1">
      <c r="A22" s="39"/>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39"/>
    </row>
    <row r="23" spans="1:38">
      <c r="A23" s="24" t="s">
        <v>407</v>
      </c>
    </row>
    <row r="24" spans="1:38" ht="18">
      <c r="A24" s="36" t="s">
        <v>547</v>
      </c>
    </row>
    <row r="25" spans="1:38" ht="18">
      <c r="A25" s="44"/>
    </row>
    <row r="26" spans="1:38" ht="18">
      <c r="A26" s="43"/>
    </row>
    <row r="27" spans="1:38">
      <c r="AL27" s="25"/>
    </row>
    <row r="29" spans="1:38" ht="15.75">
      <c r="A29" s="967"/>
      <c r="B29" s="967"/>
      <c r="C29" s="967"/>
      <c r="D29" s="967"/>
      <c r="E29" s="967"/>
      <c r="F29" s="967"/>
      <c r="G29" s="967"/>
      <c r="H29" s="967"/>
      <c r="I29" s="967"/>
      <c r="J29" s="967"/>
      <c r="K29" s="967"/>
      <c r="L29" s="967"/>
      <c r="M29" s="967"/>
      <c r="N29" s="967"/>
      <c r="O29" s="967"/>
      <c r="P29" s="967"/>
      <c r="Q29" s="967"/>
      <c r="R29" s="967"/>
      <c r="S29" s="967"/>
      <c r="T29" s="967"/>
      <c r="U29" s="967"/>
      <c r="V29" s="967"/>
      <c r="W29" s="967"/>
      <c r="X29" s="967"/>
      <c r="Y29" s="967"/>
      <c r="Z29" s="967"/>
      <c r="AA29" s="967"/>
      <c r="AB29" s="967"/>
      <c r="AC29" s="967"/>
      <c r="AD29" s="967"/>
      <c r="AE29" s="967"/>
      <c r="AF29" s="967"/>
      <c r="AG29" s="967"/>
      <c r="AH29" s="967"/>
      <c r="AI29" s="967"/>
      <c r="AJ29" s="967"/>
      <c r="AK29" s="967"/>
      <c r="AL29" s="967"/>
    </row>
    <row r="30" spans="1:38" ht="15.75">
      <c r="A30" s="967"/>
      <c r="B30" s="967"/>
      <c r="C30" s="967"/>
      <c r="D30" s="967"/>
      <c r="E30" s="967"/>
      <c r="F30" s="967"/>
      <c r="G30" s="967"/>
      <c r="H30" s="967"/>
      <c r="I30" s="967"/>
      <c r="J30" s="967"/>
      <c r="K30" s="967"/>
      <c r="L30" s="967"/>
      <c r="M30" s="967"/>
      <c r="N30" s="967"/>
      <c r="O30" s="967"/>
      <c r="P30" s="967"/>
      <c r="Q30" s="967"/>
      <c r="R30" s="967"/>
      <c r="S30" s="967"/>
      <c r="T30" s="967"/>
      <c r="U30" s="967"/>
      <c r="V30" s="967"/>
      <c r="W30" s="967"/>
      <c r="X30" s="967"/>
      <c r="Y30" s="967"/>
      <c r="Z30" s="967"/>
      <c r="AA30" s="967"/>
      <c r="AB30" s="967"/>
      <c r="AC30" s="967"/>
      <c r="AD30" s="967"/>
      <c r="AE30" s="967"/>
      <c r="AF30" s="967"/>
      <c r="AG30" s="967"/>
      <c r="AH30" s="967"/>
      <c r="AI30" s="967"/>
      <c r="AJ30" s="967"/>
      <c r="AK30" s="967"/>
      <c r="AL30" s="967"/>
    </row>
    <row r="31" spans="1:38">
      <c r="AL31" s="25"/>
    </row>
    <row r="32" spans="1:38" s="80" customFormat="1">
      <c r="A32" s="975"/>
      <c r="B32" s="975"/>
      <c r="C32" s="982"/>
      <c r="D32" s="101"/>
      <c r="E32" s="141"/>
      <c r="F32" s="135"/>
      <c r="G32" s="135"/>
      <c r="H32" s="135"/>
      <c r="I32" s="135"/>
      <c r="J32" s="135"/>
      <c r="K32" s="135"/>
      <c r="L32" s="135"/>
      <c r="M32" s="135"/>
      <c r="N32" s="135"/>
      <c r="O32" s="135"/>
      <c r="P32" s="135"/>
      <c r="Q32" s="135"/>
      <c r="R32" s="135"/>
      <c r="S32" s="135"/>
      <c r="T32" s="975"/>
      <c r="U32" s="982"/>
      <c r="V32" s="101"/>
      <c r="W32" s="141"/>
      <c r="X32" s="151"/>
      <c r="Y32" s="155"/>
      <c r="Z32" s="159"/>
      <c r="AA32" s="187"/>
      <c r="AB32" s="169"/>
      <c r="AC32" s="167"/>
      <c r="AD32" s="213"/>
      <c r="AE32" s="243"/>
      <c r="AF32" s="266"/>
      <c r="AG32" s="317"/>
      <c r="AH32" s="355"/>
      <c r="AI32" s="389"/>
      <c r="AJ32" s="474"/>
      <c r="AK32" s="711"/>
      <c r="AL32" s="975"/>
    </row>
    <row r="33" spans="1:38" s="80" customFormat="1">
      <c r="A33" s="975"/>
      <c r="B33" s="975"/>
      <c r="C33" s="982"/>
      <c r="D33" s="101"/>
      <c r="E33" s="141"/>
      <c r="F33" s="135"/>
      <c r="G33" s="135"/>
      <c r="H33" s="135"/>
      <c r="I33" s="135"/>
      <c r="J33" s="135"/>
      <c r="K33" s="135"/>
      <c r="L33" s="135"/>
      <c r="M33" s="135"/>
      <c r="N33" s="135"/>
      <c r="O33" s="135"/>
      <c r="P33" s="135"/>
      <c r="Q33" s="135"/>
      <c r="R33" s="135"/>
      <c r="S33" s="135"/>
      <c r="T33" s="975"/>
      <c r="U33" s="982"/>
      <c r="V33" s="101"/>
      <c r="W33" s="141"/>
      <c r="X33" s="151"/>
      <c r="Y33" s="155"/>
      <c r="Z33" s="159"/>
      <c r="AA33" s="187"/>
      <c r="AB33" s="169"/>
      <c r="AC33" s="167"/>
      <c r="AD33" s="213"/>
      <c r="AE33" s="243"/>
      <c r="AF33" s="266"/>
      <c r="AG33" s="317"/>
      <c r="AH33" s="355"/>
      <c r="AI33" s="389"/>
      <c r="AJ33" s="474"/>
      <c r="AK33" s="711"/>
      <c r="AL33" s="975"/>
    </row>
    <row r="34" spans="1:38" s="80" customFormat="1" ht="81.75" customHeight="1">
      <c r="A34" s="975"/>
      <c r="B34" s="81"/>
      <c r="C34" s="81"/>
      <c r="D34" s="81"/>
      <c r="E34" s="81"/>
      <c r="F34" s="136"/>
      <c r="G34" s="136"/>
      <c r="H34" s="136"/>
      <c r="I34" s="136"/>
      <c r="J34" s="136"/>
      <c r="K34" s="136"/>
      <c r="L34" s="136"/>
      <c r="M34" s="136"/>
      <c r="N34" s="136"/>
      <c r="O34" s="136"/>
      <c r="P34" s="136"/>
      <c r="Q34" s="136"/>
      <c r="R34" s="136"/>
      <c r="S34" s="136"/>
      <c r="T34" s="81"/>
      <c r="U34" s="81"/>
      <c r="V34" s="81"/>
      <c r="W34" s="81"/>
      <c r="X34" s="81"/>
      <c r="Y34" s="81"/>
      <c r="Z34" s="81"/>
      <c r="AA34" s="81"/>
      <c r="AB34" s="81"/>
      <c r="AC34" s="81"/>
      <c r="AD34" s="81"/>
      <c r="AE34" s="81"/>
      <c r="AF34" s="81"/>
      <c r="AG34" s="81"/>
      <c r="AH34" s="81"/>
      <c r="AI34" s="81"/>
      <c r="AJ34" s="81"/>
      <c r="AK34" s="81"/>
      <c r="AL34" s="975"/>
    </row>
    <row r="35" spans="1:38" s="80" customFormat="1">
      <c r="A35" s="82"/>
      <c r="B35" s="81"/>
      <c r="C35" s="81"/>
      <c r="D35" s="81"/>
      <c r="E35" s="81"/>
      <c r="F35" s="136"/>
      <c r="G35" s="136"/>
      <c r="H35" s="136"/>
      <c r="I35" s="136"/>
      <c r="J35" s="136"/>
      <c r="K35" s="136"/>
      <c r="L35" s="136"/>
      <c r="M35" s="136"/>
      <c r="N35" s="136"/>
      <c r="O35" s="136"/>
      <c r="P35" s="136"/>
      <c r="Q35" s="136"/>
      <c r="R35" s="136"/>
      <c r="S35" s="136"/>
      <c r="T35" s="82"/>
      <c r="U35" s="82"/>
      <c r="V35" s="100"/>
      <c r="W35" s="140"/>
      <c r="X35" s="150"/>
      <c r="Y35" s="154"/>
      <c r="Z35" s="158"/>
      <c r="AA35" s="186"/>
      <c r="AB35" s="168"/>
      <c r="AC35" s="166"/>
      <c r="AD35" s="212"/>
      <c r="AE35" s="242"/>
      <c r="AF35" s="265"/>
      <c r="AG35" s="316"/>
      <c r="AH35" s="354"/>
      <c r="AI35" s="387"/>
      <c r="AJ35" s="471"/>
      <c r="AK35" s="708"/>
      <c r="AL35" s="82"/>
    </row>
    <row r="36" spans="1:38" s="80" customFormat="1" ht="27" customHeight="1">
      <c r="A36" s="83"/>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3"/>
    </row>
    <row r="37" spans="1:38" s="87" customFormat="1" ht="15.75">
      <c r="A37" s="85"/>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5"/>
    </row>
    <row r="38" spans="1:38" s="80" customFormat="1" ht="23.25" customHeight="1">
      <c r="A38" s="39"/>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39"/>
    </row>
    <row r="39" spans="1:38" s="80" customFormat="1" ht="32.25" customHeight="1">
      <c r="A39" s="88"/>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88"/>
    </row>
    <row r="40" spans="1:38" s="80" customFormat="1" ht="15" customHeight="1">
      <c r="A40" s="39"/>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39"/>
    </row>
    <row r="41" spans="1:38" s="80" customFormat="1" ht="19.5" customHeight="1">
      <c r="A41" s="89"/>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89"/>
    </row>
    <row r="42" spans="1:38" s="80" customFormat="1" ht="29.25" customHeight="1">
      <c r="A42" s="89"/>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89"/>
    </row>
    <row r="43" spans="1:38" s="80" customFormat="1" ht="42.75" customHeight="1">
      <c r="A43" s="89"/>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89"/>
    </row>
    <row r="44" spans="1:38" s="80" customFormat="1" ht="31.7" customHeight="1">
      <c r="A44" s="89"/>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89"/>
    </row>
    <row r="45" spans="1:38" s="80" customFormat="1" ht="17.45" customHeight="1">
      <c r="A45" s="39"/>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39"/>
    </row>
    <row r="46" spans="1:38" s="87" customFormat="1" ht="17.45" customHeight="1">
      <c r="A46" s="8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5"/>
    </row>
    <row r="47" spans="1:38" s="80" customFormat="1" ht="22.7" customHeight="1">
      <c r="A47" s="39"/>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39"/>
    </row>
    <row r="48" spans="1:38" s="80" customFormat="1" ht="31.7" customHeight="1">
      <c r="A48" s="39"/>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39"/>
    </row>
    <row r="49" spans="1:38" s="80" customFormat="1" ht="20.25" customHeight="1">
      <c r="A49" s="39"/>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39"/>
    </row>
    <row r="50" spans="1:38" s="80" customFormat="1" ht="42.75" customHeight="1">
      <c r="A50" s="39"/>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39"/>
    </row>
    <row r="51" spans="1:38" s="80" customFormat="1" ht="19.5" customHeight="1">
      <c r="A51" s="39"/>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39"/>
    </row>
    <row r="52" spans="1:38" s="80" customFormat="1" ht="19.5" customHeight="1">
      <c r="F52" s="137"/>
      <c r="G52" s="137"/>
      <c r="H52" s="137"/>
      <c r="I52" s="137"/>
      <c r="J52" s="137"/>
      <c r="K52" s="137"/>
      <c r="L52" s="137"/>
      <c r="M52" s="137"/>
      <c r="N52" s="137"/>
      <c r="O52" s="137"/>
      <c r="P52" s="137"/>
      <c r="Q52" s="137"/>
      <c r="R52" s="137"/>
      <c r="S52" s="137"/>
      <c r="AL52" s="39"/>
    </row>
    <row r="53" spans="1:38" s="80" customFormat="1" ht="19.5" customHeight="1">
      <c r="A53" s="90"/>
      <c r="F53" s="137"/>
      <c r="G53" s="137"/>
      <c r="H53" s="137"/>
      <c r="I53" s="137"/>
      <c r="J53" s="137"/>
      <c r="K53" s="137"/>
      <c r="L53" s="137"/>
      <c r="M53" s="137"/>
      <c r="N53" s="137"/>
      <c r="O53" s="137"/>
      <c r="P53" s="137"/>
      <c r="Q53" s="137"/>
      <c r="R53" s="137"/>
      <c r="S53" s="137"/>
      <c r="AL53" s="39"/>
    </row>
    <row r="54" spans="1:38" ht="18">
      <c r="A54" s="44"/>
    </row>
  </sheetData>
  <customSheetViews>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6">
    <mergeCell ref="AM15:AN15"/>
    <mergeCell ref="A29:AL29"/>
    <mergeCell ref="A30:AL30"/>
    <mergeCell ref="A32:A34"/>
    <mergeCell ref="B32:C32"/>
    <mergeCell ref="T32:U32"/>
    <mergeCell ref="AL32:AL34"/>
    <mergeCell ref="B33:C33"/>
    <mergeCell ref="T33:U33"/>
    <mergeCell ref="A3:AL3"/>
    <mergeCell ref="A4:AL4"/>
    <mergeCell ref="A6:A8"/>
    <mergeCell ref="AL6:AL8"/>
    <mergeCell ref="T6:AH6"/>
    <mergeCell ref="T7:AH7"/>
    <mergeCell ref="B6:R7"/>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pageSetUpPr fitToPage="1"/>
  </sheetPr>
  <dimension ref="A1:XEK65"/>
  <sheetViews>
    <sheetView zoomScaleNormal="100" zoomScaleSheetLayoutView="85" workbookViewId="0">
      <pane xSplit="10" ySplit="10" topLeftCell="AM11" activePane="bottomRight" state="frozen"/>
      <selection pane="topRight" activeCell="K1" sqref="K1"/>
      <selection pane="bottomLeft" activeCell="A11" sqref="A11"/>
      <selection pane="bottomRight" activeCell="AX22" sqref="AX22"/>
    </sheetView>
  </sheetViews>
  <sheetFormatPr defaultColWidth="9.140625" defaultRowHeight="12.75"/>
  <cols>
    <col min="1" max="1" width="6.42578125" style="123" customWidth="1"/>
    <col min="2" max="2" width="48.7109375" style="143" customWidth="1"/>
    <col min="3" max="6" width="14" style="123" hidden="1" customWidth="1"/>
    <col min="7" max="7" width="16" style="123" hidden="1" customWidth="1"/>
    <col min="8" max="9" width="14" style="123" hidden="1" customWidth="1"/>
    <col min="10" max="10" width="13" style="123" hidden="1" customWidth="1"/>
    <col min="11" max="11" width="17.42578125" style="123" customWidth="1"/>
    <col min="12" max="12" width="14.7109375" style="123" customWidth="1"/>
    <col min="13" max="13" width="15.140625" style="145" customWidth="1"/>
    <col min="14" max="22" width="15.5703125" style="145" customWidth="1"/>
    <col min="23" max="24" width="15.5703125" style="161" customWidth="1"/>
    <col min="25" max="26" width="15.5703125" style="188" customWidth="1"/>
    <col min="27" max="28" width="15.5703125" style="164" customWidth="1"/>
    <col min="29" max="30" width="15.5703125" style="203" customWidth="1"/>
    <col min="31" max="31" width="15.5703125" style="251" customWidth="1"/>
    <col min="32" max="32" width="15.5703125" style="244" customWidth="1"/>
    <col min="33" max="34" width="15.5703125" style="258" customWidth="1"/>
    <col min="35" max="36" width="15.5703125" style="314" customWidth="1"/>
    <col min="37" max="38" width="15.5703125" style="331" customWidth="1"/>
    <col min="39" max="40" width="15.5703125" style="383" customWidth="1"/>
    <col min="41" max="44" width="15.5703125" style="420" customWidth="1"/>
    <col min="45" max="45" width="50.42578125" style="123" customWidth="1"/>
    <col min="46" max="16384" width="9.140625" style="123"/>
  </cols>
  <sheetData>
    <row r="1" spans="1:45" s="117" customFormat="1" ht="15">
      <c r="A1" s="7" t="s">
        <v>1433</v>
      </c>
      <c r="B1" s="197"/>
      <c r="C1" s="17"/>
      <c r="D1" s="17"/>
      <c r="E1" s="17"/>
      <c r="F1" s="17"/>
      <c r="G1" s="17"/>
      <c r="H1" s="17"/>
      <c r="I1" s="17"/>
      <c r="J1" s="17"/>
      <c r="K1" s="17"/>
      <c r="L1" s="17"/>
      <c r="AE1" s="256"/>
      <c r="AF1" s="250"/>
      <c r="AG1" s="256"/>
      <c r="AH1" s="256"/>
      <c r="AI1" s="256"/>
      <c r="AJ1" s="256"/>
      <c r="AK1" s="256"/>
      <c r="AL1" s="256"/>
      <c r="AM1" s="256"/>
      <c r="AN1" s="256"/>
      <c r="AO1" s="256"/>
      <c r="AP1" s="256"/>
      <c r="AQ1" s="256"/>
      <c r="AR1" s="256"/>
      <c r="AS1" s="249" t="s">
        <v>1657</v>
      </c>
    </row>
    <row r="2" spans="1:45">
      <c r="A2" s="121"/>
      <c r="B2" s="198"/>
      <c r="C2" s="121"/>
      <c r="D2" s="121"/>
      <c r="E2" s="121"/>
      <c r="F2" s="121"/>
      <c r="G2" s="121"/>
      <c r="H2" s="121"/>
      <c r="I2" s="121"/>
      <c r="J2" s="121"/>
      <c r="K2" s="121"/>
      <c r="L2" s="121"/>
      <c r="AS2" s="98"/>
    </row>
    <row r="3" spans="1:45">
      <c r="A3" s="95" t="s">
        <v>522</v>
      </c>
      <c r="B3" s="199"/>
      <c r="C3" s="121"/>
      <c r="D3" s="121"/>
      <c r="E3" s="121"/>
      <c r="F3" s="121"/>
      <c r="G3" s="121"/>
      <c r="H3" s="121"/>
      <c r="I3" s="121"/>
      <c r="J3" s="121"/>
      <c r="K3" s="121"/>
      <c r="L3" s="121"/>
      <c r="AS3" s="5" t="s">
        <v>373</v>
      </c>
    </row>
    <row r="4" spans="1:45" s="9" customFormat="1">
      <c r="A4" s="78" t="s">
        <v>85</v>
      </c>
      <c r="B4" s="198"/>
      <c r="C4" s="46"/>
      <c r="D4" s="46"/>
      <c r="E4" s="46"/>
      <c r="F4" s="46"/>
      <c r="G4" s="46"/>
      <c r="H4" s="46"/>
      <c r="I4" s="46"/>
      <c r="J4" s="46"/>
      <c r="K4" s="46"/>
      <c r="L4" s="46"/>
      <c r="AE4" s="252"/>
      <c r="AF4" s="245"/>
      <c r="AG4" s="252"/>
      <c r="AH4" s="252"/>
      <c r="AI4" s="252"/>
      <c r="AJ4" s="252"/>
      <c r="AK4" s="252"/>
      <c r="AL4" s="252"/>
      <c r="AM4" s="252"/>
      <c r="AN4" s="252"/>
      <c r="AO4" s="252"/>
      <c r="AP4" s="252"/>
      <c r="AQ4" s="252"/>
      <c r="AR4" s="252"/>
      <c r="AS4" s="5" t="s">
        <v>361</v>
      </c>
    </row>
    <row r="5" spans="1:45" s="9" customFormat="1">
      <c r="A5" s="8"/>
      <c r="B5" s="143"/>
      <c r="AE5" s="252"/>
      <c r="AF5" s="245"/>
      <c r="AG5" s="252"/>
      <c r="AH5" s="252"/>
      <c r="AI5" s="252"/>
      <c r="AJ5" s="252"/>
      <c r="AK5" s="252"/>
      <c r="AL5" s="252"/>
      <c r="AM5" s="252"/>
      <c r="AN5" s="252"/>
      <c r="AO5" s="252"/>
      <c r="AP5" s="252"/>
      <c r="AQ5" s="252"/>
      <c r="AR5" s="252"/>
      <c r="AS5" s="5" t="s">
        <v>429</v>
      </c>
    </row>
    <row r="6" spans="1:45" ht="14.25" customHeight="1">
      <c r="A6" s="123" t="s">
        <v>60</v>
      </c>
    </row>
    <row r="7" spans="1:45" s="57" customFormat="1" ht="12.75" customHeight="1">
      <c r="A7" s="56"/>
      <c r="B7" s="1003" t="s">
        <v>202</v>
      </c>
      <c r="C7" s="985" t="s">
        <v>1380</v>
      </c>
      <c r="D7" s="986"/>
      <c r="E7" s="985" t="s">
        <v>1442</v>
      </c>
      <c r="F7" s="986"/>
      <c r="G7" s="985" t="s">
        <v>1628</v>
      </c>
      <c r="H7" s="986"/>
      <c r="I7" s="985" t="s">
        <v>1667</v>
      </c>
      <c r="J7" s="986"/>
      <c r="K7" s="985" t="s">
        <v>1692</v>
      </c>
      <c r="L7" s="986"/>
      <c r="M7" s="985" t="s">
        <v>1802</v>
      </c>
      <c r="N7" s="986"/>
      <c r="O7" s="985" t="s">
        <v>1755</v>
      </c>
      <c r="P7" s="986"/>
      <c r="Q7" s="985" t="s">
        <v>1801</v>
      </c>
      <c r="R7" s="986"/>
      <c r="S7" s="985" t="s">
        <v>1800</v>
      </c>
      <c r="T7" s="986"/>
      <c r="U7" s="985" t="s">
        <v>1843</v>
      </c>
      <c r="V7" s="986"/>
      <c r="W7" s="985" t="s">
        <v>1862</v>
      </c>
      <c r="X7" s="986"/>
      <c r="Y7" s="990" t="s">
        <v>2422</v>
      </c>
      <c r="Z7" s="991"/>
      <c r="AA7" s="985" t="s">
        <v>2459</v>
      </c>
      <c r="AB7" s="986"/>
      <c r="AC7" s="985" t="s">
        <v>2488</v>
      </c>
      <c r="AD7" s="986"/>
      <c r="AE7" s="985" t="s">
        <v>2509</v>
      </c>
      <c r="AF7" s="986"/>
      <c r="AG7" s="985" t="s">
        <v>2520</v>
      </c>
      <c r="AH7" s="986"/>
      <c r="AI7" s="985" t="s">
        <v>2647</v>
      </c>
      <c r="AJ7" s="986"/>
      <c r="AK7" s="985" t="s">
        <v>2673</v>
      </c>
      <c r="AL7" s="986"/>
      <c r="AM7" s="985" t="s">
        <v>2706</v>
      </c>
      <c r="AN7" s="986"/>
      <c r="AO7" s="985" t="s">
        <v>2775</v>
      </c>
      <c r="AP7" s="986"/>
      <c r="AQ7" s="985" t="s">
        <v>3281</v>
      </c>
      <c r="AR7" s="986"/>
      <c r="AS7" s="987" t="s">
        <v>420</v>
      </c>
    </row>
    <row r="8" spans="1:45" s="57" customFormat="1" ht="12.75" customHeight="1">
      <c r="A8" s="58"/>
      <c r="B8" s="1004"/>
      <c r="C8" s="983" t="s">
        <v>1379</v>
      </c>
      <c r="D8" s="984"/>
      <c r="E8" s="983" t="s">
        <v>1443</v>
      </c>
      <c r="F8" s="984"/>
      <c r="G8" s="983" t="s">
        <v>1650</v>
      </c>
      <c r="H8" s="984"/>
      <c r="I8" s="983" t="s">
        <v>1668</v>
      </c>
      <c r="J8" s="984"/>
      <c r="K8" s="983" t="s">
        <v>1693</v>
      </c>
      <c r="L8" s="984"/>
      <c r="M8" s="983" t="s">
        <v>1727</v>
      </c>
      <c r="N8" s="984"/>
      <c r="O8" s="983" t="s">
        <v>1754</v>
      </c>
      <c r="P8" s="984"/>
      <c r="Q8" s="983" t="s">
        <v>1789</v>
      </c>
      <c r="R8" s="984"/>
      <c r="S8" s="983" t="s">
        <v>1803</v>
      </c>
      <c r="T8" s="984"/>
      <c r="U8" s="983" t="s">
        <v>1842</v>
      </c>
      <c r="V8" s="984"/>
      <c r="W8" s="983" t="s">
        <v>1861</v>
      </c>
      <c r="X8" s="984"/>
      <c r="Y8" s="992" t="s">
        <v>2365</v>
      </c>
      <c r="Z8" s="993"/>
      <c r="AA8" s="983" t="s">
        <v>2460</v>
      </c>
      <c r="AB8" s="984"/>
      <c r="AC8" s="983" t="s">
        <v>2487</v>
      </c>
      <c r="AD8" s="984"/>
      <c r="AE8" s="983" t="s">
        <v>2508</v>
      </c>
      <c r="AF8" s="984"/>
      <c r="AG8" s="983" t="s">
        <v>2521</v>
      </c>
      <c r="AH8" s="984"/>
      <c r="AI8" s="983" t="s">
        <v>2646</v>
      </c>
      <c r="AJ8" s="984"/>
      <c r="AK8" s="983" t="s">
        <v>2674</v>
      </c>
      <c r="AL8" s="984"/>
      <c r="AM8" s="983" t="s">
        <v>2702</v>
      </c>
      <c r="AN8" s="984"/>
      <c r="AO8" s="983" t="s">
        <v>2776</v>
      </c>
      <c r="AP8" s="984"/>
      <c r="AQ8" s="983" t="s">
        <v>3282</v>
      </c>
      <c r="AR8" s="984"/>
      <c r="AS8" s="988"/>
    </row>
    <row r="9" spans="1:45" s="57" customFormat="1" ht="57.75" customHeight="1">
      <c r="A9" s="59"/>
      <c r="B9" s="1005"/>
      <c r="C9" s="147" t="s">
        <v>128</v>
      </c>
      <c r="D9" s="147" t="s">
        <v>206</v>
      </c>
      <c r="E9" s="147" t="s">
        <v>128</v>
      </c>
      <c r="F9" s="147" t="s">
        <v>206</v>
      </c>
      <c r="G9" s="147" t="s">
        <v>128</v>
      </c>
      <c r="H9" s="147" t="s">
        <v>206</v>
      </c>
      <c r="I9" s="147" t="s">
        <v>128</v>
      </c>
      <c r="J9" s="147" t="s">
        <v>206</v>
      </c>
      <c r="K9" s="147" t="s">
        <v>128</v>
      </c>
      <c r="L9" s="147" t="s">
        <v>206</v>
      </c>
      <c r="M9" s="147" t="s">
        <v>128</v>
      </c>
      <c r="N9" s="147" t="s">
        <v>206</v>
      </c>
      <c r="O9" s="147" t="s">
        <v>128</v>
      </c>
      <c r="P9" s="147" t="s">
        <v>206</v>
      </c>
      <c r="Q9" s="147" t="s">
        <v>128</v>
      </c>
      <c r="R9" s="147" t="s">
        <v>206</v>
      </c>
      <c r="S9" s="152" t="s">
        <v>128</v>
      </c>
      <c r="T9" s="152" t="s">
        <v>206</v>
      </c>
      <c r="U9" s="156" t="s">
        <v>128</v>
      </c>
      <c r="V9" s="156" t="s">
        <v>206</v>
      </c>
      <c r="W9" s="160" t="s">
        <v>128</v>
      </c>
      <c r="X9" s="160" t="s">
        <v>206</v>
      </c>
      <c r="Y9" s="185" t="s">
        <v>128</v>
      </c>
      <c r="Z9" s="185" t="s">
        <v>206</v>
      </c>
      <c r="AA9" s="170" t="s">
        <v>128</v>
      </c>
      <c r="AB9" s="170" t="s">
        <v>206</v>
      </c>
      <c r="AC9" s="214" t="s">
        <v>128</v>
      </c>
      <c r="AD9" s="214" t="s">
        <v>206</v>
      </c>
      <c r="AE9" s="257" t="s">
        <v>128</v>
      </c>
      <c r="AF9" s="257" t="s">
        <v>206</v>
      </c>
      <c r="AG9" s="267" t="s">
        <v>128</v>
      </c>
      <c r="AH9" s="267" t="s">
        <v>206</v>
      </c>
      <c r="AI9" s="318" t="s">
        <v>128</v>
      </c>
      <c r="AJ9" s="318" t="s">
        <v>206</v>
      </c>
      <c r="AK9" s="352" t="s">
        <v>128</v>
      </c>
      <c r="AL9" s="352" t="s">
        <v>206</v>
      </c>
      <c r="AM9" s="390" t="s">
        <v>128</v>
      </c>
      <c r="AN9" s="390" t="s">
        <v>206</v>
      </c>
      <c r="AO9" s="475" t="s">
        <v>128</v>
      </c>
      <c r="AP9" s="475" t="s">
        <v>206</v>
      </c>
      <c r="AQ9" s="712" t="s">
        <v>128</v>
      </c>
      <c r="AR9" s="712" t="s">
        <v>206</v>
      </c>
      <c r="AS9" s="989"/>
    </row>
    <row r="10" spans="1:45" s="16" customFormat="1" ht="12" customHeight="1">
      <c r="A10" s="18">
        <v>1</v>
      </c>
      <c r="B10" s="49">
        <v>2</v>
      </c>
      <c r="C10" s="49">
        <v>5</v>
      </c>
      <c r="D10" s="49">
        <v>6</v>
      </c>
      <c r="E10" s="49">
        <v>7</v>
      </c>
      <c r="F10" s="49">
        <v>8</v>
      </c>
      <c r="G10" s="49">
        <v>7</v>
      </c>
      <c r="H10" s="49">
        <v>8</v>
      </c>
      <c r="I10" s="49">
        <v>7</v>
      </c>
      <c r="J10" s="49">
        <v>8</v>
      </c>
      <c r="K10" s="49">
        <v>7</v>
      </c>
      <c r="L10" s="49">
        <v>8</v>
      </c>
      <c r="M10" s="49">
        <v>9</v>
      </c>
      <c r="N10" s="49">
        <v>10</v>
      </c>
      <c r="O10" s="49">
        <v>11</v>
      </c>
      <c r="P10" s="49">
        <v>12</v>
      </c>
      <c r="Q10" s="49">
        <v>13</v>
      </c>
      <c r="R10" s="49">
        <v>14</v>
      </c>
      <c r="S10" s="49">
        <v>15</v>
      </c>
      <c r="T10" s="49">
        <v>16</v>
      </c>
      <c r="U10" s="49">
        <v>17</v>
      </c>
      <c r="V10" s="49">
        <v>18</v>
      </c>
      <c r="W10" s="49">
        <v>19</v>
      </c>
      <c r="X10" s="49">
        <v>20</v>
      </c>
      <c r="Y10" s="201">
        <v>21</v>
      </c>
      <c r="Z10" s="201">
        <v>22</v>
      </c>
      <c r="AA10" s="49">
        <v>23</v>
      </c>
      <c r="AB10" s="49">
        <v>24</v>
      </c>
      <c r="AC10" s="49">
        <v>25</v>
      </c>
      <c r="AD10" s="49">
        <v>26</v>
      </c>
      <c r="AE10" s="257">
        <v>27</v>
      </c>
      <c r="AF10" s="257">
        <v>28</v>
      </c>
      <c r="AG10" s="267">
        <v>29</v>
      </c>
      <c r="AH10" s="267">
        <v>30</v>
      </c>
      <c r="AI10" s="318">
        <v>31</v>
      </c>
      <c r="AJ10" s="318">
        <v>32</v>
      </c>
      <c r="AK10" s="352">
        <v>33</v>
      </c>
      <c r="AL10" s="352">
        <v>34</v>
      </c>
      <c r="AM10" s="390">
        <v>35</v>
      </c>
      <c r="AN10" s="390">
        <v>36</v>
      </c>
      <c r="AO10" s="475">
        <v>37</v>
      </c>
      <c r="AP10" s="475">
        <v>38</v>
      </c>
      <c r="AQ10" s="712">
        <v>39</v>
      </c>
      <c r="AR10" s="712">
        <v>40</v>
      </c>
      <c r="AS10" s="475">
        <v>39</v>
      </c>
    </row>
    <row r="11" spans="1:45" s="60" customFormat="1" ht="26.45" customHeight="1">
      <c r="A11" s="19" t="s">
        <v>243</v>
      </c>
      <c r="B11" s="10" t="s">
        <v>552</v>
      </c>
      <c r="C11" s="11">
        <v>16486847.268489938</v>
      </c>
      <c r="D11" s="11">
        <v>43252.130931554479</v>
      </c>
      <c r="E11" s="11">
        <v>20642523.008030709</v>
      </c>
      <c r="F11" s="11">
        <v>49065.919536095433</v>
      </c>
      <c r="G11" s="11">
        <v>22222527.500422597</v>
      </c>
      <c r="H11" s="11">
        <v>51947.281377364132</v>
      </c>
      <c r="I11" s="11">
        <v>21841130.341015667</v>
      </c>
      <c r="J11" s="11">
        <v>51310.006204373502</v>
      </c>
      <c r="K11" s="392">
        <v>21975567.465731081</v>
      </c>
      <c r="L11" s="392">
        <v>50908.257385806472</v>
      </c>
      <c r="M11" s="392">
        <v>21694083.261488631</v>
      </c>
      <c r="N11" s="392">
        <v>47346.318772345337</v>
      </c>
      <c r="O11" s="392">
        <v>22952845.662668217</v>
      </c>
      <c r="P11" s="392">
        <v>49352.467667214711</v>
      </c>
      <c r="Q11" s="392">
        <v>23871983.163312349</v>
      </c>
      <c r="R11" s="392">
        <v>50057.629984508698</v>
      </c>
      <c r="S11" s="392">
        <v>25317692.955366097</v>
      </c>
      <c r="T11" s="392">
        <v>54723.20967332994</v>
      </c>
      <c r="U11" s="392">
        <v>26418906.69969666</v>
      </c>
      <c r="V11" s="392">
        <v>58964.193058133387</v>
      </c>
      <c r="W11" s="392">
        <v>29167177.620249115</v>
      </c>
      <c r="X11" s="392">
        <v>61473.175585915051</v>
      </c>
      <c r="Y11" s="392">
        <v>27165706.393301889</v>
      </c>
      <c r="Z11" s="392">
        <v>59762.641660731017</v>
      </c>
      <c r="AA11" s="392">
        <v>27260274.921999998</v>
      </c>
      <c r="AB11" s="392">
        <v>61014.985000000001</v>
      </c>
      <c r="AC11" s="392">
        <v>28721442.716479875</v>
      </c>
      <c r="AD11" s="392">
        <v>60920.211081491274</v>
      </c>
      <c r="AE11" s="392">
        <v>30504806.062269196</v>
      </c>
      <c r="AF11" s="392">
        <v>63653.790585458322</v>
      </c>
      <c r="AG11" s="392">
        <v>31838094.866879333</v>
      </c>
      <c r="AH11" s="392">
        <v>60813.108581730783</v>
      </c>
      <c r="AI11" s="392">
        <v>31878508.144813597</v>
      </c>
      <c r="AJ11" s="392">
        <v>63323.880943970398</v>
      </c>
      <c r="AK11" s="392">
        <v>33534250.882279526</v>
      </c>
      <c r="AL11" s="392">
        <v>64440.613544225533</v>
      </c>
      <c r="AM11" s="392">
        <v>35503738.174999997</v>
      </c>
      <c r="AN11" s="392">
        <v>64694.578999999998</v>
      </c>
      <c r="AO11" s="392">
        <v>36444155.175017469</v>
      </c>
      <c r="AP11" s="392">
        <v>72515.580267460202</v>
      </c>
      <c r="AQ11" s="11">
        <v>36847200.724137381</v>
      </c>
      <c r="AR11" s="11">
        <v>76519.501441494765</v>
      </c>
      <c r="AS11" s="10" t="s">
        <v>553</v>
      </c>
    </row>
    <row r="12" spans="1:45" ht="27.75" customHeight="1">
      <c r="A12" s="20" t="s">
        <v>494</v>
      </c>
      <c r="B12" s="10" t="s">
        <v>203</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1">
        <v>34845067.385517471</v>
      </c>
      <c r="AP12" s="11">
        <v>69333.759248497663</v>
      </c>
      <c r="AQ12" s="11">
        <v>35330930.469637379</v>
      </c>
      <c r="AR12" s="11">
        <v>73370.707458648059</v>
      </c>
      <c r="AS12" s="10" t="s">
        <v>251</v>
      </c>
    </row>
    <row r="13" spans="1:45">
      <c r="A13" s="20" t="s">
        <v>252</v>
      </c>
      <c r="B13" s="12" t="s">
        <v>253</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45">
        <v>26146859.151021335</v>
      </c>
      <c r="AP13" s="45">
        <v>52026.303104087667</v>
      </c>
      <c r="AQ13" s="45">
        <v>27145138.068009391</v>
      </c>
      <c r="AR13" s="45">
        <v>56371.512372823425</v>
      </c>
      <c r="AS13" s="12" t="s">
        <v>118</v>
      </c>
    </row>
    <row r="14" spans="1:45" ht="25.5">
      <c r="A14" s="148" t="s">
        <v>1844</v>
      </c>
      <c r="B14" s="52" t="s">
        <v>2434</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45">
        <v>803395.09499999997</v>
      </c>
      <c r="AP14" s="45">
        <v>1598.5735220964243</v>
      </c>
      <c r="AQ14" s="45">
        <v>880862.49300000002</v>
      </c>
      <c r="AR14" s="45">
        <v>1829.2613137018732</v>
      </c>
      <c r="AS14" s="52" t="s">
        <v>1794</v>
      </c>
    </row>
    <row r="15" spans="1:45" s="315" customFormat="1" ht="25.5">
      <c r="A15" s="148" t="s">
        <v>1793</v>
      </c>
      <c r="B15" s="52" t="s">
        <v>2709</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45">
        <v>29000</v>
      </c>
      <c r="AP15" s="45">
        <v>57.703404500865553</v>
      </c>
      <c r="AQ15" s="45">
        <v>29000</v>
      </c>
      <c r="AR15" s="45">
        <v>60.223449765336213</v>
      </c>
      <c r="AS15" s="52" t="s">
        <v>2708</v>
      </c>
    </row>
    <row r="16" spans="1:45" ht="25.5">
      <c r="A16" s="148" t="s">
        <v>1795</v>
      </c>
      <c r="B16" s="52" t="s">
        <v>1416</v>
      </c>
      <c r="C16" s="48"/>
      <c r="D16" s="48"/>
      <c r="E16" s="47">
        <v>350760.6728</v>
      </c>
      <c r="F16" s="74">
        <v>833.73504979677216</v>
      </c>
      <c r="G16" s="74">
        <v>156562.93909999999</v>
      </c>
      <c r="H16" s="74">
        <v>365.98082961266039</v>
      </c>
      <c r="I16" s="74">
        <v>156562.93909999996</v>
      </c>
      <c r="J16" s="74">
        <v>367.80355463152199</v>
      </c>
      <c r="K16" s="74">
        <v>156562.93909999996</v>
      </c>
      <c r="L16" s="74">
        <v>362.69126670836511</v>
      </c>
      <c r="M16" s="74">
        <v>51830.784100000004</v>
      </c>
      <c r="N16" s="74">
        <v>113.11825425578351</v>
      </c>
      <c r="O16" s="74">
        <v>78539.614199999996</v>
      </c>
      <c r="P16" s="74">
        <v>168.87334265072676</v>
      </c>
      <c r="Q16" s="74">
        <v>198408.36180000001</v>
      </c>
      <c r="R16" s="74">
        <v>416.04638763656192</v>
      </c>
      <c r="S16" s="74">
        <v>198408.36180000001</v>
      </c>
      <c r="T16" s="74">
        <v>428.85196541662168</v>
      </c>
      <c r="U16" s="74">
        <v>401849.51439999999</v>
      </c>
      <c r="V16" s="74">
        <v>896.88542439459866</v>
      </c>
      <c r="W16" s="74">
        <v>622581.30570000003</v>
      </c>
      <c r="X16" s="74">
        <v>1312.1615817649167</v>
      </c>
      <c r="Y16" s="74">
        <v>622581.30570000003</v>
      </c>
      <c r="Z16" s="74">
        <v>1369.6350442185851</v>
      </c>
      <c r="AA16" s="74">
        <v>788506.81299999997</v>
      </c>
      <c r="AB16" s="74">
        <v>1764.866</v>
      </c>
      <c r="AC16" s="74">
        <v>686662.30799999996</v>
      </c>
      <c r="AD16" s="74">
        <v>1456.459313621516</v>
      </c>
      <c r="AE16" s="74">
        <v>848044.277</v>
      </c>
      <c r="AF16" s="74">
        <v>1769.597639964109</v>
      </c>
      <c r="AG16" s="74">
        <v>845591.77740000002</v>
      </c>
      <c r="AH16" s="74">
        <v>1615.1426393398788</v>
      </c>
      <c r="AI16" s="74">
        <v>892164.70700000005</v>
      </c>
      <c r="AJ16" s="74">
        <v>1772.20751460013</v>
      </c>
      <c r="AK16" s="74">
        <v>842972.17449999996</v>
      </c>
      <c r="AL16" s="74">
        <v>1619.8854215107899</v>
      </c>
      <c r="AM16" s="74">
        <v>868407.60499999998</v>
      </c>
      <c r="AN16" s="74">
        <v>1582.404</v>
      </c>
      <c r="AO16" s="74">
        <v>497169.60320000001</v>
      </c>
      <c r="AP16" s="74">
        <v>989.25443858566962</v>
      </c>
      <c r="AQ16" s="74">
        <v>367909.37219999998</v>
      </c>
      <c r="AR16" s="74">
        <v>764.0266067201062</v>
      </c>
      <c r="AS16" s="52" t="s">
        <v>1415</v>
      </c>
    </row>
    <row r="17" spans="1:16365" ht="25.5">
      <c r="A17" s="148" t="s">
        <v>1796</v>
      </c>
      <c r="B17" s="52" t="s">
        <v>2435</v>
      </c>
      <c r="C17" s="48">
        <v>703367.60400000005</v>
      </c>
      <c r="D17" s="48">
        <v>1845.2374311348967</v>
      </c>
      <c r="E17" s="47">
        <v>671365.26800000004</v>
      </c>
      <c r="F17" s="74">
        <v>1595.7910864966368</v>
      </c>
      <c r="G17" s="74">
        <v>557347.66399999999</v>
      </c>
      <c r="H17" s="74">
        <v>1302.8534187334906</v>
      </c>
      <c r="I17" s="74">
        <v>476003.38799999998</v>
      </c>
      <c r="J17" s="74">
        <v>1118.2450912678835</v>
      </c>
      <c r="K17" s="74">
        <v>601183.91799999995</v>
      </c>
      <c r="L17" s="74">
        <v>1392.6933027544189</v>
      </c>
      <c r="M17" s="74">
        <v>608380.36199999996</v>
      </c>
      <c r="N17" s="74">
        <v>1327.7615931907465</v>
      </c>
      <c r="O17" s="74">
        <v>934728.26</v>
      </c>
      <c r="P17" s="74">
        <v>2009.8225251569622</v>
      </c>
      <c r="Q17" s="74">
        <v>836495.49</v>
      </c>
      <c r="R17" s="74">
        <v>1754.0638092641909</v>
      </c>
      <c r="S17" s="74">
        <v>1208326.683</v>
      </c>
      <c r="T17" s="74">
        <v>2611.7511790770563</v>
      </c>
      <c r="U17" s="74">
        <v>1615281.071</v>
      </c>
      <c r="V17" s="74">
        <v>3605.1357460104896</v>
      </c>
      <c r="W17" s="74">
        <v>1953511.3729999999</v>
      </c>
      <c r="X17" s="74">
        <v>4117.2495057643264</v>
      </c>
      <c r="Y17" s="74">
        <v>2017194.8359999999</v>
      </c>
      <c r="Z17" s="74">
        <v>4437.6866332277368</v>
      </c>
      <c r="AA17" s="74">
        <v>2174660.7030000002</v>
      </c>
      <c r="AB17" s="74">
        <v>4867.4080000000004</v>
      </c>
      <c r="AC17" s="74">
        <v>2243804.8250000002</v>
      </c>
      <c r="AD17" s="74">
        <v>4759.2687078437202</v>
      </c>
      <c r="AE17" s="74">
        <v>2265907.398</v>
      </c>
      <c r="AF17" s="74">
        <v>4728.2252738768439</v>
      </c>
      <c r="AG17" s="74">
        <v>2316163.9160000002</v>
      </c>
      <c r="AH17" s="74">
        <v>4424.0438476525196</v>
      </c>
      <c r="AI17" s="74">
        <v>1749831.9569999999</v>
      </c>
      <c r="AJ17" s="74">
        <v>3475.88883437289</v>
      </c>
      <c r="AK17" s="74">
        <v>1641770.6259999999</v>
      </c>
      <c r="AL17" s="74">
        <v>3154.8850400661045</v>
      </c>
      <c r="AM17" s="74">
        <v>1913753.3910000001</v>
      </c>
      <c r="AN17" s="74">
        <v>3487.2240000000002</v>
      </c>
      <c r="AO17" s="74">
        <v>2071683.963</v>
      </c>
      <c r="AP17" s="74">
        <v>4122.1799212050064</v>
      </c>
      <c r="AQ17" s="74">
        <v>1930214.7520000001</v>
      </c>
      <c r="AR17" s="74">
        <v>4008.4203845994098</v>
      </c>
      <c r="AS17" s="52" t="s">
        <v>80</v>
      </c>
    </row>
    <row r="18" spans="1:16365" ht="25.5">
      <c r="A18" s="148" t="s">
        <v>1797</v>
      </c>
      <c r="B18" s="52" t="s">
        <v>2436</v>
      </c>
      <c r="C18" s="47">
        <v>1326228.807</v>
      </c>
      <c r="D18" s="74">
        <v>3479.2717535022825</v>
      </c>
      <c r="E18" s="47">
        <v>1282228.807</v>
      </c>
      <c r="F18" s="74">
        <v>3047.7735423450831</v>
      </c>
      <c r="G18" s="74">
        <v>1200805.807</v>
      </c>
      <c r="H18" s="74">
        <v>2806.9983099184178</v>
      </c>
      <c r="I18" s="74">
        <v>1200805.807</v>
      </c>
      <c r="J18" s="74">
        <v>2820.978239011441</v>
      </c>
      <c r="K18" s="74">
        <v>1200805.807</v>
      </c>
      <c r="L18" s="74">
        <v>2781.7680334514789</v>
      </c>
      <c r="M18" s="74">
        <v>1195805.807</v>
      </c>
      <c r="N18" s="74">
        <v>2609.7900632911396</v>
      </c>
      <c r="O18" s="74">
        <v>1168805.807</v>
      </c>
      <c r="P18" s="74">
        <v>2513.1285090737078</v>
      </c>
      <c r="Q18" s="74">
        <v>1168105.807</v>
      </c>
      <c r="R18" s="74">
        <v>2449.4239908574309</v>
      </c>
      <c r="S18" s="74">
        <v>1016743.666</v>
      </c>
      <c r="T18" s="74">
        <v>2197.6519312655359</v>
      </c>
      <c r="U18" s="74">
        <v>823743.66599999997</v>
      </c>
      <c r="V18" s="74">
        <v>1838.5083495145632</v>
      </c>
      <c r="W18" s="74">
        <v>794077</v>
      </c>
      <c r="X18" s="74">
        <v>1673.6084473201677</v>
      </c>
      <c r="Y18" s="74">
        <v>732077</v>
      </c>
      <c r="Z18" s="74">
        <v>1610.5178634283702</v>
      </c>
      <c r="AA18" s="74">
        <v>716400</v>
      </c>
      <c r="AB18" s="74">
        <v>1603.4739999999999</v>
      </c>
      <c r="AC18" s="74">
        <v>706400</v>
      </c>
      <c r="AD18" s="74">
        <v>1498.3243541339668</v>
      </c>
      <c r="AE18" s="74">
        <v>691400</v>
      </c>
      <c r="AF18" s="74">
        <v>1442.731047722388</v>
      </c>
      <c r="AG18" s="74">
        <v>631400</v>
      </c>
      <c r="AH18" s="74">
        <v>1206.0205523933225</v>
      </c>
      <c r="AI18" s="74">
        <v>602400</v>
      </c>
      <c r="AJ18" s="74">
        <v>1196.6151523578701</v>
      </c>
      <c r="AK18" s="74">
        <v>572400</v>
      </c>
      <c r="AL18" s="74">
        <v>1099.9442725648073</v>
      </c>
      <c r="AM18" s="74">
        <v>572400</v>
      </c>
      <c r="AN18" s="74">
        <v>1043.0219999999999</v>
      </c>
      <c r="AO18" s="74">
        <v>526100</v>
      </c>
      <c r="AP18" s="74">
        <v>1046.8193485484608</v>
      </c>
      <c r="AQ18" s="74">
        <v>511100</v>
      </c>
      <c r="AR18" s="74">
        <v>1061.3863853470118</v>
      </c>
      <c r="AS18" s="52" t="s">
        <v>535</v>
      </c>
    </row>
    <row r="19" spans="1:16365" ht="25.5">
      <c r="A19" s="53" t="s">
        <v>1798</v>
      </c>
      <c r="B19" s="52" t="s">
        <v>2437</v>
      </c>
      <c r="C19" s="47">
        <v>5013793.5999999996</v>
      </c>
      <c r="D19" s="74">
        <v>13153.349073928328</v>
      </c>
      <c r="E19" s="47">
        <v>7454464.858</v>
      </c>
      <c r="F19" s="74">
        <v>17718.772689025696</v>
      </c>
      <c r="G19" s="74">
        <v>8388278.7620000001</v>
      </c>
      <c r="H19" s="74">
        <v>19608.403099651699</v>
      </c>
      <c r="I19" s="74">
        <v>8828980.7890000008</v>
      </c>
      <c r="J19" s="74">
        <v>20741.374278196727</v>
      </c>
      <c r="K19" s="74">
        <v>9369741.1280000005</v>
      </c>
      <c r="L19" s="74">
        <v>21705.796390761461</v>
      </c>
      <c r="M19" s="74">
        <v>9602399.6500000004</v>
      </c>
      <c r="N19" s="74">
        <v>20956.786665211701</v>
      </c>
      <c r="O19" s="74">
        <v>9915763.1390000004</v>
      </c>
      <c r="P19" s="74">
        <v>21320.553752042659</v>
      </c>
      <c r="Q19" s="74">
        <v>10804697.021</v>
      </c>
      <c r="R19" s="74">
        <v>22656.581226278598</v>
      </c>
      <c r="S19" s="74">
        <v>10924754.903999999</v>
      </c>
      <c r="T19" s="74">
        <v>23613.433273532908</v>
      </c>
      <c r="U19" s="74">
        <v>11409450.609999999</v>
      </c>
      <c r="V19" s="74">
        <v>25464.681642673808</v>
      </c>
      <c r="W19" s="74">
        <v>13278852.113</v>
      </c>
      <c r="X19" s="74">
        <v>27986.705403924374</v>
      </c>
      <c r="Y19" s="74">
        <v>13521009.23</v>
      </c>
      <c r="Z19" s="74">
        <v>29745.268457409362</v>
      </c>
      <c r="AA19" s="74">
        <v>14445712.149</v>
      </c>
      <c r="AB19" s="74">
        <v>32332.942999999999</v>
      </c>
      <c r="AC19" s="74">
        <v>15608026.744999999</v>
      </c>
      <c r="AD19" s="74">
        <v>33105.728471132228</v>
      </c>
      <c r="AE19" s="74">
        <v>16821053.123</v>
      </c>
      <c r="AF19" s="74">
        <v>35100.167191119079</v>
      </c>
      <c r="AG19" s="74">
        <v>17030603.662999999</v>
      </c>
      <c r="AH19" s="74">
        <v>32529.708643083624</v>
      </c>
      <c r="AI19" s="74">
        <v>18316393.445</v>
      </c>
      <c r="AJ19" s="74">
        <v>36383.920871240698</v>
      </c>
      <c r="AK19" s="74">
        <v>19633480.247000001</v>
      </c>
      <c r="AL19" s="74">
        <v>37728.396485328311</v>
      </c>
      <c r="AM19" s="74">
        <v>20952716.954999998</v>
      </c>
      <c r="AN19" s="74">
        <v>38179.845000000001</v>
      </c>
      <c r="AO19" s="74">
        <v>22136510.855</v>
      </c>
      <c r="AP19" s="74">
        <v>44046.622072547107</v>
      </c>
      <c r="AQ19" s="74">
        <v>23301156.412999999</v>
      </c>
      <c r="AR19" s="74">
        <v>48388.828369398179</v>
      </c>
      <c r="AS19" s="52" t="s">
        <v>599</v>
      </c>
    </row>
    <row r="20" spans="1:16365" s="315" customFormat="1" ht="25.5">
      <c r="A20" s="391" t="s">
        <v>2643</v>
      </c>
      <c r="B20" s="319" t="s">
        <v>2645</v>
      </c>
      <c r="C20" s="47"/>
      <c r="D20" s="74"/>
      <c r="E20" s="47"/>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v>60000</v>
      </c>
      <c r="AJ20" s="74">
        <v>119.184776131262</v>
      </c>
      <c r="AK20" s="74">
        <v>80500</v>
      </c>
      <c r="AL20" s="74">
        <v>154.6916735525279</v>
      </c>
      <c r="AM20" s="74">
        <v>80500</v>
      </c>
      <c r="AN20" s="74">
        <v>146.68600000000001</v>
      </c>
      <c r="AO20" s="74">
        <v>80500</v>
      </c>
      <c r="AP20" s="74">
        <v>160.17669180412679</v>
      </c>
      <c r="AQ20" s="74">
        <v>122500</v>
      </c>
      <c r="AR20" s="74">
        <v>254.39215849150642</v>
      </c>
      <c r="AS20" s="52" t="s">
        <v>2642</v>
      </c>
    </row>
    <row r="21" spans="1:16365" s="315" customFormat="1" ht="17.45" customHeight="1">
      <c r="A21" s="391" t="s">
        <v>2707</v>
      </c>
      <c r="B21" s="394" t="s">
        <v>548</v>
      </c>
      <c r="C21" s="47"/>
      <c r="D21" s="74"/>
      <c r="E21" s="47"/>
      <c r="F21" s="74"/>
      <c r="G21" s="74"/>
      <c r="H21" s="74"/>
      <c r="I21" s="74"/>
      <c r="J21" s="74"/>
      <c r="K21" s="74">
        <v>2146.999151016003</v>
      </c>
      <c r="L21" s="74">
        <v>4.9737048000000064</v>
      </c>
      <c r="M21" s="74">
        <v>2278.9515393600032</v>
      </c>
      <c r="N21" s="74">
        <v>4.9737048000000064</v>
      </c>
      <c r="O21" s="74">
        <v>2313.1706283840031</v>
      </c>
      <c r="P21" s="74">
        <v>4.9737048000000064</v>
      </c>
      <c r="Q21" s="74">
        <v>2371.9100820720032</v>
      </c>
      <c r="R21" s="74">
        <v>4.9737048000000064</v>
      </c>
      <c r="S21" s="74">
        <v>2301.0845257200031</v>
      </c>
      <c r="T21" s="74">
        <v>4.9737048000000064</v>
      </c>
      <c r="U21" s="74">
        <v>2228.468435640003</v>
      </c>
      <c r="V21" s="74">
        <v>4.9737048000000064</v>
      </c>
      <c r="W21" s="74">
        <v>2359.8737164560034</v>
      </c>
      <c r="X21" s="74">
        <v>4.9737048000000064</v>
      </c>
      <c r="Y21" s="74">
        <v>2260.8472538880033</v>
      </c>
      <c r="Z21" s="74">
        <v>4.9737048000000064</v>
      </c>
      <c r="AA21" s="74">
        <v>2222.152</v>
      </c>
      <c r="AB21" s="74">
        <v>4.9740000000000002</v>
      </c>
      <c r="AC21" s="74">
        <v>2344.9028650080004</v>
      </c>
      <c r="AD21" s="74">
        <v>4.9737048000000001</v>
      </c>
      <c r="AE21" s="74">
        <v>2383.5485513040003</v>
      </c>
      <c r="AF21" s="74">
        <v>4.9737048000000001</v>
      </c>
      <c r="AG21" s="74">
        <v>2603.9334109920001</v>
      </c>
      <c r="AH21" s="74">
        <v>4.9737048000000001</v>
      </c>
      <c r="AI21" s="74">
        <v>2503.8624704160002</v>
      </c>
      <c r="AJ21" s="74">
        <v>4.9737048000000001</v>
      </c>
      <c r="AK21" s="74">
        <v>2588.2662408720003</v>
      </c>
      <c r="AL21" s="74">
        <v>4.9737048000000001</v>
      </c>
      <c r="AM21" s="74">
        <v>2729.5189999999998</v>
      </c>
      <c r="AN21" s="74">
        <v>4.9740000000000002</v>
      </c>
      <c r="AO21" s="74">
        <v>2499.6348213360002</v>
      </c>
      <c r="AP21" s="74">
        <v>4.9737048000000001</v>
      </c>
      <c r="AQ21" s="74">
        <v>2395.0378093920035</v>
      </c>
      <c r="AR21" s="74">
        <v>4.9737048000000064</v>
      </c>
      <c r="AS21" s="476" t="s">
        <v>472</v>
      </c>
    </row>
    <row r="22" spans="1:16365" ht="18.75" customHeight="1">
      <c r="A22" s="20" t="s">
        <v>295</v>
      </c>
      <c r="B22" s="12" t="s">
        <v>2</v>
      </c>
      <c r="C22" s="45">
        <v>5806462.1637000749</v>
      </c>
      <c r="D22" s="75">
        <v>15232.861544939597</v>
      </c>
      <c r="E22" s="45">
        <v>6897091.1142095104</v>
      </c>
      <c r="F22" s="75">
        <v>16393.931958378718</v>
      </c>
      <c r="G22" s="75">
        <v>7491981.0646720054</v>
      </c>
      <c r="H22" s="75">
        <v>17513.221591603371</v>
      </c>
      <c r="I22" s="75">
        <v>7378454.4389254414</v>
      </c>
      <c r="J22" s="75">
        <v>17333.743131828509</v>
      </c>
      <c r="K22" s="75">
        <v>7399531.8660240844</v>
      </c>
      <c r="L22" s="75">
        <v>17141.640294725334</v>
      </c>
      <c r="M22" s="75">
        <v>7718434.337807931</v>
      </c>
      <c r="N22" s="75">
        <v>16845.120772169208</v>
      </c>
      <c r="O22" s="75">
        <v>7951723.234862213</v>
      </c>
      <c r="P22" s="75">
        <v>17097.538562961672</v>
      </c>
      <c r="Q22" s="75">
        <v>7874875.3570477637</v>
      </c>
      <c r="R22" s="75">
        <v>16512.980681179652</v>
      </c>
      <c r="S22" s="75">
        <v>7843729.8019831358</v>
      </c>
      <c r="T22" s="75">
        <v>16953.917220324518</v>
      </c>
      <c r="U22" s="75">
        <v>7563952.4090082701</v>
      </c>
      <c r="V22" s="75">
        <v>16881.938196648298</v>
      </c>
      <c r="W22" s="75">
        <v>7609583.2865033997</v>
      </c>
      <c r="X22" s="75">
        <v>16038.070450193687</v>
      </c>
      <c r="Y22" s="75">
        <v>7080707.6968316492</v>
      </c>
      <c r="Z22" s="75">
        <v>15577.058467158678</v>
      </c>
      <c r="AA22" s="75">
        <v>6795162.7810000004</v>
      </c>
      <c r="AB22" s="75">
        <v>15209.191999999999</v>
      </c>
      <c r="AC22" s="75">
        <v>7138685.3289040262</v>
      </c>
      <c r="AD22" s="75">
        <v>15141.65640543</v>
      </c>
      <c r="AE22" s="75">
        <v>7217026.5192179605</v>
      </c>
      <c r="AF22" s="75">
        <v>15059.630071610625</v>
      </c>
      <c r="AG22" s="75">
        <v>8309718.9336507795</v>
      </c>
      <c r="AH22" s="75">
        <v>15872.175829259999</v>
      </c>
      <c r="AI22" s="75">
        <v>8005188.3528431701</v>
      </c>
      <c r="AJ22" s="75">
        <v>15901.60969537</v>
      </c>
      <c r="AK22" s="75">
        <v>8397706.0450386554</v>
      </c>
      <c r="AL22" s="75">
        <v>16137.331703220001</v>
      </c>
      <c r="AM22" s="75">
        <v>8730378.7709999997</v>
      </c>
      <c r="AN22" s="75">
        <v>15908.414000000001</v>
      </c>
      <c r="AO22" s="75">
        <v>8698208.2344961334</v>
      </c>
      <c r="AP22" s="75">
        <v>17307.45614441</v>
      </c>
      <c r="AQ22" s="75">
        <v>8185792.4016279904</v>
      </c>
      <c r="AR22" s="75">
        <v>16999.195085824627</v>
      </c>
      <c r="AS22" s="12" t="s">
        <v>458</v>
      </c>
    </row>
    <row r="23" spans="1:16365" ht="25.5" customHeight="1">
      <c r="A23" s="53" t="s">
        <v>2446</v>
      </c>
      <c r="B23" s="52" t="s">
        <v>2438</v>
      </c>
      <c r="C23" s="47">
        <v>1405223.2377430245</v>
      </c>
      <c r="D23" s="74">
        <v>3686.5083103599991</v>
      </c>
      <c r="E23" s="47">
        <v>1478342.3812531</v>
      </c>
      <c r="F23" s="74">
        <v>3513.9226100000001</v>
      </c>
      <c r="G23" s="74">
        <v>1461128.0650335313</v>
      </c>
      <c r="H23" s="74">
        <v>3415.5264616599998</v>
      </c>
      <c r="I23" s="74">
        <v>1429569.5739266444</v>
      </c>
      <c r="J23" s="74">
        <v>3358.3986983499994</v>
      </c>
      <c r="K23" s="74">
        <v>1457297.7724502548</v>
      </c>
      <c r="L23" s="74">
        <v>3375.9533264999991</v>
      </c>
      <c r="M23" s="74">
        <v>1511279.7685999556</v>
      </c>
      <c r="N23" s="74">
        <v>3298.2971815799992</v>
      </c>
      <c r="O23" s="74">
        <v>1513943.3446029196</v>
      </c>
      <c r="P23" s="74">
        <v>3255.2320989999989</v>
      </c>
      <c r="Q23" s="74">
        <v>1518793.2485645523</v>
      </c>
      <c r="R23" s="74">
        <v>3184.7873693399993</v>
      </c>
      <c r="S23" s="74">
        <v>1641738.0738882215</v>
      </c>
      <c r="T23" s="74">
        <v>3548.5530614681111</v>
      </c>
      <c r="U23" s="74">
        <v>1557449.062336582</v>
      </c>
      <c r="V23" s="74">
        <v>3476.0608466389508</v>
      </c>
      <c r="W23" s="74">
        <v>1609971.3129864563</v>
      </c>
      <c r="X23" s="74">
        <v>3393.1993866555449</v>
      </c>
      <c r="Y23" s="74">
        <v>1530820.332581142</v>
      </c>
      <c r="Z23" s="74">
        <v>3367.6969653756205</v>
      </c>
      <c r="AA23" s="74">
        <v>1472368.8359999999</v>
      </c>
      <c r="AB23" s="74">
        <v>3295.5120000000002</v>
      </c>
      <c r="AC23" s="74">
        <v>1550238.9543142722</v>
      </c>
      <c r="AD23" s="74">
        <v>3288.1664495700002</v>
      </c>
      <c r="AE23" s="74">
        <v>1578222.4521082942</v>
      </c>
      <c r="AF23" s="74">
        <v>3293.2463579247842</v>
      </c>
      <c r="AG23" s="74">
        <v>1998126.2297848421</v>
      </c>
      <c r="AH23" s="74">
        <v>3816.5684184300003</v>
      </c>
      <c r="AI23" s="74">
        <v>1895141.12524774</v>
      </c>
      <c r="AJ23" s="74">
        <v>3764.53284583</v>
      </c>
      <c r="AK23" s="74">
        <v>1959769.3214285863</v>
      </c>
      <c r="AL23" s="74">
        <v>3765.9626845800003</v>
      </c>
      <c r="AM23" s="74">
        <v>2011078.3319999999</v>
      </c>
      <c r="AN23" s="74">
        <v>3664.5680000000002</v>
      </c>
      <c r="AO23" s="74">
        <v>1822251.7758100866</v>
      </c>
      <c r="AP23" s="74">
        <v>3625.8665973100001</v>
      </c>
      <c r="AQ23" s="74">
        <v>1687923.2679455462</v>
      </c>
      <c r="AR23" s="74">
        <v>3505.2607632710597</v>
      </c>
      <c r="AS23" s="52" t="s">
        <v>195</v>
      </c>
    </row>
    <row r="24" spans="1:16365" ht="18" customHeight="1">
      <c r="A24" s="53" t="s">
        <v>2447</v>
      </c>
      <c r="B24" s="52" t="s">
        <v>2439</v>
      </c>
      <c r="C24" s="47">
        <v>632330.3519189792</v>
      </c>
      <c r="D24" s="74">
        <v>1658.8759953800807</v>
      </c>
      <c r="E24" s="47">
        <v>945014.24626409996</v>
      </c>
      <c r="F24" s="74">
        <v>2246.2367100000001</v>
      </c>
      <c r="G24" s="74">
        <v>931430.08293012751</v>
      </c>
      <c r="H24" s="74">
        <v>2177.306816265288</v>
      </c>
      <c r="I24" s="74">
        <v>916049.45928295807</v>
      </c>
      <c r="J24" s="74">
        <v>2152.0178995065617</v>
      </c>
      <c r="K24" s="74">
        <v>907287.3948969153</v>
      </c>
      <c r="L24" s="74">
        <v>2101.8078506658217</v>
      </c>
      <c r="M24" s="74">
        <v>950787.01597745391</v>
      </c>
      <c r="N24" s="74">
        <v>2075.0480488377434</v>
      </c>
      <c r="O24" s="74">
        <v>924964.60281647695</v>
      </c>
      <c r="P24" s="74">
        <v>1988.8290247193536</v>
      </c>
      <c r="Q24" s="74">
        <v>909358.62227365875</v>
      </c>
      <c r="R24" s="74">
        <v>1906.8519412729536</v>
      </c>
      <c r="S24" s="74">
        <v>908303.46054268943</v>
      </c>
      <c r="T24" s="74">
        <v>1963.2626403170636</v>
      </c>
      <c r="U24" s="74">
        <v>883702.35544633248</v>
      </c>
      <c r="V24" s="74">
        <v>1972.3297744589497</v>
      </c>
      <c r="W24" s="74">
        <v>834966.02062585659</v>
      </c>
      <c r="X24" s="74">
        <v>1759.7867528523545</v>
      </c>
      <c r="Y24" s="74">
        <v>801313.52186777827</v>
      </c>
      <c r="Z24" s="74">
        <v>1762.8333374423141</v>
      </c>
      <c r="AA24" s="74">
        <v>703285.61899999995</v>
      </c>
      <c r="AB24" s="74">
        <v>1574.1210000000001</v>
      </c>
      <c r="AC24" s="74">
        <v>724770.35043337534</v>
      </c>
      <c r="AD24" s="74">
        <v>1537.2891664900001</v>
      </c>
      <c r="AE24" s="74">
        <v>665808.60791947506</v>
      </c>
      <c r="AF24" s="74">
        <v>1389.3299833471924</v>
      </c>
      <c r="AG24" s="74">
        <v>864664.57611972932</v>
      </c>
      <c r="AH24" s="74">
        <v>1651.57309111</v>
      </c>
      <c r="AI24" s="74">
        <v>761212.98682712193</v>
      </c>
      <c r="AJ24" s="74">
        <v>1512.08332372</v>
      </c>
      <c r="AK24" s="74">
        <v>794186.6015055622</v>
      </c>
      <c r="AL24" s="74">
        <v>1526.1373229799999</v>
      </c>
      <c r="AM24" s="74">
        <v>803912.76300000004</v>
      </c>
      <c r="AN24" s="74">
        <v>1464.8820000000001</v>
      </c>
      <c r="AO24" s="74">
        <v>712880.95244281413</v>
      </c>
      <c r="AP24" s="74">
        <v>1418.4709641300001</v>
      </c>
      <c r="AQ24" s="74">
        <v>651308.25220170699</v>
      </c>
      <c r="AR24" s="74">
        <v>1352.552752007532</v>
      </c>
      <c r="AS24" s="52" t="s">
        <v>58</v>
      </c>
    </row>
    <row r="25" spans="1:16365" ht="18.75" customHeight="1">
      <c r="A25" s="53" t="s">
        <v>2448</v>
      </c>
      <c r="B25" s="52" t="s">
        <v>2440</v>
      </c>
      <c r="C25" s="47">
        <v>64273.150137850229</v>
      </c>
      <c r="D25" s="74">
        <v>168.61627089000007</v>
      </c>
      <c r="E25" s="47">
        <v>63683.390173299995</v>
      </c>
      <c r="F25" s="74">
        <v>151.37123</v>
      </c>
      <c r="G25" s="74">
        <v>61066.467155855731</v>
      </c>
      <c r="H25" s="74">
        <v>142.74870183000007</v>
      </c>
      <c r="I25" s="74">
        <v>57093.490534052733</v>
      </c>
      <c r="J25" s="74">
        <v>134.12617881000008</v>
      </c>
      <c r="K25" s="74">
        <v>57898.24760691273</v>
      </c>
      <c r="L25" s="74">
        <v>134.12617881000008</v>
      </c>
      <c r="M25" s="74">
        <v>57505.775082978034</v>
      </c>
      <c r="N25" s="74">
        <v>125.50365579000008</v>
      </c>
      <c r="O25" s="74">
        <v>58369.240234813238</v>
      </c>
      <c r="P25" s="74">
        <v>125.50365579000008</v>
      </c>
      <c r="Q25" s="74">
        <v>55739.443406685336</v>
      </c>
      <c r="R25" s="74">
        <v>116.88113277000008</v>
      </c>
      <c r="S25" s="74">
        <v>54075.056076040535</v>
      </c>
      <c r="T25" s="74">
        <v>116.88113277000008</v>
      </c>
      <c r="U25" s="74">
        <v>48505.270098487541</v>
      </c>
      <c r="V25" s="74">
        <v>108.25860975000009</v>
      </c>
      <c r="W25" s="74">
        <v>47274.334070783145</v>
      </c>
      <c r="X25" s="74">
        <v>99.636086730000102</v>
      </c>
      <c r="Y25" s="74">
        <v>45290.579583988845</v>
      </c>
      <c r="Z25" s="74">
        <v>99.636086730000102</v>
      </c>
      <c r="AA25" s="74">
        <v>40661.699999999997</v>
      </c>
      <c r="AB25" s="74">
        <v>91.010999999999996</v>
      </c>
      <c r="AC25" s="74">
        <v>42907.840366716599</v>
      </c>
      <c r="AD25" s="74">
        <v>91.01056371</v>
      </c>
      <c r="AE25" s="74">
        <v>39481.383049868746</v>
      </c>
      <c r="AF25" s="74">
        <v>82.385040690000096</v>
      </c>
      <c r="AG25" s="74">
        <v>43131.864202842597</v>
      </c>
      <c r="AH25" s="74">
        <v>82.385040689999997</v>
      </c>
      <c r="AI25" s="74">
        <v>37132.016385431401</v>
      </c>
      <c r="AJ25" s="74">
        <v>73.759517670000008</v>
      </c>
      <c r="AK25" s="74">
        <v>38383.715400291301</v>
      </c>
      <c r="AL25" s="74">
        <v>73.759517670000008</v>
      </c>
      <c r="AM25" s="74">
        <v>35744.885000000002</v>
      </c>
      <c r="AN25" s="74">
        <v>65.134</v>
      </c>
      <c r="AO25" s="74">
        <v>32734.391691250501</v>
      </c>
      <c r="AP25" s="74">
        <v>65.133994650000005</v>
      </c>
      <c r="AQ25" s="74">
        <v>27211.089428710256</v>
      </c>
      <c r="AR25" s="74">
        <v>56.508471630000116</v>
      </c>
      <c r="AS25" s="52" t="s">
        <v>21</v>
      </c>
    </row>
    <row r="26" spans="1:16365" ht="17.45" customHeight="1">
      <c r="A26" s="53" t="s">
        <v>2449</v>
      </c>
      <c r="B26" s="52" t="s">
        <v>2441</v>
      </c>
      <c r="C26" s="47">
        <v>45255.223541326697</v>
      </c>
      <c r="D26" s="74">
        <v>118.72402419152813</v>
      </c>
      <c r="E26" s="47">
        <v>45120.810931999993</v>
      </c>
      <c r="F26" s="74">
        <v>107.2492</v>
      </c>
      <c r="G26" s="74">
        <v>43297.924048307694</v>
      </c>
      <c r="H26" s="74">
        <v>101.21303454570629</v>
      </c>
      <c r="I26" s="74">
        <v>40799.914025812097</v>
      </c>
      <c r="J26" s="74">
        <v>95.848695059111733</v>
      </c>
      <c r="K26" s="74">
        <v>41065.520760756895</v>
      </c>
      <c r="L26" s="74">
        <v>95.131745918773348</v>
      </c>
      <c r="M26" s="74">
        <v>41121.120268511993</v>
      </c>
      <c r="N26" s="74">
        <v>89.744915470344822</v>
      </c>
      <c r="O26" s="74">
        <v>41378.875080644189</v>
      </c>
      <c r="P26" s="74">
        <v>88.971521202038772</v>
      </c>
      <c r="Q26" s="74">
        <v>39797.683395220593</v>
      </c>
      <c r="R26" s="74">
        <v>83.45254334379122</v>
      </c>
      <c r="S26" s="74">
        <v>38259.08638873179</v>
      </c>
      <c r="T26" s="74">
        <v>82.695528777113992</v>
      </c>
      <c r="U26" s="74">
        <v>34686.225913360788</v>
      </c>
      <c r="V26" s="74">
        <v>77.415971238390341</v>
      </c>
      <c r="W26" s="74">
        <v>33970.714004817492</v>
      </c>
      <c r="X26" s="74">
        <v>71.597180021534541</v>
      </c>
      <c r="Y26" s="74">
        <v>32371.832968697996</v>
      </c>
      <c r="Z26" s="74">
        <v>71.215753627019524</v>
      </c>
      <c r="AA26" s="74">
        <v>29431.172999999999</v>
      </c>
      <c r="AB26" s="74">
        <v>65.873999999999995</v>
      </c>
      <c r="AC26" s="74">
        <v>30847.507530553998</v>
      </c>
      <c r="AD26" s="74">
        <v>65.429744900000003</v>
      </c>
      <c r="AE26" s="74">
        <v>28833.621789929191</v>
      </c>
      <c r="AF26" s="74">
        <v>60.166562589840353</v>
      </c>
      <c r="AG26" s="74">
        <v>31344.175822036599</v>
      </c>
      <c r="AH26" s="74">
        <v>59.869686790000003</v>
      </c>
      <c r="AI26" s="74">
        <v>27477.3348803648</v>
      </c>
      <c r="AJ26" s="74">
        <v>54.581333440000002</v>
      </c>
      <c r="AK26" s="74">
        <v>28329.4450632271</v>
      </c>
      <c r="AL26" s="74">
        <v>54.438872889999999</v>
      </c>
      <c r="AM26" s="74">
        <v>26959.066999999999</v>
      </c>
      <c r="AN26" s="74">
        <v>49.125</v>
      </c>
      <c r="AO26" s="74">
        <v>24595.669059157699</v>
      </c>
      <c r="AP26" s="74">
        <v>48.939787609999996</v>
      </c>
      <c r="AQ26" s="74">
        <v>21003.784838945594</v>
      </c>
      <c r="AR26" s="74">
        <v>43.617944176902419</v>
      </c>
      <c r="AS26" s="52" t="s">
        <v>374</v>
      </c>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c r="CN26" s="121"/>
      <c r="CO26" s="121"/>
    </row>
    <row r="27" spans="1:16365" ht="17.45" customHeight="1">
      <c r="A27" s="53" t="s">
        <v>2450</v>
      </c>
      <c r="B27" s="52" t="s">
        <v>1652</v>
      </c>
      <c r="C27" s="128"/>
      <c r="D27" s="127"/>
      <c r="E27" s="128"/>
      <c r="F27" s="127"/>
      <c r="G27" s="127">
        <v>337101.06599999999</v>
      </c>
      <c r="H27" s="127">
        <v>788.00595151826826</v>
      </c>
      <c r="I27" s="127">
        <v>328530.75599999999</v>
      </c>
      <c r="J27" s="127">
        <v>771.79682852914232</v>
      </c>
      <c r="K27" s="393">
        <v>322819.42200000002</v>
      </c>
      <c r="L27" s="393">
        <v>747.8384460351657</v>
      </c>
      <c r="M27" s="393">
        <v>337895.22600000002</v>
      </c>
      <c r="N27" s="393">
        <v>737.44047577477079</v>
      </c>
      <c r="O27" s="393">
        <v>323454.75</v>
      </c>
      <c r="P27" s="393">
        <v>695.48196009288733</v>
      </c>
      <c r="Q27" s="393">
        <v>305883.96000000002</v>
      </c>
      <c r="R27" s="393">
        <v>641.4140787183627</v>
      </c>
      <c r="S27" s="393">
        <v>326174.74800000002</v>
      </c>
      <c r="T27" s="393">
        <v>705.01404517453807</v>
      </c>
      <c r="U27" s="393">
        <v>322018.64399999997</v>
      </c>
      <c r="V27" s="393">
        <v>718.71140274522929</v>
      </c>
      <c r="W27" s="393">
        <v>333222.91800000006</v>
      </c>
      <c r="X27" s="393">
        <v>702.30555778026007</v>
      </c>
      <c r="Y27" s="393">
        <v>308650.32635519997</v>
      </c>
      <c r="Z27" s="393">
        <v>679.00898969376976</v>
      </c>
      <c r="AA27" s="393">
        <v>296095.12099999998</v>
      </c>
      <c r="AB27" s="393">
        <v>662.73099999999999</v>
      </c>
      <c r="AC27" s="393">
        <v>286364.82285839994</v>
      </c>
      <c r="AD27" s="393">
        <v>607.40003999999988</v>
      </c>
      <c r="AE27" s="393">
        <v>303480.11180160003</v>
      </c>
      <c r="AF27" s="393">
        <v>633.26609728439371</v>
      </c>
      <c r="AG27" s="393">
        <v>459284.39218419313</v>
      </c>
      <c r="AH27" s="393">
        <v>877.26705157999993</v>
      </c>
      <c r="AI27" s="393">
        <v>458056.20587712096</v>
      </c>
      <c r="AJ27" s="393">
        <v>909.88877255</v>
      </c>
      <c r="AK27" s="393">
        <v>478067.27943106211</v>
      </c>
      <c r="AL27" s="393">
        <v>918.67114938999998</v>
      </c>
      <c r="AM27" s="393">
        <v>498623.97399999999</v>
      </c>
      <c r="AN27" s="393">
        <v>908.58799999999997</v>
      </c>
      <c r="AO27" s="393">
        <v>421604.76883222861</v>
      </c>
      <c r="AP27" s="393">
        <v>838.89760397999999</v>
      </c>
      <c r="AQ27" s="832">
        <v>394699.11117599998</v>
      </c>
      <c r="AR27" s="832">
        <v>819.66007221829966</v>
      </c>
      <c r="AS27" s="52" t="s">
        <v>1651</v>
      </c>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129"/>
      <c r="CB27" s="129"/>
      <c r="CC27" s="129"/>
      <c r="CD27" s="129"/>
      <c r="CE27" s="129"/>
      <c r="CF27" s="129"/>
      <c r="CG27" s="129"/>
      <c r="CH27" s="129"/>
      <c r="CI27" s="129"/>
      <c r="CJ27" s="129"/>
      <c r="CK27" s="129"/>
      <c r="CL27" s="129"/>
      <c r="CM27" s="129"/>
      <c r="CN27" s="129"/>
      <c r="CO27" s="129"/>
      <c r="CP27" s="138"/>
      <c r="CQ27" s="127"/>
      <c r="CR27" s="128"/>
      <c r="CS27" s="127"/>
      <c r="CT27" s="128"/>
      <c r="CU27" s="127"/>
      <c r="CV27" s="128"/>
      <c r="CW27" s="127"/>
      <c r="CX27" s="128"/>
      <c r="CY27" s="127"/>
      <c r="CZ27" s="128"/>
      <c r="DA27" s="127"/>
      <c r="DB27" s="128"/>
      <c r="DC27" s="127"/>
      <c r="DD27" s="128"/>
      <c r="DE27" s="127"/>
      <c r="DF27" s="128"/>
      <c r="DG27" s="127"/>
      <c r="DH27" s="128"/>
      <c r="DI27" s="127"/>
      <c r="DJ27" s="128"/>
      <c r="DK27" s="127"/>
      <c r="DL27" s="128"/>
      <c r="DM27" s="127"/>
      <c r="DN27" s="128"/>
      <c r="DO27" s="127"/>
      <c r="DP27" s="128"/>
      <c r="DQ27" s="127"/>
      <c r="DR27" s="128"/>
      <c r="DS27" s="127"/>
      <c r="DT27" s="128"/>
      <c r="DU27" s="127"/>
      <c r="DV27" s="128"/>
      <c r="DW27" s="127"/>
      <c r="DX27" s="128"/>
      <c r="DY27" s="127"/>
      <c r="DZ27" s="128"/>
      <c r="EA27" s="127"/>
      <c r="EB27" s="128"/>
      <c r="EC27" s="127"/>
      <c r="ED27" s="128"/>
      <c r="EE27" s="127"/>
      <c r="EF27" s="128"/>
      <c r="EG27" s="127"/>
      <c r="EH27" s="128"/>
      <c r="EI27" s="127"/>
      <c r="EJ27" s="128"/>
      <c r="EK27" s="127"/>
      <c r="EL27" s="128"/>
      <c r="EM27" s="127"/>
      <c r="EN27" s="128"/>
      <c r="EO27" s="127"/>
      <c r="EP27" s="128"/>
      <c r="EQ27" s="127"/>
      <c r="ER27" s="128"/>
      <c r="ES27" s="127"/>
      <c r="ET27" s="128"/>
      <c r="EU27" s="127"/>
      <c r="EV27" s="128"/>
      <c r="EW27" s="127"/>
      <c r="EX27" s="128"/>
      <c r="EY27" s="127"/>
      <c r="EZ27" s="128"/>
      <c r="FA27" s="127"/>
      <c r="FB27" s="128"/>
      <c r="FC27" s="127"/>
      <c r="FD27" s="128"/>
      <c r="FE27" s="127"/>
      <c r="FF27" s="128"/>
      <c r="FG27" s="127"/>
      <c r="FH27" s="128"/>
      <c r="FI27" s="127"/>
      <c r="FJ27" s="128"/>
      <c r="FK27" s="127"/>
      <c r="FL27" s="128"/>
      <c r="FM27" s="127"/>
      <c r="FN27" s="128"/>
      <c r="FO27" s="127"/>
      <c r="FP27" s="128"/>
      <c r="FQ27" s="127"/>
      <c r="FR27" s="128"/>
      <c r="FS27" s="127"/>
      <c r="FT27" s="128"/>
      <c r="FU27" s="127"/>
      <c r="FV27" s="128"/>
      <c r="FW27" s="127"/>
      <c r="FX27" s="128"/>
      <c r="FY27" s="127"/>
      <c r="FZ27" s="128"/>
      <c r="GA27" s="127"/>
      <c r="GB27" s="128"/>
      <c r="GC27" s="127"/>
      <c r="GD27" s="128"/>
      <c r="GE27" s="127"/>
      <c r="GF27" s="128"/>
      <c r="GG27" s="127"/>
      <c r="GH27" s="128"/>
      <c r="GI27" s="127"/>
      <c r="GJ27" s="128"/>
      <c r="GK27" s="127"/>
      <c r="GL27" s="128"/>
      <c r="GM27" s="127"/>
      <c r="GN27" s="128"/>
      <c r="GO27" s="127"/>
      <c r="GP27" s="128"/>
      <c r="GQ27" s="127"/>
      <c r="GR27" s="128"/>
      <c r="GS27" s="127"/>
      <c r="GT27" s="128"/>
      <c r="GU27" s="127"/>
      <c r="GV27" s="128"/>
      <c r="GW27" s="127"/>
      <c r="GX27" s="128"/>
      <c r="GY27" s="127"/>
      <c r="GZ27" s="128"/>
      <c r="HA27" s="127"/>
      <c r="HB27" s="128"/>
      <c r="HC27" s="127"/>
      <c r="HD27" s="128"/>
      <c r="HE27" s="127"/>
      <c r="HF27" s="128"/>
      <c r="HG27" s="127"/>
      <c r="HH27" s="128"/>
      <c r="HI27" s="127"/>
      <c r="HJ27" s="128"/>
      <c r="HK27" s="127"/>
      <c r="HL27" s="128"/>
      <c r="HM27" s="127"/>
      <c r="HN27" s="128"/>
      <c r="HO27" s="127"/>
      <c r="HP27" s="128"/>
      <c r="HQ27" s="127"/>
      <c r="HR27" s="128"/>
      <c r="HS27" s="127"/>
      <c r="HT27" s="128"/>
      <c r="HU27" s="127"/>
      <c r="HV27" s="128"/>
      <c r="HW27" s="127"/>
      <c r="HX27" s="128"/>
      <c r="HY27" s="127"/>
      <c r="HZ27" s="128"/>
      <c r="IA27" s="127"/>
      <c r="IB27" s="128"/>
      <c r="IC27" s="127"/>
      <c r="ID27" s="128"/>
      <c r="IE27" s="127"/>
      <c r="IF27" s="128"/>
      <c r="IG27" s="127"/>
      <c r="IH27" s="128"/>
      <c r="II27" s="127"/>
      <c r="IJ27" s="128"/>
      <c r="IK27" s="127"/>
      <c r="IL27" s="128"/>
      <c r="IM27" s="127"/>
      <c r="IN27" s="128"/>
      <c r="IO27" s="127"/>
      <c r="IP27" s="128"/>
      <c r="IQ27" s="127"/>
      <c r="IR27" s="128"/>
      <c r="IS27" s="127"/>
      <c r="IT27" s="128"/>
      <c r="IU27" s="127"/>
      <c r="IV27" s="128"/>
      <c r="IW27" s="127"/>
      <c r="IX27" s="128"/>
      <c r="IY27" s="127"/>
      <c r="IZ27" s="128"/>
      <c r="JA27" s="127"/>
      <c r="JB27" s="128"/>
      <c r="JC27" s="127"/>
      <c r="JD27" s="128"/>
      <c r="JE27" s="127"/>
      <c r="JF27" s="128"/>
      <c r="JG27" s="127"/>
      <c r="JH27" s="128"/>
      <c r="JI27" s="127"/>
      <c r="JJ27" s="128"/>
      <c r="JK27" s="127"/>
      <c r="JL27" s="128"/>
      <c r="JM27" s="127"/>
      <c r="JN27" s="128"/>
      <c r="JO27" s="127"/>
      <c r="JP27" s="128"/>
      <c r="JQ27" s="127"/>
      <c r="JR27" s="128"/>
      <c r="JS27" s="127"/>
      <c r="JT27" s="128"/>
      <c r="JU27" s="127"/>
      <c r="JV27" s="128"/>
      <c r="JW27" s="127"/>
      <c r="JX27" s="128"/>
      <c r="JY27" s="127"/>
      <c r="JZ27" s="128"/>
      <c r="KA27" s="127"/>
      <c r="KB27" s="128"/>
      <c r="KC27" s="127"/>
      <c r="KD27" s="128"/>
      <c r="KE27" s="127"/>
      <c r="KF27" s="128"/>
      <c r="KG27" s="127"/>
      <c r="KH27" s="128"/>
      <c r="KI27" s="127"/>
      <c r="KJ27" s="128"/>
      <c r="KK27" s="127"/>
      <c r="KL27" s="128"/>
      <c r="KM27" s="127"/>
      <c r="KN27" s="128"/>
      <c r="KO27" s="127"/>
      <c r="KP27" s="128"/>
      <c r="KQ27" s="127"/>
      <c r="KR27" s="128"/>
      <c r="KS27" s="127"/>
      <c r="KT27" s="128"/>
      <c r="KU27" s="127"/>
      <c r="KV27" s="128"/>
      <c r="KW27" s="127"/>
      <c r="KX27" s="128"/>
      <c r="KY27" s="127"/>
      <c r="KZ27" s="128"/>
      <c r="LA27" s="127"/>
      <c r="LB27" s="128"/>
      <c r="LC27" s="127"/>
      <c r="LD27" s="128"/>
      <c r="LE27" s="127"/>
      <c r="LF27" s="128"/>
      <c r="LG27" s="127"/>
      <c r="LH27" s="128"/>
      <c r="LI27" s="127"/>
      <c r="LJ27" s="128"/>
      <c r="LK27" s="127"/>
      <c r="LL27" s="128"/>
      <c r="LM27" s="127"/>
      <c r="LN27" s="128"/>
      <c r="LO27" s="127"/>
      <c r="LP27" s="128"/>
      <c r="LQ27" s="127"/>
      <c r="LR27" s="128"/>
      <c r="LS27" s="127"/>
      <c r="LT27" s="128"/>
      <c r="LU27" s="127"/>
      <c r="LV27" s="128"/>
      <c r="LW27" s="127"/>
      <c r="LX27" s="128"/>
      <c r="LY27" s="127"/>
      <c r="LZ27" s="128"/>
      <c r="MA27" s="127"/>
      <c r="MB27" s="128"/>
      <c r="MC27" s="127"/>
      <c r="MD27" s="128"/>
      <c r="ME27" s="127"/>
      <c r="MF27" s="128"/>
      <c r="MG27" s="127"/>
      <c r="MH27" s="128"/>
      <c r="MI27" s="127"/>
      <c r="MJ27" s="128"/>
      <c r="MK27" s="127"/>
      <c r="ML27" s="128"/>
      <c r="MM27" s="127"/>
      <c r="MN27" s="128"/>
      <c r="MO27" s="127"/>
      <c r="MP27" s="128"/>
      <c r="MQ27" s="127"/>
      <c r="MR27" s="128"/>
      <c r="MS27" s="127"/>
      <c r="MT27" s="128"/>
      <c r="MU27" s="127"/>
      <c r="MV27" s="128"/>
      <c r="MW27" s="127"/>
      <c r="MX27" s="128"/>
      <c r="MY27" s="127"/>
      <c r="MZ27" s="128"/>
      <c r="NA27" s="127"/>
      <c r="NB27" s="128"/>
      <c r="NC27" s="127"/>
      <c r="ND27" s="128"/>
      <c r="NE27" s="127"/>
      <c r="NF27" s="128"/>
      <c r="NG27" s="127"/>
      <c r="NH27" s="128"/>
      <c r="NI27" s="127"/>
      <c r="NJ27" s="128"/>
      <c r="NK27" s="127"/>
      <c r="NL27" s="128"/>
      <c r="NM27" s="127"/>
      <c r="NN27" s="128"/>
      <c r="NO27" s="127"/>
      <c r="NP27" s="128"/>
      <c r="NQ27" s="127"/>
      <c r="NR27" s="128"/>
      <c r="NS27" s="127"/>
      <c r="NT27" s="128"/>
      <c r="NU27" s="127"/>
      <c r="NV27" s="128"/>
      <c r="NW27" s="127"/>
      <c r="NX27" s="128"/>
      <c r="NY27" s="127"/>
      <c r="NZ27" s="128"/>
      <c r="OA27" s="127"/>
      <c r="OB27" s="128"/>
      <c r="OC27" s="127"/>
      <c r="OD27" s="128"/>
      <c r="OE27" s="127"/>
      <c r="OF27" s="128"/>
      <c r="OG27" s="127"/>
      <c r="OH27" s="128"/>
      <c r="OI27" s="127"/>
      <c r="OJ27" s="128"/>
      <c r="OK27" s="127"/>
      <c r="OL27" s="128"/>
      <c r="OM27" s="127"/>
      <c r="ON27" s="128"/>
      <c r="OO27" s="127"/>
      <c r="OP27" s="128"/>
      <c r="OQ27" s="127"/>
      <c r="OR27" s="128"/>
      <c r="OS27" s="127"/>
      <c r="OT27" s="128"/>
      <c r="OU27" s="127"/>
      <c r="OV27" s="128"/>
      <c r="OW27" s="127"/>
      <c r="OX27" s="128"/>
      <c r="OY27" s="127"/>
      <c r="OZ27" s="128"/>
      <c r="PA27" s="127"/>
      <c r="PB27" s="128"/>
      <c r="PC27" s="127"/>
      <c r="PD27" s="128"/>
      <c r="PE27" s="127"/>
      <c r="PF27" s="128"/>
      <c r="PG27" s="127"/>
      <c r="PH27" s="128"/>
      <c r="PI27" s="127"/>
      <c r="PJ27" s="128"/>
      <c r="PK27" s="127"/>
      <c r="PL27" s="128"/>
      <c r="PM27" s="127"/>
      <c r="PN27" s="128"/>
      <c r="PO27" s="127"/>
      <c r="PP27" s="128"/>
      <c r="PQ27" s="127"/>
      <c r="PR27" s="128"/>
      <c r="PS27" s="127"/>
      <c r="PT27" s="128"/>
      <c r="PU27" s="127"/>
      <c r="PV27" s="128"/>
      <c r="PW27" s="127"/>
      <c r="PX27" s="128"/>
      <c r="PY27" s="127"/>
      <c r="PZ27" s="128"/>
      <c r="QA27" s="127"/>
      <c r="QB27" s="128"/>
      <c r="QC27" s="127"/>
      <c r="QD27" s="128"/>
      <c r="QE27" s="127"/>
      <c r="QF27" s="128"/>
      <c r="QG27" s="127"/>
      <c r="QH27" s="128"/>
      <c r="QI27" s="127"/>
      <c r="QJ27" s="128"/>
      <c r="QK27" s="127"/>
      <c r="QL27" s="128"/>
      <c r="QM27" s="127"/>
      <c r="QN27" s="128"/>
      <c r="QO27" s="127"/>
      <c r="QP27" s="128"/>
      <c r="QQ27" s="127"/>
      <c r="QR27" s="128"/>
      <c r="QS27" s="127"/>
      <c r="QT27" s="128"/>
      <c r="QU27" s="127"/>
      <c r="QV27" s="128"/>
      <c r="QW27" s="127"/>
      <c r="QX27" s="128"/>
      <c r="QY27" s="127"/>
      <c r="QZ27" s="128"/>
      <c r="RA27" s="127"/>
      <c r="RB27" s="128"/>
      <c r="RC27" s="127"/>
      <c r="RD27" s="128"/>
      <c r="RE27" s="127"/>
      <c r="RF27" s="128"/>
      <c r="RG27" s="127"/>
      <c r="RH27" s="128"/>
      <c r="RI27" s="127"/>
      <c r="RJ27" s="128"/>
      <c r="RK27" s="127"/>
      <c r="RL27" s="128"/>
      <c r="RM27" s="127"/>
      <c r="RN27" s="128"/>
      <c r="RO27" s="127"/>
      <c r="RP27" s="128"/>
      <c r="RQ27" s="127"/>
      <c r="RR27" s="128"/>
      <c r="RS27" s="127"/>
      <c r="RT27" s="128"/>
      <c r="RU27" s="127"/>
      <c r="RV27" s="128"/>
      <c r="RW27" s="127"/>
      <c r="RX27" s="128"/>
      <c r="RY27" s="127"/>
      <c r="RZ27" s="128"/>
      <c r="SA27" s="127"/>
      <c r="SB27" s="128"/>
      <c r="SC27" s="127"/>
      <c r="SD27" s="128"/>
      <c r="SE27" s="127"/>
      <c r="SF27" s="128"/>
      <c r="SG27" s="127"/>
      <c r="SH27" s="128"/>
      <c r="SI27" s="127"/>
      <c r="SJ27" s="128"/>
      <c r="SK27" s="127"/>
      <c r="SL27" s="128"/>
      <c r="SM27" s="127"/>
      <c r="SN27" s="128"/>
      <c r="SO27" s="127"/>
      <c r="SP27" s="128"/>
      <c r="SQ27" s="127"/>
      <c r="SR27" s="128"/>
      <c r="SS27" s="127"/>
      <c r="ST27" s="128"/>
      <c r="SU27" s="127"/>
      <c r="SV27" s="128"/>
      <c r="SW27" s="127"/>
      <c r="SX27" s="128"/>
      <c r="SY27" s="127"/>
      <c r="SZ27" s="128"/>
      <c r="TA27" s="127"/>
      <c r="TB27" s="128"/>
      <c r="TC27" s="127"/>
      <c r="TD27" s="128"/>
      <c r="TE27" s="127"/>
      <c r="TF27" s="128"/>
      <c r="TG27" s="127"/>
      <c r="TH27" s="128"/>
      <c r="TI27" s="127"/>
      <c r="TJ27" s="128"/>
      <c r="TK27" s="127"/>
      <c r="TL27" s="128"/>
      <c r="TM27" s="127"/>
      <c r="TN27" s="128"/>
      <c r="TO27" s="127"/>
      <c r="TP27" s="128"/>
      <c r="TQ27" s="127"/>
      <c r="TR27" s="128"/>
      <c r="TS27" s="127"/>
      <c r="TT27" s="128"/>
      <c r="TU27" s="127"/>
      <c r="TV27" s="128"/>
      <c r="TW27" s="127"/>
      <c r="TX27" s="128"/>
      <c r="TY27" s="127"/>
      <c r="TZ27" s="128"/>
      <c r="UA27" s="127"/>
      <c r="UB27" s="128"/>
      <c r="UC27" s="127"/>
      <c r="UD27" s="128"/>
      <c r="UE27" s="127"/>
      <c r="UF27" s="128"/>
      <c r="UG27" s="127"/>
      <c r="UH27" s="128"/>
      <c r="UI27" s="127"/>
      <c r="UJ27" s="128"/>
      <c r="UK27" s="127"/>
      <c r="UL27" s="128"/>
      <c r="UM27" s="127"/>
      <c r="UN27" s="128"/>
      <c r="UO27" s="127"/>
      <c r="UP27" s="128"/>
      <c r="UQ27" s="127"/>
      <c r="UR27" s="128"/>
      <c r="US27" s="127"/>
      <c r="UT27" s="128"/>
      <c r="UU27" s="127"/>
      <c r="UV27" s="128"/>
      <c r="UW27" s="127"/>
      <c r="UX27" s="128"/>
      <c r="UY27" s="127"/>
      <c r="UZ27" s="128"/>
      <c r="VA27" s="127"/>
      <c r="VB27" s="128"/>
      <c r="VC27" s="127"/>
      <c r="VD27" s="128"/>
      <c r="VE27" s="127"/>
      <c r="VF27" s="128"/>
      <c r="VG27" s="127"/>
      <c r="VH27" s="128"/>
      <c r="VI27" s="127"/>
      <c r="VJ27" s="128"/>
      <c r="VK27" s="127"/>
      <c r="VL27" s="128"/>
      <c r="VM27" s="127"/>
      <c r="VN27" s="128"/>
      <c r="VO27" s="127"/>
      <c r="VP27" s="128"/>
      <c r="VQ27" s="127"/>
      <c r="VR27" s="128"/>
      <c r="VS27" s="127"/>
      <c r="VT27" s="128"/>
      <c r="VU27" s="127"/>
      <c r="VV27" s="128"/>
      <c r="VW27" s="127"/>
      <c r="VX27" s="128"/>
      <c r="VY27" s="127"/>
      <c r="VZ27" s="128"/>
      <c r="WA27" s="127"/>
      <c r="WB27" s="128"/>
      <c r="WC27" s="127"/>
      <c r="WD27" s="128"/>
      <c r="WE27" s="127"/>
      <c r="WF27" s="128"/>
      <c r="WG27" s="127"/>
      <c r="WH27" s="128"/>
      <c r="WI27" s="127"/>
      <c r="WJ27" s="128"/>
      <c r="WK27" s="127"/>
      <c r="WL27" s="128"/>
      <c r="WM27" s="127"/>
      <c r="WN27" s="128"/>
      <c r="WO27" s="127"/>
      <c r="WP27" s="128"/>
      <c r="WQ27" s="127"/>
      <c r="WR27" s="128"/>
      <c r="WS27" s="127"/>
      <c r="WT27" s="128"/>
      <c r="WU27" s="127"/>
      <c r="WV27" s="128"/>
      <c r="WW27" s="127"/>
      <c r="WX27" s="128"/>
      <c r="WY27" s="127"/>
      <c r="WZ27" s="128"/>
      <c r="XA27" s="127"/>
      <c r="XB27" s="128"/>
      <c r="XC27" s="127"/>
      <c r="XD27" s="128"/>
      <c r="XE27" s="127"/>
      <c r="XF27" s="128"/>
      <c r="XG27" s="127"/>
      <c r="XH27" s="128"/>
      <c r="XI27" s="127"/>
      <c r="XJ27" s="128"/>
      <c r="XK27" s="127"/>
      <c r="XL27" s="128"/>
      <c r="XM27" s="127"/>
      <c r="XN27" s="128"/>
      <c r="XO27" s="127"/>
      <c r="XP27" s="128"/>
      <c r="XQ27" s="127"/>
      <c r="XR27" s="128"/>
      <c r="XS27" s="127"/>
      <c r="XT27" s="128"/>
      <c r="XU27" s="127"/>
      <c r="XV27" s="128"/>
      <c r="XW27" s="127"/>
      <c r="XX27" s="128"/>
      <c r="XY27" s="127"/>
      <c r="XZ27" s="128"/>
      <c r="YA27" s="127"/>
      <c r="YB27" s="128"/>
      <c r="YC27" s="127"/>
      <c r="YD27" s="128"/>
      <c r="YE27" s="127"/>
      <c r="YF27" s="128"/>
      <c r="YG27" s="127"/>
      <c r="YH27" s="128"/>
      <c r="YI27" s="127"/>
      <c r="YJ27" s="128"/>
      <c r="YK27" s="127"/>
      <c r="YL27" s="128"/>
      <c r="YM27" s="127"/>
      <c r="YN27" s="128"/>
      <c r="YO27" s="127"/>
      <c r="YP27" s="128"/>
      <c r="YQ27" s="127"/>
      <c r="YR27" s="128"/>
      <c r="YS27" s="127"/>
      <c r="YT27" s="128"/>
      <c r="YU27" s="127"/>
      <c r="YV27" s="128"/>
      <c r="YW27" s="127"/>
      <c r="YX27" s="128"/>
      <c r="YY27" s="127"/>
      <c r="YZ27" s="128"/>
      <c r="ZA27" s="127"/>
      <c r="ZB27" s="128"/>
      <c r="ZC27" s="127"/>
      <c r="ZD27" s="128"/>
      <c r="ZE27" s="127"/>
      <c r="ZF27" s="128"/>
      <c r="ZG27" s="127"/>
      <c r="ZH27" s="128"/>
      <c r="ZI27" s="127"/>
      <c r="ZJ27" s="128"/>
      <c r="ZK27" s="127"/>
      <c r="ZL27" s="128"/>
      <c r="ZM27" s="127"/>
      <c r="ZN27" s="128"/>
      <c r="ZO27" s="127"/>
      <c r="ZP27" s="128"/>
      <c r="ZQ27" s="127"/>
      <c r="ZR27" s="128"/>
      <c r="ZS27" s="127"/>
      <c r="ZT27" s="128"/>
      <c r="ZU27" s="127"/>
      <c r="ZV27" s="128"/>
      <c r="ZW27" s="127"/>
      <c r="ZX27" s="128"/>
      <c r="ZY27" s="127"/>
      <c r="ZZ27" s="128"/>
      <c r="AAA27" s="127"/>
      <c r="AAB27" s="128"/>
      <c r="AAC27" s="127"/>
      <c r="AAD27" s="128"/>
      <c r="AAE27" s="127"/>
      <c r="AAF27" s="128"/>
      <c r="AAG27" s="127"/>
      <c r="AAH27" s="128"/>
      <c r="AAI27" s="127"/>
      <c r="AAJ27" s="128"/>
      <c r="AAK27" s="127"/>
      <c r="AAL27" s="128"/>
      <c r="AAM27" s="127"/>
      <c r="AAN27" s="128"/>
      <c r="AAO27" s="127"/>
      <c r="AAP27" s="128"/>
      <c r="AAQ27" s="127"/>
      <c r="AAR27" s="128"/>
      <c r="AAS27" s="127"/>
      <c r="AAT27" s="128"/>
      <c r="AAU27" s="127"/>
      <c r="AAV27" s="128"/>
      <c r="AAW27" s="127"/>
      <c r="AAX27" s="128"/>
      <c r="AAY27" s="127"/>
      <c r="AAZ27" s="128"/>
      <c r="ABA27" s="127"/>
      <c r="ABB27" s="128"/>
      <c r="ABC27" s="127"/>
      <c r="ABD27" s="128"/>
      <c r="ABE27" s="127"/>
      <c r="ABF27" s="128"/>
      <c r="ABG27" s="127"/>
      <c r="ABH27" s="128"/>
      <c r="ABI27" s="127"/>
      <c r="ABJ27" s="128"/>
      <c r="ABK27" s="127"/>
      <c r="ABL27" s="128"/>
      <c r="ABM27" s="127"/>
      <c r="ABN27" s="128"/>
      <c r="ABO27" s="127"/>
      <c r="ABP27" s="128"/>
      <c r="ABQ27" s="127"/>
      <c r="ABR27" s="128"/>
      <c r="ABS27" s="127"/>
      <c r="ABT27" s="128"/>
      <c r="ABU27" s="127"/>
      <c r="ABV27" s="128"/>
      <c r="ABW27" s="127"/>
      <c r="ABX27" s="128"/>
      <c r="ABY27" s="127"/>
      <c r="ABZ27" s="128"/>
      <c r="ACA27" s="127"/>
      <c r="ACB27" s="128"/>
      <c r="ACC27" s="127"/>
      <c r="ACD27" s="128"/>
      <c r="ACE27" s="127"/>
      <c r="ACF27" s="128"/>
      <c r="ACG27" s="127"/>
      <c r="ACH27" s="128"/>
      <c r="ACI27" s="127"/>
      <c r="ACJ27" s="128"/>
      <c r="ACK27" s="127"/>
      <c r="ACL27" s="128"/>
      <c r="ACM27" s="127"/>
      <c r="ACN27" s="128"/>
      <c r="ACO27" s="127"/>
      <c r="ACP27" s="128"/>
      <c r="ACQ27" s="127"/>
      <c r="ACR27" s="128"/>
      <c r="ACS27" s="127"/>
      <c r="ACT27" s="128"/>
      <c r="ACU27" s="127"/>
      <c r="ACV27" s="128"/>
      <c r="ACW27" s="127"/>
      <c r="ACX27" s="128"/>
      <c r="ACY27" s="127"/>
      <c r="ACZ27" s="128"/>
      <c r="ADA27" s="127"/>
      <c r="ADB27" s="128"/>
      <c r="ADC27" s="127"/>
      <c r="ADD27" s="128"/>
      <c r="ADE27" s="127"/>
      <c r="ADF27" s="128"/>
      <c r="ADG27" s="127"/>
      <c r="ADH27" s="128"/>
      <c r="ADI27" s="127"/>
      <c r="ADJ27" s="128"/>
      <c r="ADK27" s="127"/>
      <c r="ADL27" s="128"/>
      <c r="ADM27" s="127"/>
      <c r="ADN27" s="128"/>
      <c r="ADO27" s="127"/>
      <c r="ADP27" s="128"/>
      <c r="ADQ27" s="127"/>
      <c r="ADR27" s="128"/>
      <c r="ADS27" s="127"/>
      <c r="ADT27" s="128"/>
      <c r="ADU27" s="127"/>
      <c r="ADV27" s="128"/>
      <c r="ADW27" s="127"/>
      <c r="ADX27" s="128"/>
      <c r="ADY27" s="127"/>
      <c r="ADZ27" s="128"/>
      <c r="AEA27" s="127"/>
      <c r="AEB27" s="128"/>
      <c r="AEC27" s="127"/>
      <c r="AED27" s="128"/>
      <c r="AEE27" s="127"/>
      <c r="AEF27" s="128"/>
      <c r="AEG27" s="127"/>
      <c r="AEH27" s="128"/>
      <c r="AEI27" s="127"/>
      <c r="AEJ27" s="128"/>
      <c r="AEK27" s="127"/>
      <c r="AEL27" s="128"/>
      <c r="AEM27" s="127"/>
      <c r="AEN27" s="128"/>
      <c r="AEO27" s="127"/>
      <c r="AEP27" s="128"/>
      <c r="AEQ27" s="127"/>
      <c r="AER27" s="128"/>
      <c r="AES27" s="127"/>
      <c r="AET27" s="128"/>
      <c r="AEU27" s="127"/>
      <c r="AEV27" s="128"/>
      <c r="AEW27" s="127"/>
      <c r="AEX27" s="128"/>
      <c r="AEY27" s="127"/>
      <c r="AEZ27" s="128"/>
      <c r="AFA27" s="127"/>
      <c r="AFB27" s="128"/>
      <c r="AFC27" s="127"/>
      <c r="AFD27" s="128"/>
      <c r="AFE27" s="127"/>
      <c r="AFF27" s="128"/>
      <c r="AFG27" s="127"/>
      <c r="AFH27" s="128"/>
      <c r="AFI27" s="127"/>
      <c r="AFJ27" s="128"/>
      <c r="AFK27" s="127"/>
      <c r="AFL27" s="128"/>
      <c r="AFM27" s="127"/>
      <c r="AFN27" s="128"/>
      <c r="AFO27" s="127"/>
      <c r="AFP27" s="128"/>
      <c r="AFQ27" s="127"/>
      <c r="AFR27" s="128"/>
      <c r="AFS27" s="127"/>
      <c r="AFT27" s="128"/>
      <c r="AFU27" s="127"/>
      <c r="AFV27" s="128"/>
      <c r="AFW27" s="127"/>
      <c r="AFX27" s="128"/>
      <c r="AFY27" s="127"/>
      <c r="AFZ27" s="128"/>
      <c r="AGA27" s="127"/>
      <c r="AGB27" s="128"/>
      <c r="AGC27" s="127"/>
      <c r="AGD27" s="128"/>
      <c r="AGE27" s="127"/>
      <c r="AGF27" s="128"/>
      <c r="AGG27" s="127"/>
      <c r="AGH27" s="128"/>
      <c r="AGI27" s="127"/>
      <c r="AGJ27" s="128"/>
      <c r="AGK27" s="127"/>
      <c r="AGL27" s="128"/>
      <c r="AGM27" s="127"/>
      <c r="AGN27" s="128"/>
      <c r="AGO27" s="127"/>
      <c r="AGP27" s="128"/>
      <c r="AGQ27" s="127"/>
      <c r="AGR27" s="128"/>
      <c r="AGS27" s="127"/>
      <c r="AGT27" s="128"/>
      <c r="AGU27" s="127"/>
      <c r="AGV27" s="128"/>
      <c r="AGW27" s="127"/>
      <c r="AGX27" s="128"/>
      <c r="AGY27" s="127"/>
      <c r="AGZ27" s="128"/>
      <c r="AHA27" s="127"/>
      <c r="AHB27" s="128"/>
      <c r="AHC27" s="127"/>
      <c r="AHD27" s="128"/>
      <c r="AHE27" s="127"/>
      <c r="AHF27" s="128"/>
      <c r="AHG27" s="127"/>
      <c r="AHH27" s="128"/>
      <c r="AHI27" s="127"/>
      <c r="AHJ27" s="128"/>
      <c r="AHK27" s="127"/>
      <c r="AHL27" s="128"/>
      <c r="AHM27" s="127"/>
      <c r="AHN27" s="128"/>
      <c r="AHO27" s="127"/>
      <c r="AHP27" s="128"/>
      <c r="AHQ27" s="127"/>
      <c r="AHR27" s="128"/>
      <c r="AHS27" s="127"/>
      <c r="AHT27" s="128"/>
      <c r="AHU27" s="127"/>
      <c r="AHV27" s="128"/>
      <c r="AHW27" s="127"/>
      <c r="AHX27" s="128"/>
      <c r="AHY27" s="127"/>
      <c r="AHZ27" s="128"/>
      <c r="AIA27" s="127"/>
      <c r="AIB27" s="128"/>
      <c r="AIC27" s="127"/>
      <c r="AID27" s="128"/>
      <c r="AIE27" s="127"/>
      <c r="AIF27" s="128"/>
      <c r="AIG27" s="127"/>
      <c r="AIH27" s="128"/>
      <c r="AII27" s="127"/>
      <c r="AIJ27" s="128"/>
      <c r="AIK27" s="127"/>
      <c r="AIL27" s="128"/>
      <c r="AIM27" s="127"/>
      <c r="AIN27" s="128"/>
      <c r="AIO27" s="127"/>
      <c r="AIP27" s="128"/>
      <c r="AIQ27" s="127"/>
      <c r="AIR27" s="128"/>
      <c r="AIS27" s="127"/>
      <c r="AIT27" s="128"/>
      <c r="AIU27" s="127"/>
      <c r="AIV27" s="128"/>
      <c r="AIW27" s="127"/>
      <c r="AIX27" s="128"/>
      <c r="AIY27" s="127"/>
      <c r="AIZ27" s="128"/>
      <c r="AJA27" s="127"/>
      <c r="AJB27" s="128"/>
      <c r="AJC27" s="127"/>
      <c r="AJD27" s="128"/>
      <c r="AJE27" s="127"/>
      <c r="AJF27" s="128"/>
      <c r="AJG27" s="127"/>
      <c r="AJH27" s="128"/>
      <c r="AJI27" s="127"/>
      <c r="AJJ27" s="128"/>
      <c r="AJK27" s="127"/>
      <c r="AJL27" s="128"/>
      <c r="AJM27" s="127"/>
      <c r="AJN27" s="128"/>
      <c r="AJO27" s="127"/>
      <c r="AJP27" s="128"/>
      <c r="AJQ27" s="127"/>
      <c r="AJR27" s="128"/>
      <c r="AJS27" s="127"/>
      <c r="AJT27" s="128"/>
      <c r="AJU27" s="127"/>
      <c r="AJV27" s="128"/>
      <c r="AJW27" s="127"/>
      <c r="AJX27" s="128"/>
      <c r="AJY27" s="127"/>
      <c r="AJZ27" s="128"/>
      <c r="AKA27" s="127"/>
      <c r="AKB27" s="128"/>
      <c r="AKC27" s="127"/>
      <c r="AKD27" s="128"/>
      <c r="AKE27" s="127"/>
      <c r="AKF27" s="128"/>
      <c r="AKG27" s="127"/>
      <c r="AKH27" s="128"/>
      <c r="AKI27" s="127"/>
      <c r="AKJ27" s="128"/>
      <c r="AKK27" s="127"/>
      <c r="AKL27" s="128"/>
      <c r="AKM27" s="127"/>
      <c r="AKN27" s="128"/>
      <c r="AKO27" s="127"/>
      <c r="AKP27" s="128"/>
      <c r="AKQ27" s="127"/>
      <c r="AKR27" s="128"/>
      <c r="AKS27" s="127"/>
      <c r="AKT27" s="128"/>
      <c r="AKU27" s="127"/>
      <c r="AKV27" s="128"/>
      <c r="AKW27" s="127"/>
      <c r="AKX27" s="128"/>
      <c r="AKY27" s="127"/>
      <c r="AKZ27" s="128"/>
      <c r="ALA27" s="127"/>
      <c r="ALB27" s="128"/>
      <c r="ALC27" s="127"/>
      <c r="ALD27" s="128"/>
      <c r="ALE27" s="127"/>
      <c r="ALF27" s="128"/>
      <c r="ALG27" s="127"/>
      <c r="ALH27" s="128"/>
      <c r="ALI27" s="127"/>
      <c r="ALJ27" s="128"/>
      <c r="ALK27" s="127"/>
      <c r="ALL27" s="128"/>
      <c r="ALM27" s="127"/>
      <c r="ALN27" s="128"/>
      <c r="ALO27" s="127"/>
      <c r="ALP27" s="128"/>
      <c r="ALQ27" s="127"/>
      <c r="ALR27" s="128"/>
      <c r="ALS27" s="127"/>
      <c r="ALT27" s="128"/>
      <c r="ALU27" s="127"/>
      <c r="ALV27" s="128"/>
      <c r="ALW27" s="127"/>
      <c r="ALX27" s="128"/>
      <c r="ALY27" s="127"/>
      <c r="ALZ27" s="128"/>
      <c r="AMA27" s="127"/>
      <c r="AMB27" s="128"/>
      <c r="AMC27" s="127"/>
      <c r="AMD27" s="128"/>
      <c r="AME27" s="127"/>
      <c r="AMF27" s="128"/>
      <c r="AMG27" s="127"/>
      <c r="AMH27" s="128"/>
      <c r="AMI27" s="127"/>
      <c r="AMJ27" s="128"/>
      <c r="AMK27" s="127"/>
      <c r="AML27" s="128"/>
      <c r="AMM27" s="127"/>
      <c r="AMN27" s="128"/>
      <c r="AMO27" s="127"/>
      <c r="AMP27" s="128"/>
      <c r="AMQ27" s="127"/>
      <c r="AMR27" s="128"/>
      <c r="AMS27" s="127"/>
      <c r="AMT27" s="128"/>
      <c r="AMU27" s="127"/>
      <c r="AMV27" s="128"/>
      <c r="AMW27" s="127"/>
      <c r="AMX27" s="128"/>
      <c r="AMY27" s="127"/>
      <c r="AMZ27" s="128"/>
      <c r="ANA27" s="127"/>
      <c r="ANB27" s="128"/>
      <c r="ANC27" s="127"/>
      <c r="AND27" s="128"/>
      <c r="ANE27" s="127"/>
      <c r="ANF27" s="128"/>
      <c r="ANG27" s="127"/>
      <c r="ANH27" s="128"/>
      <c r="ANI27" s="127"/>
      <c r="ANJ27" s="128"/>
      <c r="ANK27" s="127"/>
      <c r="ANL27" s="128"/>
      <c r="ANM27" s="127"/>
      <c r="ANN27" s="128"/>
      <c r="ANO27" s="127"/>
      <c r="ANP27" s="128"/>
      <c r="ANQ27" s="127"/>
      <c r="ANR27" s="128"/>
      <c r="ANS27" s="127"/>
      <c r="ANT27" s="128"/>
      <c r="ANU27" s="127"/>
      <c r="ANV27" s="128"/>
      <c r="ANW27" s="127"/>
      <c r="ANX27" s="128"/>
      <c r="ANY27" s="127"/>
      <c r="ANZ27" s="128"/>
      <c r="AOA27" s="127"/>
      <c r="AOB27" s="128"/>
      <c r="AOC27" s="127"/>
      <c r="AOD27" s="128"/>
      <c r="AOE27" s="127"/>
      <c r="AOF27" s="128"/>
      <c r="AOG27" s="127"/>
      <c r="AOH27" s="128"/>
      <c r="AOI27" s="127"/>
      <c r="AOJ27" s="128"/>
      <c r="AOK27" s="127"/>
      <c r="AOL27" s="128"/>
      <c r="AOM27" s="127"/>
      <c r="AON27" s="128"/>
      <c r="AOO27" s="127"/>
      <c r="AOP27" s="128"/>
      <c r="AOQ27" s="127"/>
      <c r="AOR27" s="128"/>
      <c r="AOS27" s="127"/>
      <c r="AOT27" s="128"/>
      <c r="AOU27" s="127"/>
      <c r="AOV27" s="128"/>
      <c r="AOW27" s="127"/>
      <c r="AOX27" s="128"/>
      <c r="AOY27" s="127"/>
      <c r="AOZ27" s="128"/>
      <c r="APA27" s="127"/>
      <c r="APB27" s="128"/>
      <c r="APC27" s="127"/>
      <c r="APD27" s="128"/>
      <c r="APE27" s="127"/>
      <c r="APF27" s="128"/>
      <c r="APG27" s="127"/>
      <c r="APH27" s="128"/>
      <c r="API27" s="127"/>
      <c r="APJ27" s="128"/>
      <c r="APK27" s="127"/>
      <c r="APL27" s="128"/>
      <c r="APM27" s="127"/>
      <c r="APN27" s="128"/>
      <c r="APO27" s="127"/>
      <c r="APP27" s="128"/>
      <c r="APQ27" s="127"/>
      <c r="APR27" s="128"/>
      <c r="APS27" s="127"/>
      <c r="APT27" s="128"/>
      <c r="APU27" s="127"/>
      <c r="APV27" s="128"/>
      <c r="APW27" s="127"/>
      <c r="APX27" s="128"/>
      <c r="APY27" s="127"/>
      <c r="APZ27" s="128"/>
      <c r="AQA27" s="127"/>
      <c r="AQB27" s="128"/>
      <c r="AQC27" s="127"/>
      <c r="AQD27" s="128"/>
      <c r="AQE27" s="127"/>
      <c r="AQF27" s="128"/>
      <c r="AQG27" s="127"/>
      <c r="AQH27" s="128"/>
      <c r="AQI27" s="127"/>
      <c r="AQJ27" s="128"/>
      <c r="AQK27" s="127"/>
      <c r="AQL27" s="128"/>
      <c r="AQM27" s="127"/>
      <c r="AQN27" s="128"/>
      <c r="AQO27" s="127"/>
      <c r="AQP27" s="128"/>
      <c r="AQQ27" s="127"/>
      <c r="AQR27" s="128"/>
      <c r="AQS27" s="127"/>
      <c r="AQT27" s="128"/>
      <c r="AQU27" s="127"/>
      <c r="AQV27" s="128"/>
      <c r="AQW27" s="127"/>
      <c r="AQX27" s="128"/>
      <c r="AQY27" s="127"/>
      <c r="AQZ27" s="128"/>
      <c r="ARA27" s="127"/>
      <c r="ARB27" s="128"/>
      <c r="ARC27" s="127"/>
      <c r="ARD27" s="128"/>
      <c r="ARE27" s="127"/>
      <c r="ARF27" s="128"/>
      <c r="ARG27" s="127"/>
      <c r="ARH27" s="128"/>
      <c r="ARI27" s="127"/>
      <c r="ARJ27" s="128"/>
      <c r="ARK27" s="127"/>
      <c r="ARL27" s="128"/>
      <c r="ARM27" s="127"/>
      <c r="ARN27" s="128"/>
      <c r="ARO27" s="127"/>
      <c r="ARP27" s="128"/>
      <c r="ARQ27" s="127"/>
      <c r="ARR27" s="128"/>
      <c r="ARS27" s="127"/>
      <c r="ART27" s="128"/>
      <c r="ARU27" s="127"/>
      <c r="ARV27" s="128"/>
      <c r="ARW27" s="127"/>
      <c r="ARX27" s="128"/>
      <c r="ARY27" s="127"/>
      <c r="ARZ27" s="128"/>
      <c r="ASA27" s="127"/>
      <c r="ASB27" s="128"/>
      <c r="ASC27" s="127"/>
      <c r="ASD27" s="128"/>
      <c r="ASE27" s="127"/>
      <c r="ASF27" s="128"/>
      <c r="ASG27" s="127"/>
      <c r="ASH27" s="128"/>
      <c r="ASI27" s="127"/>
      <c r="ASJ27" s="128"/>
      <c r="ASK27" s="127"/>
      <c r="ASL27" s="128"/>
      <c r="ASM27" s="127"/>
      <c r="ASN27" s="128"/>
      <c r="ASO27" s="127"/>
      <c r="ASP27" s="128"/>
      <c r="ASQ27" s="127"/>
      <c r="ASR27" s="128"/>
      <c r="ASS27" s="127"/>
      <c r="AST27" s="128"/>
      <c r="ASU27" s="127"/>
      <c r="ASV27" s="128"/>
      <c r="ASW27" s="127"/>
      <c r="ASX27" s="128"/>
      <c r="ASY27" s="127"/>
      <c r="ASZ27" s="128"/>
      <c r="ATA27" s="127"/>
      <c r="ATB27" s="128"/>
      <c r="ATC27" s="127"/>
      <c r="ATD27" s="128"/>
      <c r="ATE27" s="127"/>
      <c r="ATF27" s="128"/>
      <c r="ATG27" s="127"/>
      <c r="ATH27" s="128"/>
      <c r="ATI27" s="127"/>
      <c r="ATJ27" s="128"/>
      <c r="ATK27" s="127"/>
      <c r="ATL27" s="128"/>
      <c r="ATM27" s="127"/>
      <c r="ATN27" s="128"/>
      <c r="ATO27" s="127"/>
      <c r="ATP27" s="128"/>
      <c r="ATQ27" s="127"/>
      <c r="ATR27" s="128"/>
      <c r="ATS27" s="127"/>
      <c r="ATT27" s="128"/>
      <c r="ATU27" s="127"/>
      <c r="ATV27" s="128"/>
      <c r="ATW27" s="127"/>
      <c r="ATX27" s="128"/>
      <c r="ATY27" s="127"/>
      <c r="ATZ27" s="128"/>
      <c r="AUA27" s="127"/>
      <c r="AUB27" s="128"/>
      <c r="AUC27" s="127"/>
      <c r="AUD27" s="128"/>
      <c r="AUE27" s="127"/>
      <c r="AUF27" s="128"/>
      <c r="AUG27" s="127"/>
      <c r="AUH27" s="128"/>
      <c r="AUI27" s="127"/>
      <c r="AUJ27" s="128"/>
      <c r="AUK27" s="127"/>
      <c r="AUL27" s="128"/>
      <c r="AUM27" s="127"/>
      <c r="AUN27" s="128"/>
      <c r="AUO27" s="127"/>
      <c r="AUP27" s="128"/>
      <c r="AUQ27" s="127"/>
      <c r="AUR27" s="128"/>
      <c r="AUS27" s="127"/>
      <c r="AUT27" s="128"/>
      <c r="AUU27" s="127"/>
      <c r="AUV27" s="128"/>
      <c r="AUW27" s="127"/>
      <c r="AUX27" s="128"/>
      <c r="AUY27" s="127"/>
      <c r="AUZ27" s="128"/>
      <c r="AVA27" s="127"/>
      <c r="AVB27" s="128"/>
      <c r="AVC27" s="127"/>
      <c r="AVD27" s="128"/>
      <c r="AVE27" s="127"/>
      <c r="AVF27" s="128"/>
      <c r="AVG27" s="127"/>
      <c r="AVH27" s="128"/>
      <c r="AVI27" s="127"/>
      <c r="AVJ27" s="128"/>
      <c r="AVK27" s="127"/>
      <c r="AVL27" s="128"/>
      <c r="AVM27" s="127"/>
      <c r="AVN27" s="128"/>
      <c r="AVO27" s="127"/>
      <c r="AVP27" s="128"/>
      <c r="AVQ27" s="127"/>
      <c r="AVR27" s="128"/>
      <c r="AVS27" s="127"/>
      <c r="AVT27" s="128"/>
      <c r="AVU27" s="127"/>
      <c r="AVV27" s="128"/>
      <c r="AVW27" s="127"/>
      <c r="AVX27" s="128"/>
      <c r="AVY27" s="127"/>
      <c r="AVZ27" s="128"/>
      <c r="AWA27" s="127"/>
      <c r="AWB27" s="128"/>
      <c r="AWC27" s="127"/>
      <c r="AWD27" s="128"/>
      <c r="AWE27" s="127"/>
      <c r="AWF27" s="128"/>
      <c r="AWG27" s="127"/>
      <c r="AWH27" s="128"/>
      <c r="AWI27" s="127"/>
      <c r="AWJ27" s="128"/>
      <c r="AWK27" s="127"/>
      <c r="AWL27" s="128"/>
      <c r="AWM27" s="127"/>
      <c r="AWN27" s="128"/>
      <c r="AWO27" s="127"/>
      <c r="AWP27" s="128"/>
      <c r="AWQ27" s="127"/>
      <c r="AWR27" s="128"/>
      <c r="AWS27" s="127"/>
      <c r="AWT27" s="128"/>
      <c r="AWU27" s="127"/>
      <c r="AWV27" s="128"/>
      <c r="AWW27" s="127"/>
      <c r="AWX27" s="128"/>
      <c r="AWY27" s="127"/>
      <c r="AWZ27" s="128"/>
      <c r="AXA27" s="127"/>
      <c r="AXB27" s="128"/>
      <c r="AXC27" s="127"/>
      <c r="AXD27" s="128"/>
      <c r="AXE27" s="127"/>
      <c r="AXF27" s="128"/>
      <c r="AXG27" s="127"/>
      <c r="AXH27" s="128"/>
      <c r="AXI27" s="127"/>
      <c r="AXJ27" s="128"/>
      <c r="AXK27" s="127"/>
      <c r="AXL27" s="128"/>
      <c r="AXM27" s="127"/>
      <c r="AXN27" s="128"/>
      <c r="AXO27" s="127"/>
      <c r="AXP27" s="128"/>
      <c r="AXQ27" s="127"/>
      <c r="AXR27" s="128"/>
      <c r="AXS27" s="127"/>
      <c r="AXT27" s="128"/>
      <c r="AXU27" s="127"/>
      <c r="AXV27" s="128"/>
      <c r="AXW27" s="127"/>
      <c r="AXX27" s="128"/>
      <c r="AXY27" s="127"/>
      <c r="AXZ27" s="128"/>
      <c r="AYA27" s="127"/>
      <c r="AYB27" s="128"/>
      <c r="AYC27" s="127"/>
      <c r="AYD27" s="128"/>
      <c r="AYE27" s="127"/>
      <c r="AYF27" s="128"/>
      <c r="AYG27" s="127"/>
      <c r="AYH27" s="128"/>
      <c r="AYI27" s="127"/>
      <c r="AYJ27" s="128"/>
      <c r="AYK27" s="127"/>
      <c r="AYL27" s="128"/>
      <c r="AYM27" s="127"/>
      <c r="AYN27" s="128"/>
      <c r="AYO27" s="127"/>
      <c r="AYP27" s="128"/>
      <c r="AYQ27" s="127"/>
      <c r="AYR27" s="128"/>
      <c r="AYS27" s="127"/>
      <c r="AYT27" s="128"/>
      <c r="AYU27" s="127"/>
      <c r="AYV27" s="128"/>
      <c r="AYW27" s="127"/>
      <c r="AYX27" s="128"/>
      <c r="AYY27" s="127"/>
      <c r="AYZ27" s="128"/>
      <c r="AZA27" s="127"/>
      <c r="AZB27" s="128"/>
      <c r="AZC27" s="127"/>
      <c r="AZD27" s="128"/>
      <c r="AZE27" s="127"/>
      <c r="AZF27" s="128"/>
      <c r="AZG27" s="127"/>
      <c r="AZH27" s="128"/>
      <c r="AZI27" s="127"/>
      <c r="AZJ27" s="128"/>
      <c r="AZK27" s="127"/>
      <c r="AZL27" s="128"/>
      <c r="AZM27" s="127"/>
      <c r="AZN27" s="128"/>
      <c r="AZO27" s="127"/>
      <c r="AZP27" s="128"/>
      <c r="AZQ27" s="127"/>
      <c r="AZR27" s="128"/>
      <c r="AZS27" s="127"/>
      <c r="AZT27" s="128"/>
      <c r="AZU27" s="127"/>
      <c r="AZV27" s="128"/>
      <c r="AZW27" s="127"/>
      <c r="AZX27" s="128"/>
      <c r="AZY27" s="127"/>
      <c r="AZZ27" s="128"/>
      <c r="BAA27" s="127"/>
      <c r="BAB27" s="128"/>
      <c r="BAC27" s="127"/>
      <c r="BAD27" s="128"/>
      <c r="BAE27" s="127"/>
      <c r="BAF27" s="128"/>
      <c r="BAG27" s="127"/>
      <c r="BAH27" s="128"/>
      <c r="BAI27" s="127"/>
      <c r="BAJ27" s="128"/>
      <c r="BAK27" s="127"/>
      <c r="BAL27" s="128"/>
      <c r="BAM27" s="127"/>
      <c r="BAN27" s="128"/>
      <c r="BAO27" s="127"/>
      <c r="BAP27" s="128"/>
      <c r="BAQ27" s="127"/>
      <c r="BAR27" s="128"/>
      <c r="BAS27" s="127"/>
      <c r="BAT27" s="128"/>
      <c r="BAU27" s="127"/>
      <c r="BAV27" s="128"/>
      <c r="BAW27" s="127"/>
      <c r="BAX27" s="128"/>
      <c r="BAY27" s="127"/>
      <c r="BAZ27" s="128"/>
      <c r="BBA27" s="127"/>
      <c r="BBB27" s="128"/>
      <c r="BBC27" s="127"/>
      <c r="BBD27" s="128"/>
      <c r="BBE27" s="127"/>
      <c r="BBF27" s="128"/>
      <c r="BBG27" s="127"/>
      <c r="BBH27" s="128"/>
      <c r="BBI27" s="127"/>
      <c r="BBJ27" s="128"/>
      <c r="BBK27" s="127"/>
      <c r="BBL27" s="128"/>
      <c r="BBM27" s="127"/>
      <c r="BBN27" s="128"/>
      <c r="BBO27" s="127"/>
      <c r="BBP27" s="128"/>
      <c r="BBQ27" s="127"/>
      <c r="BBR27" s="128"/>
      <c r="BBS27" s="127"/>
      <c r="BBT27" s="128"/>
      <c r="BBU27" s="127"/>
      <c r="BBV27" s="128"/>
      <c r="BBW27" s="127"/>
      <c r="BBX27" s="128"/>
      <c r="BBY27" s="127"/>
      <c r="BBZ27" s="128"/>
      <c r="BCA27" s="127"/>
      <c r="BCB27" s="128"/>
      <c r="BCC27" s="127"/>
      <c r="BCD27" s="128"/>
      <c r="BCE27" s="127"/>
      <c r="BCF27" s="128"/>
      <c r="BCG27" s="127"/>
      <c r="BCH27" s="128"/>
      <c r="BCI27" s="127"/>
      <c r="BCJ27" s="128"/>
      <c r="BCK27" s="127"/>
      <c r="BCL27" s="128"/>
      <c r="BCM27" s="127"/>
      <c r="BCN27" s="128"/>
      <c r="BCO27" s="127"/>
      <c r="BCP27" s="128"/>
      <c r="BCQ27" s="127"/>
      <c r="BCR27" s="128"/>
      <c r="BCS27" s="127"/>
      <c r="BCT27" s="128"/>
      <c r="BCU27" s="127"/>
      <c r="BCV27" s="128"/>
      <c r="BCW27" s="127"/>
      <c r="BCX27" s="128"/>
      <c r="BCY27" s="127"/>
      <c r="BCZ27" s="128"/>
      <c r="BDA27" s="127"/>
      <c r="BDB27" s="128"/>
      <c r="BDC27" s="127"/>
      <c r="BDD27" s="128"/>
      <c r="BDE27" s="127"/>
      <c r="BDF27" s="128"/>
      <c r="BDG27" s="127"/>
      <c r="BDH27" s="128"/>
      <c r="BDI27" s="127"/>
      <c r="BDJ27" s="128"/>
      <c r="BDK27" s="127"/>
      <c r="BDL27" s="128"/>
      <c r="BDM27" s="127"/>
      <c r="BDN27" s="128"/>
      <c r="BDO27" s="127"/>
      <c r="BDP27" s="128"/>
      <c r="BDQ27" s="127"/>
      <c r="BDR27" s="128"/>
      <c r="BDS27" s="127"/>
      <c r="BDT27" s="128"/>
      <c r="BDU27" s="127"/>
      <c r="BDV27" s="128"/>
      <c r="BDW27" s="127"/>
      <c r="BDX27" s="128"/>
      <c r="BDY27" s="127"/>
      <c r="BDZ27" s="128"/>
      <c r="BEA27" s="127"/>
      <c r="BEB27" s="128"/>
      <c r="BEC27" s="127"/>
      <c r="BED27" s="128"/>
      <c r="BEE27" s="127"/>
      <c r="BEF27" s="128"/>
      <c r="BEG27" s="127"/>
      <c r="BEH27" s="128"/>
      <c r="BEI27" s="127"/>
      <c r="BEJ27" s="128"/>
      <c r="BEK27" s="127"/>
      <c r="BEL27" s="128"/>
      <c r="BEM27" s="127"/>
      <c r="BEN27" s="128"/>
      <c r="BEO27" s="127"/>
      <c r="BEP27" s="128"/>
      <c r="BEQ27" s="127"/>
      <c r="BER27" s="128"/>
      <c r="BES27" s="127"/>
      <c r="BET27" s="128"/>
      <c r="BEU27" s="127"/>
      <c r="BEV27" s="128"/>
      <c r="BEW27" s="127"/>
      <c r="BEX27" s="128"/>
      <c r="BEY27" s="127"/>
      <c r="BEZ27" s="128"/>
      <c r="BFA27" s="127"/>
      <c r="BFB27" s="128"/>
      <c r="BFC27" s="127"/>
      <c r="BFD27" s="128"/>
      <c r="BFE27" s="127"/>
      <c r="BFF27" s="128"/>
      <c r="BFG27" s="127"/>
      <c r="BFH27" s="128"/>
      <c r="BFI27" s="127"/>
      <c r="BFJ27" s="128"/>
      <c r="BFK27" s="127"/>
      <c r="BFL27" s="128"/>
      <c r="BFM27" s="127"/>
      <c r="BFN27" s="128"/>
      <c r="BFO27" s="127"/>
      <c r="BFP27" s="128"/>
      <c r="BFQ27" s="127"/>
      <c r="BFR27" s="128"/>
      <c r="BFS27" s="127"/>
      <c r="BFT27" s="128"/>
      <c r="BFU27" s="127"/>
      <c r="BFV27" s="128"/>
      <c r="BFW27" s="127"/>
      <c r="BFX27" s="128"/>
      <c r="BFY27" s="127"/>
      <c r="BFZ27" s="128"/>
      <c r="BGA27" s="127"/>
      <c r="BGB27" s="128"/>
      <c r="BGC27" s="127"/>
      <c r="BGD27" s="128"/>
      <c r="BGE27" s="127"/>
      <c r="BGF27" s="128"/>
      <c r="BGG27" s="127"/>
      <c r="BGH27" s="128"/>
      <c r="BGI27" s="127"/>
      <c r="BGJ27" s="128"/>
      <c r="BGK27" s="127"/>
      <c r="BGL27" s="128"/>
      <c r="BGM27" s="127"/>
      <c r="BGN27" s="128"/>
      <c r="BGO27" s="127"/>
      <c r="BGP27" s="128"/>
      <c r="BGQ27" s="127"/>
      <c r="BGR27" s="128"/>
      <c r="BGS27" s="127"/>
      <c r="BGT27" s="128"/>
      <c r="BGU27" s="127"/>
      <c r="BGV27" s="128"/>
      <c r="BGW27" s="127"/>
      <c r="BGX27" s="128"/>
      <c r="BGY27" s="127"/>
      <c r="BGZ27" s="128"/>
      <c r="BHA27" s="127"/>
      <c r="BHB27" s="128"/>
      <c r="BHC27" s="127"/>
      <c r="BHD27" s="128"/>
      <c r="BHE27" s="127"/>
      <c r="BHF27" s="128"/>
      <c r="BHG27" s="127"/>
      <c r="BHH27" s="128"/>
      <c r="BHI27" s="127"/>
      <c r="BHJ27" s="128"/>
      <c r="BHK27" s="127"/>
      <c r="BHL27" s="128"/>
      <c r="BHM27" s="127"/>
      <c r="BHN27" s="128"/>
      <c r="BHO27" s="127"/>
      <c r="BHP27" s="128"/>
      <c r="BHQ27" s="127"/>
      <c r="BHR27" s="128"/>
      <c r="BHS27" s="127"/>
      <c r="BHT27" s="128"/>
      <c r="BHU27" s="127"/>
      <c r="BHV27" s="128"/>
      <c r="BHW27" s="127"/>
      <c r="BHX27" s="128"/>
      <c r="BHY27" s="127"/>
      <c r="BHZ27" s="128"/>
      <c r="BIA27" s="127"/>
      <c r="BIB27" s="128"/>
      <c r="BIC27" s="127"/>
      <c r="BID27" s="128"/>
      <c r="BIE27" s="127"/>
      <c r="BIF27" s="128"/>
      <c r="BIG27" s="127"/>
      <c r="BIH27" s="128"/>
      <c r="BII27" s="127"/>
      <c r="BIJ27" s="128"/>
      <c r="BIK27" s="127"/>
      <c r="BIL27" s="128"/>
      <c r="BIM27" s="127"/>
      <c r="BIN27" s="128"/>
      <c r="BIO27" s="127"/>
      <c r="BIP27" s="128"/>
      <c r="BIQ27" s="127"/>
      <c r="BIR27" s="128"/>
      <c r="BIS27" s="127"/>
      <c r="BIT27" s="128"/>
      <c r="BIU27" s="127"/>
      <c r="BIV27" s="128"/>
      <c r="BIW27" s="127"/>
      <c r="BIX27" s="128"/>
      <c r="BIY27" s="127"/>
      <c r="BIZ27" s="128"/>
      <c r="BJA27" s="127"/>
      <c r="BJB27" s="128"/>
      <c r="BJC27" s="127"/>
      <c r="BJD27" s="128"/>
      <c r="BJE27" s="127"/>
      <c r="BJF27" s="128"/>
      <c r="BJG27" s="127"/>
      <c r="BJH27" s="128"/>
      <c r="BJI27" s="127"/>
      <c r="BJJ27" s="128"/>
      <c r="BJK27" s="127"/>
      <c r="BJL27" s="128"/>
      <c r="BJM27" s="127"/>
      <c r="BJN27" s="128"/>
      <c r="BJO27" s="127"/>
      <c r="BJP27" s="128"/>
      <c r="BJQ27" s="127"/>
      <c r="BJR27" s="128"/>
      <c r="BJS27" s="127"/>
      <c r="BJT27" s="128"/>
      <c r="BJU27" s="127"/>
      <c r="BJV27" s="128"/>
      <c r="BJW27" s="127"/>
      <c r="BJX27" s="128"/>
      <c r="BJY27" s="127"/>
      <c r="BJZ27" s="128"/>
      <c r="BKA27" s="127"/>
      <c r="BKB27" s="128"/>
      <c r="BKC27" s="127"/>
      <c r="BKD27" s="128"/>
      <c r="BKE27" s="127"/>
      <c r="BKF27" s="128"/>
      <c r="BKG27" s="127"/>
      <c r="BKH27" s="128"/>
      <c r="BKI27" s="127"/>
      <c r="BKJ27" s="128"/>
      <c r="BKK27" s="127"/>
      <c r="BKL27" s="128"/>
      <c r="BKM27" s="127"/>
      <c r="BKN27" s="128"/>
      <c r="BKO27" s="127"/>
      <c r="BKP27" s="128"/>
      <c r="BKQ27" s="127"/>
      <c r="BKR27" s="128"/>
      <c r="BKS27" s="127"/>
      <c r="BKT27" s="128"/>
      <c r="BKU27" s="127"/>
      <c r="BKV27" s="128"/>
      <c r="BKW27" s="127"/>
      <c r="BKX27" s="128"/>
      <c r="BKY27" s="127"/>
      <c r="BKZ27" s="128"/>
      <c r="BLA27" s="127"/>
      <c r="BLB27" s="128"/>
      <c r="BLC27" s="127"/>
      <c r="BLD27" s="128"/>
      <c r="BLE27" s="127"/>
      <c r="BLF27" s="128"/>
      <c r="BLG27" s="127"/>
      <c r="BLH27" s="128"/>
      <c r="BLI27" s="127"/>
      <c r="BLJ27" s="128"/>
      <c r="BLK27" s="127"/>
      <c r="BLL27" s="128"/>
      <c r="BLM27" s="127"/>
      <c r="BLN27" s="128"/>
      <c r="BLO27" s="127"/>
      <c r="BLP27" s="128"/>
      <c r="BLQ27" s="127"/>
      <c r="BLR27" s="128"/>
      <c r="BLS27" s="127"/>
      <c r="BLT27" s="128"/>
      <c r="BLU27" s="127"/>
      <c r="BLV27" s="128"/>
      <c r="BLW27" s="127"/>
      <c r="BLX27" s="128"/>
      <c r="BLY27" s="127"/>
      <c r="BLZ27" s="128"/>
      <c r="BMA27" s="127"/>
      <c r="BMB27" s="128"/>
      <c r="BMC27" s="127"/>
      <c r="BMD27" s="128"/>
      <c r="BME27" s="127"/>
      <c r="BMF27" s="128"/>
      <c r="BMG27" s="127"/>
      <c r="BMH27" s="128"/>
      <c r="BMI27" s="127"/>
      <c r="BMJ27" s="128"/>
      <c r="BMK27" s="127"/>
      <c r="BML27" s="128"/>
      <c r="BMM27" s="127"/>
      <c r="BMN27" s="128"/>
      <c r="BMO27" s="127"/>
      <c r="BMP27" s="128"/>
      <c r="BMQ27" s="127"/>
      <c r="BMR27" s="128"/>
      <c r="BMS27" s="127"/>
      <c r="BMT27" s="128"/>
      <c r="BMU27" s="127"/>
      <c r="BMV27" s="128"/>
      <c r="BMW27" s="127"/>
      <c r="BMX27" s="128"/>
      <c r="BMY27" s="127"/>
      <c r="BMZ27" s="128"/>
      <c r="BNA27" s="127"/>
      <c r="BNB27" s="128"/>
      <c r="BNC27" s="127"/>
      <c r="BND27" s="128"/>
      <c r="BNE27" s="127"/>
      <c r="BNF27" s="128"/>
      <c r="BNG27" s="127"/>
      <c r="BNH27" s="128"/>
      <c r="BNI27" s="127"/>
      <c r="BNJ27" s="128"/>
      <c r="BNK27" s="127"/>
      <c r="BNL27" s="128"/>
      <c r="BNM27" s="127"/>
      <c r="BNN27" s="128"/>
      <c r="BNO27" s="127"/>
      <c r="BNP27" s="128"/>
      <c r="BNQ27" s="127"/>
      <c r="BNR27" s="128"/>
      <c r="BNS27" s="127"/>
      <c r="BNT27" s="128"/>
      <c r="BNU27" s="127"/>
      <c r="BNV27" s="128"/>
      <c r="BNW27" s="127"/>
      <c r="BNX27" s="128"/>
      <c r="BNY27" s="127"/>
      <c r="BNZ27" s="128"/>
      <c r="BOA27" s="127"/>
      <c r="BOB27" s="128"/>
      <c r="BOC27" s="127"/>
      <c r="BOD27" s="128"/>
      <c r="BOE27" s="127"/>
      <c r="BOF27" s="128"/>
      <c r="BOG27" s="127"/>
      <c r="BOH27" s="128"/>
      <c r="BOI27" s="127"/>
      <c r="BOJ27" s="128"/>
      <c r="BOK27" s="127"/>
      <c r="BOL27" s="128"/>
      <c r="BOM27" s="127"/>
      <c r="BON27" s="128"/>
      <c r="BOO27" s="127"/>
      <c r="BOP27" s="128"/>
      <c r="BOQ27" s="127"/>
      <c r="BOR27" s="128"/>
      <c r="BOS27" s="127"/>
      <c r="BOT27" s="128"/>
      <c r="BOU27" s="127"/>
      <c r="BOV27" s="128"/>
      <c r="BOW27" s="127"/>
      <c r="BOX27" s="128"/>
      <c r="BOY27" s="127"/>
      <c r="BOZ27" s="128"/>
      <c r="BPA27" s="127"/>
      <c r="BPB27" s="128"/>
      <c r="BPC27" s="127"/>
      <c r="BPD27" s="128"/>
      <c r="BPE27" s="127"/>
      <c r="BPF27" s="128"/>
      <c r="BPG27" s="127"/>
      <c r="BPH27" s="128"/>
      <c r="BPI27" s="127"/>
      <c r="BPJ27" s="128"/>
      <c r="BPK27" s="127"/>
      <c r="BPL27" s="128"/>
      <c r="BPM27" s="127"/>
      <c r="BPN27" s="128"/>
      <c r="BPO27" s="127"/>
      <c r="BPP27" s="128"/>
      <c r="BPQ27" s="127"/>
      <c r="BPR27" s="128"/>
      <c r="BPS27" s="127"/>
      <c r="BPT27" s="128"/>
      <c r="BPU27" s="127"/>
      <c r="BPV27" s="128"/>
      <c r="BPW27" s="127"/>
      <c r="BPX27" s="128"/>
      <c r="BPY27" s="127"/>
      <c r="BPZ27" s="128"/>
      <c r="BQA27" s="127"/>
      <c r="BQB27" s="128"/>
      <c r="BQC27" s="127"/>
      <c r="BQD27" s="128"/>
      <c r="BQE27" s="127"/>
      <c r="BQF27" s="128"/>
      <c r="BQG27" s="127"/>
      <c r="BQH27" s="128"/>
      <c r="BQI27" s="127"/>
      <c r="BQJ27" s="128"/>
      <c r="BQK27" s="127"/>
      <c r="BQL27" s="128"/>
      <c r="BQM27" s="127"/>
      <c r="BQN27" s="128"/>
      <c r="BQO27" s="127"/>
      <c r="BQP27" s="128"/>
      <c r="BQQ27" s="127"/>
      <c r="BQR27" s="128"/>
      <c r="BQS27" s="127"/>
      <c r="BQT27" s="128"/>
      <c r="BQU27" s="127"/>
      <c r="BQV27" s="128"/>
      <c r="BQW27" s="127"/>
      <c r="BQX27" s="128"/>
      <c r="BQY27" s="127"/>
      <c r="BQZ27" s="128"/>
      <c r="BRA27" s="127"/>
      <c r="BRB27" s="128"/>
      <c r="BRC27" s="127"/>
      <c r="BRD27" s="128"/>
      <c r="BRE27" s="127"/>
      <c r="BRF27" s="128"/>
      <c r="BRG27" s="127"/>
      <c r="BRH27" s="128"/>
      <c r="BRI27" s="127"/>
      <c r="BRJ27" s="128"/>
      <c r="BRK27" s="127"/>
      <c r="BRL27" s="128"/>
      <c r="BRM27" s="127"/>
      <c r="BRN27" s="128"/>
      <c r="BRO27" s="127"/>
      <c r="BRP27" s="128"/>
      <c r="BRQ27" s="127"/>
      <c r="BRR27" s="128"/>
      <c r="BRS27" s="127"/>
      <c r="BRT27" s="128"/>
      <c r="BRU27" s="127"/>
      <c r="BRV27" s="128"/>
      <c r="BRW27" s="127"/>
      <c r="BRX27" s="128"/>
      <c r="BRY27" s="127"/>
      <c r="BRZ27" s="128"/>
      <c r="BSA27" s="127"/>
      <c r="BSB27" s="128"/>
      <c r="BSC27" s="127"/>
      <c r="BSD27" s="128"/>
      <c r="BSE27" s="127"/>
      <c r="BSF27" s="128"/>
      <c r="BSG27" s="127"/>
      <c r="BSH27" s="128"/>
      <c r="BSI27" s="127"/>
      <c r="BSJ27" s="128"/>
      <c r="BSK27" s="127"/>
      <c r="BSL27" s="128"/>
      <c r="BSM27" s="127"/>
      <c r="BSN27" s="128"/>
      <c r="BSO27" s="127"/>
      <c r="BSP27" s="128"/>
      <c r="BSQ27" s="127"/>
      <c r="BSR27" s="128"/>
      <c r="BSS27" s="127"/>
      <c r="BST27" s="128"/>
      <c r="BSU27" s="127"/>
      <c r="BSV27" s="128"/>
      <c r="BSW27" s="127"/>
      <c r="BSX27" s="128"/>
      <c r="BSY27" s="127"/>
      <c r="BSZ27" s="128"/>
      <c r="BTA27" s="127"/>
      <c r="BTB27" s="128"/>
      <c r="BTC27" s="127"/>
      <c r="BTD27" s="128"/>
      <c r="BTE27" s="127"/>
      <c r="BTF27" s="128"/>
      <c r="BTG27" s="127"/>
      <c r="BTH27" s="128"/>
      <c r="BTI27" s="127"/>
      <c r="BTJ27" s="128"/>
      <c r="BTK27" s="127"/>
      <c r="BTL27" s="128"/>
      <c r="BTM27" s="127"/>
      <c r="BTN27" s="128"/>
      <c r="BTO27" s="127"/>
      <c r="BTP27" s="128"/>
      <c r="BTQ27" s="127"/>
      <c r="BTR27" s="128"/>
      <c r="BTS27" s="127"/>
      <c r="BTT27" s="128"/>
      <c r="BTU27" s="127"/>
      <c r="BTV27" s="128"/>
      <c r="BTW27" s="127"/>
      <c r="BTX27" s="128"/>
      <c r="BTY27" s="127"/>
      <c r="BTZ27" s="128"/>
      <c r="BUA27" s="127"/>
      <c r="BUB27" s="128"/>
      <c r="BUC27" s="127"/>
      <c r="BUD27" s="128"/>
      <c r="BUE27" s="127"/>
      <c r="BUF27" s="128"/>
      <c r="BUG27" s="127"/>
      <c r="BUH27" s="128"/>
      <c r="BUI27" s="127"/>
      <c r="BUJ27" s="128"/>
      <c r="BUK27" s="127"/>
      <c r="BUL27" s="128"/>
      <c r="BUM27" s="127"/>
      <c r="BUN27" s="128"/>
      <c r="BUO27" s="127"/>
      <c r="BUP27" s="128"/>
      <c r="BUQ27" s="127"/>
      <c r="BUR27" s="128"/>
      <c r="BUS27" s="127"/>
      <c r="BUT27" s="128"/>
      <c r="BUU27" s="127"/>
      <c r="BUV27" s="128"/>
      <c r="BUW27" s="127"/>
      <c r="BUX27" s="128"/>
      <c r="BUY27" s="127"/>
      <c r="BUZ27" s="128"/>
      <c r="BVA27" s="127"/>
      <c r="BVB27" s="128"/>
      <c r="BVC27" s="127"/>
      <c r="BVD27" s="128"/>
      <c r="BVE27" s="127"/>
      <c r="BVF27" s="128"/>
      <c r="BVG27" s="127"/>
      <c r="BVH27" s="128"/>
      <c r="BVI27" s="127"/>
      <c r="BVJ27" s="128"/>
      <c r="BVK27" s="127"/>
      <c r="BVL27" s="128"/>
      <c r="BVM27" s="127"/>
      <c r="BVN27" s="128"/>
      <c r="BVO27" s="127"/>
      <c r="BVP27" s="128"/>
      <c r="BVQ27" s="127"/>
      <c r="BVR27" s="128"/>
      <c r="BVS27" s="127"/>
      <c r="BVT27" s="128"/>
      <c r="BVU27" s="127"/>
      <c r="BVV27" s="128"/>
      <c r="BVW27" s="127"/>
      <c r="BVX27" s="128"/>
      <c r="BVY27" s="127"/>
      <c r="BVZ27" s="128"/>
      <c r="BWA27" s="127"/>
      <c r="BWB27" s="128"/>
      <c r="BWC27" s="127"/>
      <c r="BWD27" s="128"/>
      <c r="BWE27" s="127"/>
      <c r="BWF27" s="128"/>
      <c r="BWG27" s="127"/>
      <c r="BWH27" s="128"/>
      <c r="BWI27" s="127"/>
      <c r="BWJ27" s="128"/>
      <c r="BWK27" s="127"/>
      <c r="BWL27" s="128"/>
      <c r="BWM27" s="127"/>
      <c r="BWN27" s="128"/>
      <c r="BWO27" s="127"/>
      <c r="BWP27" s="128"/>
      <c r="BWQ27" s="127"/>
      <c r="BWR27" s="128"/>
      <c r="BWS27" s="127"/>
      <c r="BWT27" s="128"/>
      <c r="BWU27" s="127"/>
      <c r="BWV27" s="128"/>
      <c r="BWW27" s="127"/>
      <c r="BWX27" s="128"/>
      <c r="BWY27" s="127"/>
      <c r="BWZ27" s="128"/>
      <c r="BXA27" s="127"/>
      <c r="BXB27" s="128"/>
      <c r="BXC27" s="127"/>
      <c r="BXD27" s="128"/>
      <c r="BXE27" s="127"/>
      <c r="BXF27" s="128"/>
      <c r="BXG27" s="127"/>
      <c r="BXH27" s="128"/>
      <c r="BXI27" s="127"/>
      <c r="BXJ27" s="128"/>
      <c r="BXK27" s="127"/>
      <c r="BXL27" s="128"/>
      <c r="BXM27" s="127"/>
      <c r="BXN27" s="128"/>
      <c r="BXO27" s="127"/>
      <c r="BXP27" s="128"/>
      <c r="BXQ27" s="127"/>
      <c r="BXR27" s="128"/>
      <c r="BXS27" s="127"/>
      <c r="BXT27" s="128"/>
      <c r="BXU27" s="127"/>
      <c r="BXV27" s="128"/>
      <c r="BXW27" s="127"/>
      <c r="BXX27" s="128"/>
      <c r="BXY27" s="127"/>
      <c r="BXZ27" s="128"/>
      <c r="BYA27" s="127"/>
      <c r="BYB27" s="128"/>
      <c r="BYC27" s="127"/>
      <c r="BYD27" s="128"/>
      <c r="BYE27" s="127"/>
      <c r="BYF27" s="128"/>
      <c r="BYG27" s="127"/>
      <c r="BYH27" s="128"/>
      <c r="BYI27" s="127"/>
      <c r="BYJ27" s="128"/>
      <c r="BYK27" s="127"/>
      <c r="BYL27" s="128"/>
      <c r="BYM27" s="127"/>
      <c r="BYN27" s="128"/>
      <c r="BYO27" s="127"/>
      <c r="BYP27" s="128"/>
      <c r="BYQ27" s="127"/>
      <c r="BYR27" s="128"/>
      <c r="BYS27" s="127"/>
      <c r="BYT27" s="128"/>
      <c r="BYU27" s="127"/>
      <c r="BYV27" s="128"/>
      <c r="BYW27" s="127"/>
      <c r="BYX27" s="128"/>
      <c r="BYY27" s="127"/>
      <c r="BYZ27" s="128"/>
      <c r="BZA27" s="127"/>
      <c r="BZB27" s="128"/>
      <c r="BZC27" s="127"/>
      <c r="BZD27" s="128"/>
      <c r="BZE27" s="127"/>
      <c r="BZF27" s="128"/>
      <c r="BZG27" s="127"/>
      <c r="BZH27" s="128"/>
      <c r="BZI27" s="127"/>
      <c r="BZJ27" s="128"/>
      <c r="BZK27" s="127"/>
      <c r="BZL27" s="128"/>
      <c r="BZM27" s="127"/>
      <c r="BZN27" s="128"/>
      <c r="BZO27" s="127"/>
      <c r="BZP27" s="128"/>
      <c r="BZQ27" s="127"/>
      <c r="BZR27" s="128"/>
      <c r="BZS27" s="127"/>
      <c r="BZT27" s="128"/>
      <c r="BZU27" s="127"/>
      <c r="BZV27" s="128"/>
      <c r="BZW27" s="127"/>
      <c r="BZX27" s="128"/>
      <c r="BZY27" s="127"/>
      <c r="BZZ27" s="128"/>
      <c r="CAA27" s="127"/>
      <c r="CAB27" s="128"/>
      <c r="CAC27" s="127"/>
      <c r="CAD27" s="128"/>
      <c r="CAE27" s="127"/>
      <c r="CAF27" s="128"/>
      <c r="CAG27" s="127"/>
      <c r="CAH27" s="128"/>
      <c r="CAI27" s="127"/>
      <c r="CAJ27" s="128"/>
      <c r="CAK27" s="127"/>
      <c r="CAL27" s="128"/>
      <c r="CAM27" s="127"/>
      <c r="CAN27" s="128"/>
      <c r="CAO27" s="127"/>
      <c r="CAP27" s="128"/>
      <c r="CAQ27" s="127"/>
      <c r="CAR27" s="128"/>
      <c r="CAS27" s="127"/>
      <c r="CAT27" s="128"/>
      <c r="CAU27" s="127"/>
      <c r="CAV27" s="128"/>
      <c r="CAW27" s="127"/>
      <c r="CAX27" s="128"/>
      <c r="CAY27" s="127"/>
      <c r="CAZ27" s="128"/>
      <c r="CBA27" s="127"/>
      <c r="CBB27" s="128"/>
      <c r="CBC27" s="127"/>
      <c r="CBD27" s="128"/>
      <c r="CBE27" s="127"/>
      <c r="CBF27" s="128"/>
      <c r="CBG27" s="127"/>
      <c r="CBH27" s="128"/>
      <c r="CBI27" s="127"/>
      <c r="CBJ27" s="128"/>
      <c r="CBK27" s="127"/>
      <c r="CBL27" s="128"/>
      <c r="CBM27" s="127"/>
      <c r="CBN27" s="128"/>
      <c r="CBO27" s="127"/>
      <c r="CBP27" s="128"/>
      <c r="CBQ27" s="127"/>
      <c r="CBR27" s="128"/>
      <c r="CBS27" s="127"/>
      <c r="CBT27" s="128"/>
      <c r="CBU27" s="127"/>
      <c r="CBV27" s="128"/>
      <c r="CBW27" s="127"/>
      <c r="CBX27" s="128"/>
      <c r="CBY27" s="127"/>
      <c r="CBZ27" s="128"/>
      <c r="CCA27" s="127"/>
      <c r="CCB27" s="128"/>
      <c r="CCC27" s="127"/>
      <c r="CCD27" s="128"/>
      <c r="CCE27" s="127"/>
      <c r="CCF27" s="128"/>
      <c r="CCG27" s="127"/>
      <c r="CCH27" s="128"/>
      <c r="CCI27" s="127"/>
      <c r="CCJ27" s="128"/>
      <c r="CCK27" s="127"/>
      <c r="CCL27" s="128"/>
      <c r="CCM27" s="127"/>
      <c r="CCN27" s="128"/>
      <c r="CCO27" s="127"/>
      <c r="CCP27" s="128"/>
      <c r="CCQ27" s="127"/>
      <c r="CCR27" s="128"/>
      <c r="CCS27" s="127"/>
      <c r="CCT27" s="128"/>
      <c r="CCU27" s="127"/>
      <c r="CCV27" s="128"/>
      <c r="CCW27" s="127"/>
      <c r="CCX27" s="128"/>
      <c r="CCY27" s="127"/>
      <c r="CCZ27" s="128"/>
      <c r="CDA27" s="127"/>
      <c r="CDB27" s="128"/>
      <c r="CDC27" s="127"/>
      <c r="CDD27" s="128"/>
      <c r="CDE27" s="127"/>
      <c r="CDF27" s="128"/>
      <c r="CDG27" s="127"/>
      <c r="CDH27" s="128"/>
      <c r="CDI27" s="127"/>
      <c r="CDJ27" s="128"/>
      <c r="CDK27" s="127"/>
      <c r="CDL27" s="128"/>
      <c r="CDM27" s="127"/>
      <c r="CDN27" s="128"/>
      <c r="CDO27" s="127"/>
      <c r="CDP27" s="128"/>
      <c r="CDQ27" s="127"/>
      <c r="CDR27" s="128"/>
      <c r="CDS27" s="127"/>
      <c r="CDT27" s="128"/>
      <c r="CDU27" s="127"/>
      <c r="CDV27" s="128"/>
      <c r="CDW27" s="127"/>
      <c r="CDX27" s="128"/>
      <c r="CDY27" s="127"/>
      <c r="CDZ27" s="128"/>
      <c r="CEA27" s="127"/>
      <c r="CEB27" s="128"/>
      <c r="CEC27" s="127"/>
      <c r="CED27" s="128"/>
      <c r="CEE27" s="127"/>
      <c r="CEF27" s="128"/>
      <c r="CEG27" s="127"/>
      <c r="CEH27" s="128"/>
      <c r="CEI27" s="127"/>
      <c r="CEJ27" s="128"/>
      <c r="CEK27" s="127"/>
      <c r="CEL27" s="128"/>
      <c r="CEM27" s="127"/>
      <c r="CEN27" s="128"/>
      <c r="CEO27" s="127"/>
      <c r="CEP27" s="128"/>
      <c r="CEQ27" s="127"/>
      <c r="CER27" s="128"/>
      <c r="CES27" s="127"/>
      <c r="CET27" s="128"/>
      <c r="CEU27" s="127"/>
      <c r="CEV27" s="128"/>
      <c r="CEW27" s="127"/>
      <c r="CEX27" s="128"/>
      <c r="CEY27" s="127"/>
      <c r="CEZ27" s="128"/>
      <c r="CFA27" s="127"/>
      <c r="CFB27" s="128"/>
      <c r="CFC27" s="127"/>
      <c r="CFD27" s="128"/>
      <c r="CFE27" s="127"/>
      <c r="CFF27" s="128"/>
      <c r="CFG27" s="127"/>
      <c r="CFH27" s="128"/>
      <c r="CFI27" s="127"/>
      <c r="CFJ27" s="128"/>
      <c r="CFK27" s="127"/>
      <c r="CFL27" s="128"/>
      <c r="CFM27" s="127"/>
      <c r="CFN27" s="128"/>
      <c r="CFO27" s="127"/>
      <c r="CFP27" s="128"/>
      <c r="CFQ27" s="127"/>
      <c r="CFR27" s="128"/>
      <c r="CFS27" s="127"/>
      <c r="CFT27" s="128"/>
      <c r="CFU27" s="127"/>
      <c r="CFV27" s="128"/>
      <c r="CFW27" s="127"/>
      <c r="CFX27" s="128"/>
      <c r="CFY27" s="127"/>
      <c r="CFZ27" s="128"/>
      <c r="CGA27" s="127"/>
      <c r="CGB27" s="128"/>
      <c r="CGC27" s="127"/>
      <c r="CGD27" s="128"/>
      <c r="CGE27" s="127"/>
      <c r="CGF27" s="128"/>
      <c r="CGG27" s="127"/>
      <c r="CGH27" s="128"/>
      <c r="CGI27" s="127"/>
      <c r="CGJ27" s="128"/>
      <c r="CGK27" s="127"/>
      <c r="CGL27" s="128"/>
      <c r="CGM27" s="127"/>
      <c r="CGN27" s="128"/>
      <c r="CGO27" s="127"/>
      <c r="CGP27" s="128"/>
      <c r="CGQ27" s="127"/>
      <c r="CGR27" s="128"/>
      <c r="CGS27" s="127"/>
      <c r="CGT27" s="128"/>
      <c r="CGU27" s="127"/>
      <c r="CGV27" s="128"/>
      <c r="CGW27" s="127"/>
      <c r="CGX27" s="128"/>
      <c r="CGY27" s="127"/>
      <c r="CGZ27" s="128"/>
      <c r="CHA27" s="127"/>
      <c r="CHB27" s="128"/>
      <c r="CHC27" s="127"/>
      <c r="CHD27" s="128"/>
      <c r="CHE27" s="127"/>
      <c r="CHF27" s="128"/>
      <c r="CHG27" s="127"/>
      <c r="CHH27" s="128"/>
      <c r="CHI27" s="127"/>
      <c r="CHJ27" s="128"/>
      <c r="CHK27" s="127"/>
      <c r="CHL27" s="128"/>
      <c r="CHM27" s="127"/>
      <c r="CHN27" s="128"/>
      <c r="CHO27" s="127"/>
      <c r="CHP27" s="128"/>
      <c r="CHQ27" s="127"/>
      <c r="CHR27" s="128"/>
      <c r="CHS27" s="127"/>
      <c r="CHT27" s="128"/>
      <c r="CHU27" s="127"/>
      <c r="CHV27" s="128"/>
      <c r="CHW27" s="127"/>
      <c r="CHX27" s="128"/>
      <c r="CHY27" s="127"/>
      <c r="CHZ27" s="128"/>
      <c r="CIA27" s="127"/>
      <c r="CIB27" s="128"/>
      <c r="CIC27" s="127"/>
      <c r="CID27" s="128"/>
      <c r="CIE27" s="127"/>
      <c r="CIF27" s="128"/>
      <c r="CIG27" s="127"/>
      <c r="CIH27" s="128"/>
      <c r="CII27" s="127"/>
      <c r="CIJ27" s="128"/>
      <c r="CIK27" s="127"/>
      <c r="CIL27" s="128"/>
      <c r="CIM27" s="127"/>
      <c r="CIN27" s="128"/>
      <c r="CIO27" s="127"/>
      <c r="CIP27" s="128"/>
      <c r="CIQ27" s="127"/>
      <c r="CIR27" s="128"/>
      <c r="CIS27" s="127"/>
      <c r="CIT27" s="128"/>
      <c r="CIU27" s="127"/>
      <c r="CIV27" s="128"/>
      <c r="CIW27" s="127"/>
      <c r="CIX27" s="128"/>
      <c r="CIY27" s="127"/>
      <c r="CIZ27" s="128"/>
      <c r="CJA27" s="127"/>
      <c r="CJB27" s="128"/>
      <c r="CJC27" s="127"/>
      <c r="CJD27" s="128"/>
      <c r="CJE27" s="127"/>
      <c r="CJF27" s="128"/>
      <c r="CJG27" s="127"/>
      <c r="CJH27" s="128"/>
      <c r="CJI27" s="127"/>
      <c r="CJJ27" s="128"/>
      <c r="CJK27" s="127"/>
      <c r="CJL27" s="128"/>
      <c r="CJM27" s="127"/>
      <c r="CJN27" s="128"/>
      <c r="CJO27" s="127"/>
      <c r="CJP27" s="128"/>
      <c r="CJQ27" s="127"/>
      <c r="CJR27" s="128"/>
      <c r="CJS27" s="127"/>
      <c r="CJT27" s="128"/>
      <c r="CJU27" s="127"/>
      <c r="CJV27" s="128"/>
      <c r="CJW27" s="127"/>
      <c r="CJX27" s="128"/>
      <c r="CJY27" s="127"/>
      <c r="CJZ27" s="128"/>
      <c r="CKA27" s="127"/>
      <c r="CKB27" s="128"/>
      <c r="CKC27" s="127"/>
      <c r="CKD27" s="128"/>
      <c r="CKE27" s="127"/>
      <c r="CKF27" s="128"/>
      <c r="CKG27" s="127"/>
      <c r="CKH27" s="128"/>
      <c r="CKI27" s="127"/>
      <c r="CKJ27" s="128"/>
      <c r="CKK27" s="127"/>
      <c r="CKL27" s="128"/>
      <c r="CKM27" s="127"/>
      <c r="CKN27" s="128"/>
      <c r="CKO27" s="127"/>
      <c r="CKP27" s="128"/>
      <c r="CKQ27" s="127"/>
      <c r="CKR27" s="128"/>
      <c r="CKS27" s="127"/>
      <c r="CKT27" s="128"/>
      <c r="CKU27" s="127"/>
      <c r="CKV27" s="128"/>
      <c r="CKW27" s="127"/>
      <c r="CKX27" s="128"/>
      <c r="CKY27" s="127"/>
      <c r="CKZ27" s="128"/>
      <c r="CLA27" s="127"/>
      <c r="CLB27" s="128"/>
      <c r="CLC27" s="127"/>
      <c r="CLD27" s="128"/>
      <c r="CLE27" s="127"/>
      <c r="CLF27" s="128"/>
      <c r="CLG27" s="127"/>
      <c r="CLH27" s="128"/>
      <c r="CLI27" s="127"/>
      <c r="CLJ27" s="128"/>
      <c r="CLK27" s="127"/>
      <c r="CLL27" s="128"/>
      <c r="CLM27" s="127"/>
      <c r="CLN27" s="128"/>
      <c r="CLO27" s="127"/>
      <c r="CLP27" s="128"/>
      <c r="CLQ27" s="127"/>
      <c r="CLR27" s="128"/>
      <c r="CLS27" s="127"/>
      <c r="CLT27" s="128"/>
      <c r="CLU27" s="127"/>
      <c r="CLV27" s="128"/>
      <c r="CLW27" s="127"/>
      <c r="CLX27" s="128"/>
      <c r="CLY27" s="127"/>
      <c r="CLZ27" s="128"/>
      <c r="CMA27" s="127"/>
      <c r="CMB27" s="128"/>
      <c r="CMC27" s="127"/>
      <c r="CMD27" s="128"/>
      <c r="CME27" s="127"/>
      <c r="CMF27" s="128"/>
      <c r="CMG27" s="127"/>
      <c r="CMH27" s="128"/>
      <c r="CMI27" s="127"/>
      <c r="CMJ27" s="128"/>
      <c r="CMK27" s="127"/>
      <c r="CML27" s="128"/>
      <c r="CMM27" s="127"/>
      <c r="CMN27" s="128"/>
      <c r="CMO27" s="127"/>
      <c r="CMP27" s="128"/>
      <c r="CMQ27" s="127"/>
      <c r="CMR27" s="128"/>
      <c r="CMS27" s="127"/>
      <c r="CMT27" s="128"/>
      <c r="CMU27" s="127"/>
      <c r="CMV27" s="128"/>
      <c r="CMW27" s="127"/>
      <c r="CMX27" s="128"/>
      <c r="CMY27" s="127"/>
      <c r="CMZ27" s="128"/>
      <c r="CNA27" s="127"/>
      <c r="CNB27" s="128"/>
      <c r="CNC27" s="127"/>
      <c r="CND27" s="128"/>
      <c r="CNE27" s="127"/>
      <c r="CNF27" s="128"/>
      <c r="CNG27" s="127"/>
      <c r="CNH27" s="128"/>
      <c r="CNI27" s="127"/>
      <c r="CNJ27" s="128"/>
      <c r="CNK27" s="127"/>
      <c r="CNL27" s="128"/>
      <c r="CNM27" s="127"/>
      <c r="CNN27" s="128"/>
      <c r="CNO27" s="127"/>
      <c r="CNP27" s="128"/>
      <c r="CNQ27" s="127"/>
      <c r="CNR27" s="128"/>
      <c r="CNS27" s="127"/>
      <c r="CNT27" s="128"/>
      <c r="CNU27" s="127"/>
      <c r="CNV27" s="128"/>
      <c r="CNW27" s="127"/>
      <c r="CNX27" s="128"/>
      <c r="CNY27" s="127"/>
      <c r="CNZ27" s="128"/>
      <c r="COA27" s="127"/>
      <c r="COB27" s="128"/>
      <c r="COC27" s="127"/>
      <c r="COD27" s="128"/>
      <c r="COE27" s="127"/>
      <c r="COF27" s="128"/>
      <c r="COG27" s="127"/>
      <c r="COH27" s="128"/>
      <c r="COI27" s="127"/>
      <c r="COJ27" s="128"/>
      <c r="COK27" s="127"/>
      <c r="COL27" s="128"/>
      <c r="COM27" s="127"/>
      <c r="CON27" s="128"/>
      <c r="COO27" s="127"/>
      <c r="COP27" s="128"/>
      <c r="COQ27" s="127"/>
      <c r="COR27" s="128"/>
      <c r="COS27" s="127"/>
      <c r="COT27" s="128"/>
      <c r="COU27" s="127"/>
      <c r="COV27" s="128"/>
      <c r="COW27" s="127"/>
      <c r="COX27" s="128"/>
      <c r="COY27" s="127"/>
      <c r="COZ27" s="128"/>
      <c r="CPA27" s="127"/>
      <c r="CPB27" s="128"/>
      <c r="CPC27" s="127"/>
      <c r="CPD27" s="128"/>
      <c r="CPE27" s="127"/>
      <c r="CPF27" s="128"/>
      <c r="CPG27" s="127"/>
      <c r="CPH27" s="128"/>
      <c r="CPI27" s="127"/>
      <c r="CPJ27" s="128"/>
      <c r="CPK27" s="127"/>
      <c r="CPL27" s="128"/>
      <c r="CPM27" s="127"/>
      <c r="CPN27" s="128"/>
      <c r="CPO27" s="127"/>
      <c r="CPP27" s="128"/>
      <c r="CPQ27" s="127"/>
      <c r="CPR27" s="128"/>
      <c r="CPS27" s="127"/>
      <c r="CPT27" s="128"/>
      <c r="CPU27" s="127"/>
      <c r="CPV27" s="128"/>
      <c r="CPW27" s="127"/>
      <c r="CPX27" s="128"/>
      <c r="CPY27" s="127"/>
      <c r="CPZ27" s="128"/>
      <c r="CQA27" s="127"/>
      <c r="CQB27" s="128"/>
      <c r="CQC27" s="127"/>
      <c r="CQD27" s="128"/>
      <c r="CQE27" s="127"/>
      <c r="CQF27" s="128"/>
      <c r="CQG27" s="127"/>
      <c r="CQH27" s="128"/>
      <c r="CQI27" s="127"/>
      <c r="CQJ27" s="128"/>
      <c r="CQK27" s="127"/>
      <c r="CQL27" s="128"/>
      <c r="CQM27" s="127"/>
      <c r="CQN27" s="128"/>
      <c r="CQO27" s="127"/>
      <c r="CQP27" s="128"/>
      <c r="CQQ27" s="127"/>
      <c r="CQR27" s="128"/>
      <c r="CQS27" s="127"/>
      <c r="CQT27" s="128"/>
      <c r="CQU27" s="127"/>
      <c r="CQV27" s="128"/>
      <c r="CQW27" s="127"/>
      <c r="CQX27" s="128"/>
      <c r="CQY27" s="127"/>
      <c r="CQZ27" s="128"/>
      <c r="CRA27" s="127"/>
      <c r="CRB27" s="128"/>
      <c r="CRC27" s="127"/>
      <c r="CRD27" s="128"/>
      <c r="CRE27" s="127"/>
      <c r="CRF27" s="128"/>
      <c r="CRG27" s="127"/>
      <c r="CRH27" s="128"/>
      <c r="CRI27" s="127"/>
      <c r="CRJ27" s="128"/>
      <c r="CRK27" s="127"/>
      <c r="CRL27" s="128"/>
      <c r="CRM27" s="127"/>
      <c r="CRN27" s="128"/>
      <c r="CRO27" s="127"/>
      <c r="CRP27" s="128"/>
      <c r="CRQ27" s="127"/>
      <c r="CRR27" s="128"/>
      <c r="CRS27" s="127"/>
      <c r="CRT27" s="128"/>
      <c r="CRU27" s="127"/>
      <c r="CRV27" s="128"/>
      <c r="CRW27" s="127"/>
      <c r="CRX27" s="128"/>
      <c r="CRY27" s="127"/>
      <c r="CRZ27" s="128"/>
      <c r="CSA27" s="127"/>
      <c r="CSB27" s="128"/>
      <c r="CSC27" s="127"/>
      <c r="CSD27" s="128"/>
      <c r="CSE27" s="127"/>
      <c r="CSF27" s="128"/>
      <c r="CSG27" s="127"/>
      <c r="CSH27" s="128"/>
      <c r="CSI27" s="127"/>
      <c r="CSJ27" s="128"/>
      <c r="CSK27" s="127"/>
      <c r="CSL27" s="128"/>
      <c r="CSM27" s="127"/>
      <c r="CSN27" s="128"/>
      <c r="CSO27" s="127"/>
      <c r="CSP27" s="128"/>
      <c r="CSQ27" s="127"/>
      <c r="CSR27" s="128"/>
      <c r="CSS27" s="127"/>
      <c r="CST27" s="128"/>
      <c r="CSU27" s="127"/>
      <c r="CSV27" s="128"/>
      <c r="CSW27" s="127"/>
      <c r="CSX27" s="128"/>
      <c r="CSY27" s="127"/>
      <c r="CSZ27" s="128"/>
      <c r="CTA27" s="127"/>
      <c r="CTB27" s="128"/>
      <c r="CTC27" s="127"/>
      <c r="CTD27" s="128"/>
      <c r="CTE27" s="127"/>
      <c r="CTF27" s="128"/>
      <c r="CTG27" s="127"/>
      <c r="CTH27" s="128"/>
      <c r="CTI27" s="127"/>
      <c r="CTJ27" s="128"/>
      <c r="CTK27" s="127"/>
      <c r="CTL27" s="128"/>
      <c r="CTM27" s="127"/>
      <c r="CTN27" s="128"/>
      <c r="CTO27" s="127"/>
      <c r="CTP27" s="128"/>
      <c r="CTQ27" s="127"/>
      <c r="CTR27" s="128"/>
      <c r="CTS27" s="127"/>
      <c r="CTT27" s="128"/>
      <c r="CTU27" s="127"/>
      <c r="CTV27" s="128"/>
      <c r="CTW27" s="127"/>
      <c r="CTX27" s="128"/>
      <c r="CTY27" s="127"/>
      <c r="CTZ27" s="128"/>
      <c r="CUA27" s="127"/>
      <c r="CUB27" s="128"/>
      <c r="CUC27" s="127"/>
      <c r="CUD27" s="128"/>
      <c r="CUE27" s="127"/>
      <c r="CUF27" s="128"/>
      <c r="CUG27" s="127"/>
      <c r="CUH27" s="128"/>
      <c r="CUI27" s="127"/>
      <c r="CUJ27" s="128"/>
      <c r="CUK27" s="127"/>
      <c r="CUL27" s="128"/>
      <c r="CUM27" s="127"/>
      <c r="CUN27" s="128"/>
      <c r="CUO27" s="127"/>
      <c r="CUP27" s="128"/>
      <c r="CUQ27" s="127"/>
      <c r="CUR27" s="128"/>
      <c r="CUS27" s="127"/>
      <c r="CUT27" s="128"/>
      <c r="CUU27" s="127"/>
      <c r="CUV27" s="128"/>
      <c r="CUW27" s="127"/>
      <c r="CUX27" s="128"/>
      <c r="CUY27" s="127"/>
      <c r="CUZ27" s="128"/>
      <c r="CVA27" s="127"/>
      <c r="CVB27" s="128"/>
      <c r="CVC27" s="127"/>
      <c r="CVD27" s="128"/>
      <c r="CVE27" s="127"/>
      <c r="CVF27" s="128"/>
      <c r="CVG27" s="127"/>
      <c r="CVH27" s="128"/>
      <c r="CVI27" s="127"/>
      <c r="CVJ27" s="128"/>
      <c r="CVK27" s="127"/>
      <c r="CVL27" s="128"/>
      <c r="CVM27" s="127"/>
      <c r="CVN27" s="128"/>
      <c r="CVO27" s="127"/>
      <c r="CVP27" s="128"/>
      <c r="CVQ27" s="127"/>
      <c r="CVR27" s="128"/>
      <c r="CVS27" s="127"/>
      <c r="CVT27" s="128"/>
      <c r="CVU27" s="127"/>
      <c r="CVV27" s="128"/>
      <c r="CVW27" s="127"/>
      <c r="CVX27" s="128"/>
      <c r="CVY27" s="127"/>
      <c r="CVZ27" s="128"/>
      <c r="CWA27" s="127"/>
      <c r="CWB27" s="128"/>
      <c r="CWC27" s="127"/>
      <c r="CWD27" s="128"/>
      <c r="CWE27" s="127"/>
      <c r="CWF27" s="128"/>
      <c r="CWG27" s="127"/>
      <c r="CWH27" s="128"/>
      <c r="CWI27" s="127"/>
      <c r="CWJ27" s="128"/>
      <c r="CWK27" s="127"/>
      <c r="CWL27" s="128"/>
      <c r="CWM27" s="127"/>
      <c r="CWN27" s="128"/>
      <c r="CWO27" s="127"/>
      <c r="CWP27" s="128"/>
      <c r="CWQ27" s="127"/>
      <c r="CWR27" s="128"/>
      <c r="CWS27" s="127"/>
      <c r="CWT27" s="128"/>
      <c r="CWU27" s="127"/>
      <c r="CWV27" s="128"/>
      <c r="CWW27" s="127"/>
      <c r="CWX27" s="128"/>
      <c r="CWY27" s="127"/>
      <c r="CWZ27" s="128"/>
      <c r="CXA27" s="127"/>
      <c r="CXB27" s="128"/>
      <c r="CXC27" s="127"/>
      <c r="CXD27" s="128"/>
      <c r="CXE27" s="127"/>
      <c r="CXF27" s="128"/>
      <c r="CXG27" s="127"/>
      <c r="CXH27" s="128"/>
      <c r="CXI27" s="127"/>
      <c r="CXJ27" s="128"/>
      <c r="CXK27" s="127"/>
      <c r="CXL27" s="128"/>
      <c r="CXM27" s="127"/>
      <c r="CXN27" s="128"/>
      <c r="CXO27" s="127"/>
      <c r="CXP27" s="128"/>
      <c r="CXQ27" s="127"/>
      <c r="CXR27" s="128"/>
      <c r="CXS27" s="127"/>
      <c r="CXT27" s="128"/>
      <c r="CXU27" s="127"/>
      <c r="CXV27" s="128"/>
      <c r="CXW27" s="127"/>
      <c r="CXX27" s="128"/>
      <c r="CXY27" s="127"/>
      <c r="CXZ27" s="128"/>
      <c r="CYA27" s="127"/>
      <c r="CYB27" s="128"/>
      <c r="CYC27" s="127"/>
      <c r="CYD27" s="128"/>
      <c r="CYE27" s="127"/>
      <c r="CYF27" s="128"/>
      <c r="CYG27" s="127"/>
      <c r="CYH27" s="128"/>
      <c r="CYI27" s="127"/>
      <c r="CYJ27" s="128"/>
      <c r="CYK27" s="127"/>
      <c r="CYL27" s="128"/>
      <c r="CYM27" s="127"/>
      <c r="CYN27" s="128"/>
      <c r="CYO27" s="127"/>
      <c r="CYP27" s="128"/>
      <c r="CYQ27" s="127"/>
      <c r="CYR27" s="128"/>
      <c r="CYS27" s="127"/>
      <c r="CYT27" s="128"/>
      <c r="CYU27" s="127"/>
      <c r="CYV27" s="128"/>
      <c r="CYW27" s="127"/>
      <c r="CYX27" s="128"/>
      <c r="CYY27" s="127"/>
      <c r="CYZ27" s="128"/>
      <c r="CZA27" s="127"/>
      <c r="CZB27" s="128"/>
      <c r="CZC27" s="127"/>
      <c r="CZD27" s="128"/>
      <c r="CZE27" s="127"/>
      <c r="CZF27" s="128"/>
      <c r="CZG27" s="127"/>
      <c r="CZH27" s="128"/>
      <c r="CZI27" s="127"/>
      <c r="CZJ27" s="128"/>
      <c r="CZK27" s="127"/>
      <c r="CZL27" s="128"/>
      <c r="CZM27" s="127"/>
      <c r="CZN27" s="128"/>
      <c r="CZO27" s="127"/>
      <c r="CZP27" s="128"/>
      <c r="CZQ27" s="127"/>
      <c r="CZR27" s="128"/>
      <c r="CZS27" s="127"/>
      <c r="CZT27" s="128"/>
      <c r="CZU27" s="127"/>
      <c r="CZV27" s="128"/>
      <c r="CZW27" s="127"/>
      <c r="CZX27" s="128"/>
      <c r="CZY27" s="127"/>
      <c r="CZZ27" s="128"/>
      <c r="DAA27" s="127"/>
      <c r="DAB27" s="128"/>
      <c r="DAC27" s="127"/>
      <c r="DAD27" s="128"/>
      <c r="DAE27" s="127"/>
      <c r="DAF27" s="128"/>
      <c r="DAG27" s="127"/>
      <c r="DAH27" s="128"/>
      <c r="DAI27" s="127"/>
      <c r="DAJ27" s="128"/>
      <c r="DAK27" s="127"/>
      <c r="DAL27" s="128"/>
      <c r="DAM27" s="127"/>
      <c r="DAN27" s="128"/>
      <c r="DAO27" s="127"/>
      <c r="DAP27" s="128"/>
      <c r="DAQ27" s="127"/>
      <c r="DAR27" s="128"/>
      <c r="DAS27" s="127"/>
      <c r="DAT27" s="128"/>
      <c r="DAU27" s="127"/>
      <c r="DAV27" s="128"/>
      <c r="DAW27" s="127"/>
      <c r="DAX27" s="128"/>
      <c r="DAY27" s="127"/>
      <c r="DAZ27" s="128"/>
      <c r="DBA27" s="127"/>
      <c r="DBB27" s="128"/>
      <c r="DBC27" s="127"/>
      <c r="DBD27" s="128"/>
      <c r="DBE27" s="127"/>
      <c r="DBF27" s="128"/>
      <c r="DBG27" s="127"/>
      <c r="DBH27" s="128"/>
      <c r="DBI27" s="127"/>
      <c r="DBJ27" s="128"/>
      <c r="DBK27" s="127"/>
      <c r="DBL27" s="128"/>
      <c r="DBM27" s="127"/>
      <c r="DBN27" s="128"/>
      <c r="DBO27" s="127"/>
      <c r="DBP27" s="128"/>
      <c r="DBQ27" s="127"/>
      <c r="DBR27" s="128"/>
      <c r="DBS27" s="127"/>
      <c r="DBT27" s="128"/>
      <c r="DBU27" s="127"/>
      <c r="DBV27" s="128"/>
      <c r="DBW27" s="127"/>
      <c r="DBX27" s="128"/>
      <c r="DBY27" s="127"/>
      <c r="DBZ27" s="128"/>
      <c r="DCA27" s="127"/>
      <c r="DCB27" s="128"/>
      <c r="DCC27" s="127"/>
      <c r="DCD27" s="128"/>
      <c r="DCE27" s="127"/>
      <c r="DCF27" s="128"/>
      <c r="DCG27" s="127"/>
      <c r="DCH27" s="128"/>
      <c r="DCI27" s="127"/>
      <c r="DCJ27" s="128"/>
      <c r="DCK27" s="127"/>
      <c r="DCL27" s="128"/>
      <c r="DCM27" s="127"/>
      <c r="DCN27" s="128"/>
      <c r="DCO27" s="127"/>
      <c r="DCP27" s="128"/>
      <c r="DCQ27" s="127"/>
      <c r="DCR27" s="128"/>
      <c r="DCS27" s="127"/>
      <c r="DCT27" s="128"/>
      <c r="DCU27" s="127"/>
      <c r="DCV27" s="128"/>
      <c r="DCW27" s="127"/>
      <c r="DCX27" s="128"/>
      <c r="DCY27" s="127"/>
      <c r="DCZ27" s="128"/>
      <c r="DDA27" s="127"/>
      <c r="DDB27" s="128"/>
      <c r="DDC27" s="127"/>
      <c r="DDD27" s="128"/>
      <c r="DDE27" s="127"/>
      <c r="DDF27" s="128"/>
      <c r="DDG27" s="127"/>
      <c r="DDH27" s="128"/>
      <c r="DDI27" s="127"/>
      <c r="DDJ27" s="128"/>
      <c r="DDK27" s="127"/>
      <c r="DDL27" s="128"/>
      <c r="DDM27" s="127"/>
      <c r="DDN27" s="128"/>
      <c r="DDO27" s="127"/>
      <c r="DDP27" s="128"/>
      <c r="DDQ27" s="127"/>
      <c r="DDR27" s="128"/>
      <c r="DDS27" s="127"/>
      <c r="DDT27" s="128"/>
      <c r="DDU27" s="127"/>
      <c r="DDV27" s="128"/>
      <c r="DDW27" s="127"/>
      <c r="DDX27" s="128"/>
      <c r="DDY27" s="127"/>
      <c r="DDZ27" s="128"/>
      <c r="DEA27" s="127"/>
      <c r="DEB27" s="128"/>
      <c r="DEC27" s="127"/>
      <c r="DED27" s="128"/>
      <c r="DEE27" s="127"/>
      <c r="DEF27" s="128"/>
      <c r="DEG27" s="127"/>
      <c r="DEH27" s="128"/>
      <c r="DEI27" s="127"/>
      <c r="DEJ27" s="128"/>
      <c r="DEK27" s="127"/>
      <c r="DEL27" s="128"/>
      <c r="DEM27" s="127"/>
      <c r="DEN27" s="128"/>
      <c r="DEO27" s="127"/>
      <c r="DEP27" s="128"/>
      <c r="DEQ27" s="127"/>
      <c r="DER27" s="128"/>
      <c r="DES27" s="127"/>
      <c r="DET27" s="128"/>
      <c r="DEU27" s="127"/>
      <c r="DEV27" s="128"/>
      <c r="DEW27" s="127"/>
      <c r="DEX27" s="128"/>
      <c r="DEY27" s="127"/>
      <c r="DEZ27" s="128"/>
      <c r="DFA27" s="127"/>
      <c r="DFB27" s="128"/>
      <c r="DFC27" s="127"/>
      <c r="DFD27" s="128"/>
      <c r="DFE27" s="127"/>
      <c r="DFF27" s="128"/>
      <c r="DFG27" s="127"/>
      <c r="DFH27" s="128"/>
      <c r="DFI27" s="127"/>
      <c r="DFJ27" s="128"/>
      <c r="DFK27" s="127"/>
      <c r="DFL27" s="128"/>
      <c r="DFM27" s="127"/>
      <c r="DFN27" s="128"/>
      <c r="DFO27" s="127"/>
      <c r="DFP27" s="128"/>
      <c r="DFQ27" s="127"/>
      <c r="DFR27" s="128"/>
      <c r="DFS27" s="127"/>
      <c r="DFT27" s="128"/>
      <c r="DFU27" s="127"/>
      <c r="DFV27" s="128"/>
      <c r="DFW27" s="127"/>
      <c r="DFX27" s="128"/>
      <c r="DFY27" s="127"/>
      <c r="DFZ27" s="128"/>
      <c r="DGA27" s="127"/>
      <c r="DGB27" s="128"/>
      <c r="DGC27" s="127"/>
      <c r="DGD27" s="128"/>
      <c r="DGE27" s="127"/>
      <c r="DGF27" s="128"/>
      <c r="DGG27" s="127"/>
      <c r="DGH27" s="128"/>
      <c r="DGI27" s="127"/>
      <c r="DGJ27" s="128"/>
      <c r="DGK27" s="127"/>
      <c r="DGL27" s="128"/>
      <c r="DGM27" s="127"/>
      <c r="DGN27" s="128"/>
      <c r="DGO27" s="127"/>
      <c r="DGP27" s="128"/>
      <c r="DGQ27" s="127"/>
      <c r="DGR27" s="128"/>
      <c r="DGS27" s="127"/>
      <c r="DGT27" s="128"/>
      <c r="DGU27" s="127"/>
      <c r="DGV27" s="128"/>
      <c r="DGW27" s="127"/>
      <c r="DGX27" s="128"/>
      <c r="DGY27" s="127"/>
      <c r="DGZ27" s="128"/>
      <c r="DHA27" s="127"/>
      <c r="DHB27" s="128"/>
      <c r="DHC27" s="127"/>
      <c r="DHD27" s="128"/>
      <c r="DHE27" s="127"/>
      <c r="DHF27" s="128"/>
      <c r="DHG27" s="127"/>
      <c r="DHH27" s="128"/>
      <c r="DHI27" s="127"/>
      <c r="DHJ27" s="128"/>
      <c r="DHK27" s="127"/>
      <c r="DHL27" s="128"/>
      <c r="DHM27" s="127"/>
      <c r="DHN27" s="128"/>
      <c r="DHO27" s="127"/>
      <c r="DHP27" s="128"/>
      <c r="DHQ27" s="127"/>
      <c r="DHR27" s="128"/>
      <c r="DHS27" s="127"/>
      <c r="DHT27" s="128"/>
      <c r="DHU27" s="127"/>
      <c r="DHV27" s="128"/>
      <c r="DHW27" s="127"/>
      <c r="DHX27" s="128"/>
      <c r="DHY27" s="127"/>
      <c r="DHZ27" s="128"/>
      <c r="DIA27" s="127"/>
      <c r="DIB27" s="128"/>
      <c r="DIC27" s="127"/>
      <c r="DID27" s="128"/>
      <c r="DIE27" s="127"/>
      <c r="DIF27" s="128"/>
      <c r="DIG27" s="127"/>
      <c r="DIH27" s="128"/>
      <c r="DII27" s="127"/>
      <c r="DIJ27" s="128"/>
      <c r="DIK27" s="127"/>
      <c r="DIL27" s="128"/>
      <c r="DIM27" s="127"/>
      <c r="DIN27" s="128"/>
      <c r="DIO27" s="127"/>
      <c r="DIP27" s="128"/>
      <c r="DIQ27" s="127"/>
      <c r="DIR27" s="128"/>
      <c r="DIS27" s="127"/>
      <c r="DIT27" s="128"/>
      <c r="DIU27" s="127"/>
      <c r="DIV27" s="128"/>
      <c r="DIW27" s="127"/>
      <c r="DIX27" s="128"/>
      <c r="DIY27" s="127"/>
      <c r="DIZ27" s="128"/>
      <c r="DJA27" s="127"/>
      <c r="DJB27" s="128"/>
      <c r="DJC27" s="127"/>
      <c r="DJD27" s="128"/>
      <c r="DJE27" s="127"/>
      <c r="DJF27" s="128"/>
      <c r="DJG27" s="127"/>
      <c r="DJH27" s="128"/>
      <c r="DJI27" s="127"/>
      <c r="DJJ27" s="128"/>
      <c r="DJK27" s="127"/>
      <c r="DJL27" s="128"/>
      <c r="DJM27" s="127"/>
      <c r="DJN27" s="128"/>
      <c r="DJO27" s="127"/>
      <c r="DJP27" s="128"/>
      <c r="DJQ27" s="127"/>
      <c r="DJR27" s="128"/>
      <c r="DJS27" s="127"/>
      <c r="DJT27" s="128"/>
      <c r="DJU27" s="127"/>
      <c r="DJV27" s="128"/>
      <c r="DJW27" s="127"/>
      <c r="DJX27" s="128"/>
      <c r="DJY27" s="127"/>
      <c r="DJZ27" s="128"/>
      <c r="DKA27" s="127"/>
      <c r="DKB27" s="128"/>
      <c r="DKC27" s="127"/>
      <c r="DKD27" s="128"/>
      <c r="DKE27" s="127"/>
      <c r="DKF27" s="128"/>
      <c r="DKG27" s="127"/>
      <c r="DKH27" s="128"/>
      <c r="DKI27" s="127"/>
      <c r="DKJ27" s="128"/>
      <c r="DKK27" s="127"/>
      <c r="DKL27" s="128"/>
      <c r="DKM27" s="127"/>
      <c r="DKN27" s="128"/>
      <c r="DKO27" s="127"/>
      <c r="DKP27" s="128"/>
      <c r="DKQ27" s="127"/>
      <c r="DKR27" s="128"/>
      <c r="DKS27" s="127"/>
      <c r="DKT27" s="128"/>
      <c r="DKU27" s="127"/>
      <c r="DKV27" s="128"/>
      <c r="DKW27" s="127"/>
      <c r="DKX27" s="128"/>
      <c r="DKY27" s="127"/>
      <c r="DKZ27" s="128"/>
      <c r="DLA27" s="127"/>
      <c r="DLB27" s="128"/>
      <c r="DLC27" s="127"/>
      <c r="DLD27" s="128"/>
      <c r="DLE27" s="127"/>
      <c r="DLF27" s="128"/>
      <c r="DLG27" s="127"/>
      <c r="DLH27" s="128"/>
      <c r="DLI27" s="127"/>
      <c r="DLJ27" s="128"/>
      <c r="DLK27" s="127"/>
      <c r="DLL27" s="128"/>
      <c r="DLM27" s="127"/>
      <c r="DLN27" s="128"/>
      <c r="DLO27" s="127"/>
      <c r="DLP27" s="128"/>
      <c r="DLQ27" s="127"/>
      <c r="DLR27" s="128"/>
      <c r="DLS27" s="127"/>
      <c r="DLT27" s="128"/>
      <c r="DLU27" s="127"/>
      <c r="DLV27" s="128"/>
      <c r="DLW27" s="127"/>
      <c r="DLX27" s="128"/>
      <c r="DLY27" s="127"/>
      <c r="DLZ27" s="128"/>
      <c r="DMA27" s="127"/>
      <c r="DMB27" s="128"/>
      <c r="DMC27" s="127"/>
      <c r="DMD27" s="128"/>
      <c r="DME27" s="127"/>
      <c r="DMF27" s="128"/>
      <c r="DMG27" s="127"/>
      <c r="DMH27" s="128"/>
      <c r="DMI27" s="127"/>
      <c r="DMJ27" s="128"/>
      <c r="DMK27" s="127"/>
      <c r="DML27" s="128"/>
      <c r="DMM27" s="127"/>
      <c r="DMN27" s="128"/>
      <c r="DMO27" s="127"/>
      <c r="DMP27" s="128"/>
      <c r="DMQ27" s="127"/>
      <c r="DMR27" s="128"/>
      <c r="DMS27" s="127"/>
      <c r="DMT27" s="128"/>
      <c r="DMU27" s="127"/>
      <c r="DMV27" s="128"/>
      <c r="DMW27" s="127"/>
      <c r="DMX27" s="128"/>
      <c r="DMY27" s="127"/>
      <c r="DMZ27" s="128"/>
      <c r="DNA27" s="127"/>
      <c r="DNB27" s="128"/>
      <c r="DNC27" s="127"/>
      <c r="DND27" s="128"/>
      <c r="DNE27" s="127"/>
      <c r="DNF27" s="128"/>
      <c r="DNG27" s="127"/>
      <c r="DNH27" s="128"/>
      <c r="DNI27" s="127"/>
      <c r="DNJ27" s="128"/>
      <c r="DNK27" s="127"/>
      <c r="DNL27" s="128"/>
      <c r="DNM27" s="127"/>
      <c r="DNN27" s="128"/>
      <c r="DNO27" s="127"/>
      <c r="DNP27" s="128"/>
      <c r="DNQ27" s="127"/>
      <c r="DNR27" s="128"/>
      <c r="DNS27" s="127"/>
      <c r="DNT27" s="128"/>
      <c r="DNU27" s="127"/>
      <c r="DNV27" s="128"/>
      <c r="DNW27" s="127"/>
      <c r="DNX27" s="128"/>
      <c r="DNY27" s="127"/>
      <c r="DNZ27" s="128"/>
      <c r="DOA27" s="127"/>
      <c r="DOB27" s="128"/>
      <c r="DOC27" s="127"/>
      <c r="DOD27" s="128"/>
      <c r="DOE27" s="127"/>
      <c r="DOF27" s="128"/>
      <c r="DOG27" s="127"/>
      <c r="DOH27" s="128"/>
      <c r="DOI27" s="127"/>
      <c r="DOJ27" s="128"/>
      <c r="DOK27" s="127"/>
      <c r="DOL27" s="128"/>
      <c r="DOM27" s="127"/>
      <c r="DON27" s="128"/>
      <c r="DOO27" s="127"/>
      <c r="DOP27" s="128"/>
      <c r="DOQ27" s="127"/>
      <c r="DOR27" s="128"/>
      <c r="DOS27" s="127"/>
      <c r="DOT27" s="128"/>
      <c r="DOU27" s="127"/>
      <c r="DOV27" s="128"/>
      <c r="DOW27" s="127"/>
      <c r="DOX27" s="128"/>
      <c r="DOY27" s="127"/>
      <c r="DOZ27" s="128"/>
      <c r="DPA27" s="127"/>
      <c r="DPB27" s="128"/>
      <c r="DPC27" s="127"/>
      <c r="DPD27" s="128"/>
      <c r="DPE27" s="127"/>
      <c r="DPF27" s="128"/>
      <c r="DPG27" s="127"/>
      <c r="DPH27" s="128"/>
      <c r="DPI27" s="127"/>
      <c r="DPJ27" s="128"/>
      <c r="DPK27" s="127"/>
      <c r="DPL27" s="128"/>
      <c r="DPM27" s="127"/>
      <c r="DPN27" s="128"/>
      <c r="DPO27" s="127"/>
      <c r="DPP27" s="128"/>
      <c r="DPQ27" s="127"/>
      <c r="DPR27" s="128"/>
      <c r="DPS27" s="127"/>
      <c r="DPT27" s="128"/>
      <c r="DPU27" s="127"/>
      <c r="DPV27" s="128"/>
      <c r="DPW27" s="127"/>
      <c r="DPX27" s="128"/>
      <c r="DPY27" s="127"/>
      <c r="DPZ27" s="128"/>
      <c r="DQA27" s="127"/>
      <c r="DQB27" s="128"/>
      <c r="DQC27" s="127"/>
      <c r="DQD27" s="128"/>
      <c r="DQE27" s="127"/>
      <c r="DQF27" s="128"/>
      <c r="DQG27" s="127"/>
      <c r="DQH27" s="128"/>
      <c r="DQI27" s="127"/>
      <c r="DQJ27" s="128"/>
      <c r="DQK27" s="127"/>
      <c r="DQL27" s="128"/>
      <c r="DQM27" s="127"/>
      <c r="DQN27" s="128"/>
      <c r="DQO27" s="127"/>
      <c r="DQP27" s="128"/>
      <c r="DQQ27" s="127"/>
      <c r="DQR27" s="128"/>
      <c r="DQS27" s="127"/>
      <c r="DQT27" s="128"/>
      <c r="DQU27" s="127"/>
      <c r="DQV27" s="128"/>
      <c r="DQW27" s="127"/>
      <c r="DQX27" s="128"/>
      <c r="DQY27" s="127"/>
      <c r="DQZ27" s="128"/>
      <c r="DRA27" s="127"/>
      <c r="DRB27" s="128"/>
      <c r="DRC27" s="127"/>
      <c r="DRD27" s="128"/>
      <c r="DRE27" s="127"/>
      <c r="DRF27" s="128"/>
      <c r="DRG27" s="127"/>
      <c r="DRH27" s="128"/>
      <c r="DRI27" s="127"/>
      <c r="DRJ27" s="128"/>
      <c r="DRK27" s="127"/>
      <c r="DRL27" s="128"/>
      <c r="DRM27" s="127"/>
      <c r="DRN27" s="128"/>
      <c r="DRO27" s="127"/>
      <c r="DRP27" s="128"/>
      <c r="DRQ27" s="127"/>
      <c r="DRR27" s="128"/>
      <c r="DRS27" s="127"/>
      <c r="DRT27" s="128"/>
      <c r="DRU27" s="127"/>
      <c r="DRV27" s="128"/>
      <c r="DRW27" s="127"/>
      <c r="DRX27" s="128"/>
      <c r="DRY27" s="127"/>
      <c r="DRZ27" s="128"/>
      <c r="DSA27" s="127"/>
      <c r="DSB27" s="128"/>
      <c r="DSC27" s="127"/>
      <c r="DSD27" s="128"/>
      <c r="DSE27" s="127"/>
      <c r="DSF27" s="128"/>
      <c r="DSG27" s="127"/>
      <c r="DSH27" s="128"/>
      <c r="DSI27" s="127"/>
      <c r="DSJ27" s="128"/>
      <c r="DSK27" s="127"/>
      <c r="DSL27" s="128"/>
      <c r="DSM27" s="127"/>
      <c r="DSN27" s="128"/>
      <c r="DSO27" s="127"/>
      <c r="DSP27" s="128"/>
      <c r="DSQ27" s="127"/>
      <c r="DSR27" s="128"/>
      <c r="DSS27" s="127"/>
      <c r="DST27" s="128"/>
      <c r="DSU27" s="127"/>
      <c r="DSV27" s="128"/>
      <c r="DSW27" s="127"/>
      <c r="DSX27" s="128"/>
      <c r="DSY27" s="127"/>
      <c r="DSZ27" s="128"/>
      <c r="DTA27" s="127"/>
      <c r="DTB27" s="128"/>
      <c r="DTC27" s="127"/>
      <c r="DTD27" s="128"/>
      <c r="DTE27" s="127"/>
      <c r="DTF27" s="128"/>
      <c r="DTG27" s="127"/>
      <c r="DTH27" s="128"/>
      <c r="DTI27" s="127"/>
      <c r="DTJ27" s="128"/>
      <c r="DTK27" s="127"/>
      <c r="DTL27" s="128"/>
      <c r="DTM27" s="127"/>
      <c r="DTN27" s="128"/>
      <c r="DTO27" s="127"/>
      <c r="DTP27" s="128"/>
      <c r="DTQ27" s="127"/>
      <c r="DTR27" s="128"/>
      <c r="DTS27" s="127"/>
      <c r="DTT27" s="128"/>
      <c r="DTU27" s="127"/>
      <c r="DTV27" s="128"/>
      <c r="DTW27" s="127"/>
      <c r="DTX27" s="128"/>
      <c r="DTY27" s="127"/>
      <c r="DTZ27" s="128"/>
      <c r="DUA27" s="127"/>
      <c r="DUB27" s="128"/>
      <c r="DUC27" s="127"/>
      <c r="DUD27" s="128"/>
      <c r="DUE27" s="127"/>
      <c r="DUF27" s="128"/>
      <c r="DUG27" s="127"/>
      <c r="DUH27" s="128"/>
      <c r="DUI27" s="127"/>
      <c r="DUJ27" s="128"/>
      <c r="DUK27" s="127"/>
      <c r="DUL27" s="128"/>
      <c r="DUM27" s="127"/>
      <c r="DUN27" s="128"/>
      <c r="DUO27" s="127"/>
      <c r="DUP27" s="128"/>
      <c r="DUQ27" s="127"/>
      <c r="DUR27" s="128"/>
      <c r="DUS27" s="127"/>
      <c r="DUT27" s="128"/>
      <c r="DUU27" s="127"/>
      <c r="DUV27" s="128"/>
      <c r="DUW27" s="127"/>
      <c r="DUX27" s="128"/>
      <c r="DUY27" s="127"/>
      <c r="DUZ27" s="128"/>
      <c r="DVA27" s="127"/>
      <c r="DVB27" s="128"/>
      <c r="DVC27" s="127"/>
      <c r="DVD27" s="128"/>
      <c r="DVE27" s="127"/>
      <c r="DVF27" s="128"/>
      <c r="DVG27" s="127"/>
      <c r="DVH27" s="128"/>
      <c r="DVI27" s="127"/>
      <c r="DVJ27" s="128"/>
      <c r="DVK27" s="127"/>
      <c r="DVL27" s="128"/>
      <c r="DVM27" s="127"/>
      <c r="DVN27" s="128"/>
      <c r="DVO27" s="127"/>
      <c r="DVP27" s="128"/>
      <c r="DVQ27" s="127"/>
      <c r="DVR27" s="128"/>
      <c r="DVS27" s="127"/>
      <c r="DVT27" s="128"/>
      <c r="DVU27" s="127"/>
      <c r="DVV27" s="128"/>
      <c r="DVW27" s="127"/>
      <c r="DVX27" s="128"/>
      <c r="DVY27" s="127"/>
      <c r="DVZ27" s="128"/>
      <c r="DWA27" s="127"/>
      <c r="DWB27" s="128"/>
      <c r="DWC27" s="127"/>
      <c r="DWD27" s="128"/>
      <c r="DWE27" s="127"/>
      <c r="DWF27" s="128"/>
      <c r="DWG27" s="127"/>
      <c r="DWH27" s="128"/>
      <c r="DWI27" s="127"/>
      <c r="DWJ27" s="128"/>
      <c r="DWK27" s="127"/>
      <c r="DWL27" s="128"/>
      <c r="DWM27" s="127"/>
      <c r="DWN27" s="128"/>
      <c r="DWO27" s="127"/>
      <c r="DWP27" s="128"/>
      <c r="DWQ27" s="127"/>
      <c r="DWR27" s="128"/>
      <c r="DWS27" s="127"/>
      <c r="DWT27" s="128"/>
      <c r="DWU27" s="127"/>
      <c r="DWV27" s="128"/>
      <c r="DWW27" s="127"/>
      <c r="DWX27" s="128"/>
      <c r="DWY27" s="127"/>
      <c r="DWZ27" s="128"/>
      <c r="DXA27" s="127"/>
      <c r="DXB27" s="128"/>
      <c r="DXC27" s="127"/>
      <c r="DXD27" s="128"/>
      <c r="DXE27" s="127"/>
      <c r="DXF27" s="128"/>
      <c r="DXG27" s="127"/>
      <c r="DXH27" s="128"/>
      <c r="DXI27" s="127"/>
      <c r="DXJ27" s="128"/>
      <c r="DXK27" s="127"/>
      <c r="DXL27" s="128"/>
      <c r="DXM27" s="127"/>
      <c r="DXN27" s="128"/>
      <c r="DXO27" s="127"/>
      <c r="DXP27" s="128"/>
      <c r="DXQ27" s="127"/>
      <c r="DXR27" s="128"/>
      <c r="DXS27" s="127"/>
      <c r="DXT27" s="128"/>
      <c r="DXU27" s="127"/>
      <c r="DXV27" s="128"/>
      <c r="DXW27" s="127"/>
      <c r="DXX27" s="128"/>
      <c r="DXY27" s="127"/>
      <c r="DXZ27" s="128"/>
      <c r="DYA27" s="127"/>
      <c r="DYB27" s="128"/>
      <c r="DYC27" s="127"/>
      <c r="DYD27" s="128"/>
      <c r="DYE27" s="127"/>
      <c r="DYF27" s="128"/>
      <c r="DYG27" s="127"/>
      <c r="DYH27" s="128"/>
      <c r="DYI27" s="127"/>
      <c r="DYJ27" s="128"/>
      <c r="DYK27" s="127"/>
      <c r="DYL27" s="128"/>
      <c r="DYM27" s="127"/>
      <c r="DYN27" s="128"/>
      <c r="DYO27" s="127"/>
      <c r="DYP27" s="128"/>
      <c r="DYQ27" s="127"/>
      <c r="DYR27" s="128"/>
      <c r="DYS27" s="127"/>
      <c r="DYT27" s="128"/>
      <c r="DYU27" s="127"/>
      <c r="DYV27" s="128"/>
      <c r="DYW27" s="127"/>
      <c r="DYX27" s="128"/>
      <c r="DYY27" s="127"/>
      <c r="DYZ27" s="128"/>
      <c r="DZA27" s="127"/>
      <c r="DZB27" s="128"/>
      <c r="DZC27" s="127"/>
      <c r="DZD27" s="128"/>
      <c r="DZE27" s="127"/>
      <c r="DZF27" s="128"/>
      <c r="DZG27" s="127"/>
      <c r="DZH27" s="128"/>
      <c r="DZI27" s="127"/>
      <c r="DZJ27" s="128"/>
      <c r="DZK27" s="127"/>
      <c r="DZL27" s="128"/>
      <c r="DZM27" s="127"/>
      <c r="DZN27" s="128"/>
      <c r="DZO27" s="127"/>
      <c r="DZP27" s="128"/>
      <c r="DZQ27" s="127"/>
      <c r="DZR27" s="128"/>
      <c r="DZS27" s="127"/>
      <c r="DZT27" s="128"/>
      <c r="DZU27" s="127"/>
      <c r="DZV27" s="128"/>
      <c r="DZW27" s="127"/>
      <c r="DZX27" s="128"/>
      <c r="DZY27" s="127"/>
      <c r="DZZ27" s="128"/>
      <c r="EAA27" s="127"/>
      <c r="EAB27" s="128"/>
      <c r="EAC27" s="127"/>
      <c r="EAD27" s="128"/>
      <c r="EAE27" s="127"/>
      <c r="EAF27" s="128"/>
      <c r="EAG27" s="127"/>
      <c r="EAH27" s="128"/>
      <c r="EAI27" s="127"/>
      <c r="EAJ27" s="128"/>
      <c r="EAK27" s="127"/>
      <c r="EAL27" s="128"/>
      <c r="EAM27" s="127"/>
      <c r="EAN27" s="128"/>
      <c r="EAO27" s="127"/>
      <c r="EAP27" s="128"/>
      <c r="EAQ27" s="127"/>
      <c r="EAR27" s="128"/>
      <c r="EAS27" s="127"/>
      <c r="EAT27" s="128"/>
      <c r="EAU27" s="127"/>
      <c r="EAV27" s="128"/>
      <c r="EAW27" s="127"/>
      <c r="EAX27" s="128"/>
      <c r="EAY27" s="127"/>
      <c r="EAZ27" s="128"/>
      <c r="EBA27" s="127"/>
      <c r="EBB27" s="128"/>
      <c r="EBC27" s="127"/>
      <c r="EBD27" s="128"/>
      <c r="EBE27" s="127"/>
      <c r="EBF27" s="128"/>
      <c r="EBG27" s="127"/>
      <c r="EBH27" s="128"/>
      <c r="EBI27" s="127"/>
      <c r="EBJ27" s="128"/>
      <c r="EBK27" s="127"/>
      <c r="EBL27" s="128"/>
      <c r="EBM27" s="127"/>
      <c r="EBN27" s="128"/>
      <c r="EBO27" s="127"/>
      <c r="EBP27" s="128"/>
      <c r="EBQ27" s="127"/>
      <c r="EBR27" s="128"/>
      <c r="EBS27" s="127"/>
      <c r="EBT27" s="128"/>
      <c r="EBU27" s="127"/>
      <c r="EBV27" s="128"/>
      <c r="EBW27" s="127"/>
      <c r="EBX27" s="128"/>
      <c r="EBY27" s="127"/>
      <c r="EBZ27" s="128"/>
      <c r="ECA27" s="127"/>
      <c r="ECB27" s="128"/>
      <c r="ECC27" s="127"/>
      <c r="ECD27" s="128"/>
      <c r="ECE27" s="127"/>
      <c r="ECF27" s="128"/>
      <c r="ECG27" s="127"/>
      <c r="ECH27" s="128"/>
      <c r="ECI27" s="127"/>
      <c r="ECJ27" s="128"/>
      <c r="ECK27" s="127"/>
      <c r="ECL27" s="128"/>
      <c r="ECM27" s="127"/>
      <c r="ECN27" s="128"/>
      <c r="ECO27" s="127"/>
      <c r="ECP27" s="128"/>
      <c r="ECQ27" s="127"/>
      <c r="ECR27" s="128"/>
      <c r="ECS27" s="127"/>
      <c r="ECT27" s="128"/>
      <c r="ECU27" s="127"/>
      <c r="ECV27" s="128"/>
      <c r="ECW27" s="127"/>
      <c r="ECX27" s="128"/>
      <c r="ECY27" s="127"/>
      <c r="ECZ27" s="128"/>
      <c r="EDA27" s="127"/>
      <c r="EDB27" s="128"/>
      <c r="EDC27" s="127"/>
      <c r="EDD27" s="128"/>
      <c r="EDE27" s="127"/>
      <c r="EDF27" s="128"/>
      <c r="EDG27" s="127"/>
      <c r="EDH27" s="128"/>
      <c r="EDI27" s="127"/>
      <c r="EDJ27" s="128"/>
      <c r="EDK27" s="127"/>
      <c r="EDL27" s="128"/>
      <c r="EDM27" s="127"/>
      <c r="EDN27" s="128"/>
      <c r="EDO27" s="127"/>
      <c r="EDP27" s="128"/>
      <c r="EDQ27" s="127"/>
      <c r="EDR27" s="128"/>
      <c r="EDS27" s="127"/>
      <c r="EDT27" s="128"/>
      <c r="EDU27" s="127"/>
      <c r="EDV27" s="128"/>
      <c r="EDW27" s="127"/>
      <c r="EDX27" s="128"/>
      <c r="EDY27" s="127"/>
      <c r="EDZ27" s="128"/>
      <c r="EEA27" s="127"/>
      <c r="EEB27" s="128"/>
      <c r="EEC27" s="127"/>
      <c r="EED27" s="128"/>
      <c r="EEE27" s="127"/>
      <c r="EEF27" s="128"/>
      <c r="EEG27" s="127"/>
      <c r="EEH27" s="128"/>
      <c r="EEI27" s="127"/>
      <c r="EEJ27" s="128"/>
      <c r="EEK27" s="127"/>
      <c r="EEL27" s="128"/>
      <c r="EEM27" s="127"/>
      <c r="EEN27" s="128"/>
      <c r="EEO27" s="127"/>
      <c r="EEP27" s="128"/>
      <c r="EEQ27" s="127"/>
      <c r="EER27" s="128"/>
      <c r="EES27" s="127"/>
      <c r="EET27" s="128"/>
      <c r="EEU27" s="127"/>
      <c r="EEV27" s="128"/>
      <c r="EEW27" s="127"/>
      <c r="EEX27" s="128"/>
      <c r="EEY27" s="127"/>
      <c r="EEZ27" s="128"/>
      <c r="EFA27" s="127"/>
      <c r="EFB27" s="128"/>
      <c r="EFC27" s="127"/>
      <c r="EFD27" s="128"/>
      <c r="EFE27" s="127"/>
      <c r="EFF27" s="128"/>
      <c r="EFG27" s="127"/>
      <c r="EFH27" s="128"/>
      <c r="EFI27" s="127"/>
      <c r="EFJ27" s="128"/>
      <c r="EFK27" s="127"/>
      <c r="EFL27" s="128"/>
      <c r="EFM27" s="127"/>
      <c r="EFN27" s="128"/>
      <c r="EFO27" s="127"/>
      <c r="EFP27" s="128"/>
      <c r="EFQ27" s="127"/>
      <c r="EFR27" s="128"/>
      <c r="EFS27" s="127"/>
      <c r="EFT27" s="128"/>
      <c r="EFU27" s="127"/>
      <c r="EFV27" s="128"/>
      <c r="EFW27" s="127"/>
      <c r="EFX27" s="128"/>
      <c r="EFY27" s="127"/>
      <c r="EFZ27" s="128"/>
      <c r="EGA27" s="127"/>
      <c r="EGB27" s="128"/>
      <c r="EGC27" s="127"/>
      <c r="EGD27" s="128"/>
      <c r="EGE27" s="127"/>
      <c r="EGF27" s="128"/>
      <c r="EGG27" s="127"/>
      <c r="EGH27" s="128"/>
      <c r="EGI27" s="127"/>
      <c r="EGJ27" s="128"/>
      <c r="EGK27" s="127"/>
      <c r="EGL27" s="128"/>
      <c r="EGM27" s="127"/>
      <c r="EGN27" s="128"/>
      <c r="EGO27" s="127"/>
      <c r="EGP27" s="128"/>
      <c r="EGQ27" s="127"/>
      <c r="EGR27" s="128"/>
      <c r="EGS27" s="127"/>
      <c r="EGT27" s="128"/>
      <c r="EGU27" s="127"/>
      <c r="EGV27" s="128"/>
      <c r="EGW27" s="127"/>
      <c r="EGX27" s="128"/>
      <c r="EGY27" s="127"/>
      <c r="EGZ27" s="128"/>
      <c r="EHA27" s="127"/>
      <c r="EHB27" s="128"/>
      <c r="EHC27" s="127"/>
      <c r="EHD27" s="128"/>
      <c r="EHE27" s="127"/>
      <c r="EHF27" s="128"/>
      <c r="EHG27" s="127"/>
      <c r="EHH27" s="128"/>
      <c r="EHI27" s="127"/>
      <c r="EHJ27" s="128"/>
      <c r="EHK27" s="127"/>
      <c r="EHL27" s="128"/>
      <c r="EHM27" s="127"/>
      <c r="EHN27" s="128"/>
      <c r="EHO27" s="127"/>
      <c r="EHP27" s="128"/>
      <c r="EHQ27" s="127"/>
      <c r="EHR27" s="128"/>
      <c r="EHS27" s="127"/>
      <c r="EHT27" s="128"/>
      <c r="EHU27" s="127"/>
      <c r="EHV27" s="128"/>
      <c r="EHW27" s="127"/>
      <c r="EHX27" s="128"/>
      <c r="EHY27" s="127"/>
      <c r="EHZ27" s="128"/>
      <c r="EIA27" s="127"/>
      <c r="EIB27" s="128"/>
      <c r="EIC27" s="127"/>
      <c r="EID27" s="128"/>
      <c r="EIE27" s="127"/>
      <c r="EIF27" s="128"/>
      <c r="EIG27" s="127"/>
      <c r="EIH27" s="128"/>
      <c r="EII27" s="127"/>
      <c r="EIJ27" s="128"/>
      <c r="EIK27" s="127"/>
      <c r="EIL27" s="128"/>
      <c r="EIM27" s="127"/>
      <c r="EIN27" s="128"/>
      <c r="EIO27" s="127"/>
      <c r="EIP27" s="128"/>
      <c r="EIQ27" s="127"/>
      <c r="EIR27" s="128"/>
      <c r="EIS27" s="127"/>
      <c r="EIT27" s="128"/>
      <c r="EIU27" s="127"/>
      <c r="EIV27" s="128"/>
      <c r="EIW27" s="127"/>
      <c r="EIX27" s="128"/>
      <c r="EIY27" s="127"/>
      <c r="EIZ27" s="128"/>
      <c r="EJA27" s="127"/>
      <c r="EJB27" s="128"/>
      <c r="EJC27" s="127"/>
      <c r="EJD27" s="128"/>
      <c r="EJE27" s="127"/>
      <c r="EJF27" s="128"/>
      <c r="EJG27" s="127"/>
      <c r="EJH27" s="128"/>
      <c r="EJI27" s="127"/>
      <c r="EJJ27" s="128"/>
      <c r="EJK27" s="127"/>
      <c r="EJL27" s="128"/>
      <c r="EJM27" s="127"/>
      <c r="EJN27" s="128"/>
      <c r="EJO27" s="127"/>
      <c r="EJP27" s="128"/>
      <c r="EJQ27" s="127"/>
      <c r="EJR27" s="128"/>
      <c r="EJS27" s="127"/>
      <c r="EJT27" s="128"/>
      <c r="EJU27" s="127"/>
      <c r="EJV27" s="128"/>
      <c r="EJW27" s="127"/>
      <c r="EJX27" s="128"/>
      <c r="EJY27" s="127"/>
      <c r="EJZ27" s="128"/>
      <c r="EKA27" s="127"/>
      <c r="EKB27" s="128"/>
      <c r="EKC27" s="127"/>
      <c r="EKD27" s="128"/>
      <c r="EKE27" s="127"/>
      <c r="EKF27" s="128"/>
      <c r="EKG27" s="127"/>
      <c r="EKH27" s="128"/>
      <c r="EKI27" s="127"/>
      <c r="EKJ27" s="128"/>
      <c r="EKK27" s="127"/>
      <c r="EKL27" s="128"/>
      <c r="EKM27" s="127"/>
      <c r="EKN27" s="128"/>
      <c r="EKO27" s="127"/>
      <c r="EKP27" s="128"/>
      <c r="EKQ27" s="127"/>
      <c r="EKR27" s="128"/>
      <c r="EKS27" s="127"/>
      <c r="EKT27" s="128"/>
      <c r="EKU27" s="127"/>
      <c r="EKV27" s="128"/>
      <c r="EKW27" s="127"/>
      <c r="EKX27" s="128"/>
      <c r="EKY27" s="127"/>
      <c r="EKZ27" s="128"/>
      <c r="ELA27" s="127"/>
      <c r="ELB27" s="128"/>
      <c r="ELC27" s="127"/>
      <c r="ELD27" s="128"/>
      <c r="ELE27" s="127"/>
      <c r="ELF27" s="128"/>
      <c r="ELG27" s="127"/>
      <c r="ELH27" s="128"/>
      <c r="ELI27" s="127"/>
      <c r="ELJ27" s="128"/>
      <c r="ELK27" s="127"/>
      <c r="ELL27" s="128"/>
      <c r="ELM27" s="127"/>
      <c r="ELN27" s="128"/>
      <c r="ELO27" s="127"/>
      <c r="ELP27" s="128"/>
      <c r="ELQ27" s="127"/>
      <c r="ELR27" s="128"/>
      <c r="ELS27" s="127"/>
      <c r="ELT27" s="128"/>
      <c r="ELU27" s="127"/>
      <c r="ELV27" s="128"/>
      <c r="ELW27" s="127"/>
      <c r="ELX27" s="128"/>
      <c r="ELY27" s="127"/>
      <c r="ELZ27" s="128"/>
      <c r="EMA27" s="127"/>
      <c r="EMB27" s="128"/>
      <c r="EMC27" s="127"/>
      <c r="EMD27" s="128"/>
      <c r="EME27" s="127"/>
      <c r="EMF27" s="128"/>
      <c r="EMG27" s="127"/>
      <c r="EMH27" s="128"/>
      <c r="EMI27" s="127"/>
      <c r="EMJ27" s="128"/>
      <c r="EMK27" s="127"/>
      <c r="EML27" s="128"/>
      <c r="EMM27" s="127"/>
      <c r="EMN27" s="128"/>
      <c r="EMO27" s="127"/>
      <c r="EMP27" s="128"/>
      <c r="EMQ27" s="127"/>
      <c r="EMR27" s="128"/>
      <c r="EMS27" s="127"/>
      <c r="EMT27" s="128"/>
      <c r="EMU27" s="127"/>
      <c r="EMV27" s="128"/>
      <c r="EMW27" s="127"/>
      <c r="EMX27" s="128"/>
      <c r="EMY27" s="127"/>
      <c r="EMZ27" s="128"/>
      <c r="ENA27" s="127"/>
      <c r="ENB27" s="128"/>
      <c r="ENC27" s="127"/>
      <c r="END27" s="128"/>
      <c r="ENE27" s="127"/>
      <c r="ENF27" s="128"/>
      <c r="ENG27" s="127"/>
      <c r="ENH27" s="128"/>
      <c r="ENI27" s="127"/>
      <c r="ENJ27" s="128"/>
      <c r="ENK27" s="127"/>
      <c r="ENL27" s="128"/>
      <c r="ENM27" s="127"/>
      <c r="ENN27" s="128"/>
      <c r="ENO27" s="127"/>
      <c r="ENP27" s="128"/>
      <c r="ENQ27" s="127"/>
      <c r="ENR27" s="128"/>
      <c r="ENS27" s="127"/>
      <c r="ENT27" s="128"/>
      <c r="ENU27" s="127"/>
      <c r="ENV27" s="128"/>
      <c r="ENW27" s="127"/>
      <c r="ENX27" s="128"/>
      <c r="ENY27" s="127"/>
      <c r="ENZ27" s="128"/>
      <c r="EOA27" s="127"/>
      <c r="EOB27" s="128"/>
      <c r="EOC27" s="127"/>
      <c r="EOD27" s="128"/>
      <c r="EOE27" s="127"/>
      <c r="EOF27" s="128"/>
      <c r="EOG27" s="127"/>
      <c r="EOH27" s="128"/>
      <c r="EOI27" s="127"/>
      <c r="EOJ27" s="128"/>
      <c r="EOK27" s="127"/>
      <c r="EOL27" s="128"/>
      <c r="EOM27" s="127"/>
      <c r="EON27" s="128"/>
      <c r="EOO27" s="127"/>
      <c r="EOP27" s="128"/>
      <c r="EOQ27" s="127"/>
      <c r="EOR27" s="128"/>
      <c r="EOS27" s="127"/>
      <c r="EOT27" s="128"/>
      <c r="EOU27" s="127"/>
      <c r="EOV27" s="128"/>
      <c r="EOW27" s="127"/>
      <c r="EOX27" s="128"/>
      <c r="EOY27" s="127"/>
      <c r="EOZ27" s="128"/>
      <c r="EPA27" s="127"/>
      <c r="EPB27" s="128"/>
      <c r="EPC27" s="127"/>
      <c r="EPD27" s="128"/>
      <c r="EPE27" s="127"/>
      <c r="EPF27" s="128"/>
      <c r="EPG27" s="127"/>
      <c r="EPH27" s="128"/>
      <c r="EPI27" s="127"/>
      <c r="EPJ27" s="128"/>
      <c r="EPK27" s="127"/>
      <c r="EPL27" s="128"/>
      <c r="EPM27" s="127"/>
      <c r="EPN27" s="128"/>
      <c r="EPO27" s="127"/>
      <c r="EPP27" s="128"/>
      <c r="EPQ27" s="127"/>
      <c r="EPR27" s="128"/>
      <c r="EPS27" s="127"/>
      <c r="EPT27" s="128"/>
      <c r="EPU27" s="127"/>
      <c r="EPV27" s="128"/>
      <c r="EPW27" s="127"/>
      <c r="EPX27" s="128"/>
      <c r="EPY27" s="127"/>
      <c r="EPZ27" s="128"/>
      <c r="EQA27" s="127"/>
      <c r="EQB27" s="128"/>
      <c r="EQC27" s="127"/>
      <c r="EQD27" s="128"/>
      <c r="EQE27" s="127"/>
      <c r="EQF27" s="128"/>
      <c r="EQG27" s="127"/>
      <c r="EQH27" s="128"/>
      <c r="EQI27" s="127"/>
      <c r="EQJ27" s="128"/>
      <c r="EQK27" s="127"/>
      <c r="EQL27" s="128"/>
      <c r="EQM27" s="127"/>
      <c r="EQN27" s="128"/>
      <c r="EQO27" s="127"/>
      <c r="EQP27" s="128"/>
      <c r="EQQ27" s="127"/>
      <c r="EQR27" s="128"/>
      <c r="EQS27" s="127"/>
      <c r="EQT27" s="128"/>
      <c r="EQU27" s="127"/>
      <c r="EQV27" s="128"/>
      <c r="EQW27" s="127"/>
      <c r="EQX27" s="128"/>
      <c r="EQY27" s="127"/>
      <c r="EQZ27" s="128"/>
      <c r="ERA27" s="127"/>
      <c r="ERB27" s="128"/>
      <c r="ERC27" s="127"/>
      <c r="ERD27" s="128"/>
      <c r="ERE27" s="127"/>
      <c r="ERF27" s="128"/>
      <c r="ERG27" s="127"/>
      <c r="ERH27" s="128"/>
      <c r="ERI27" s="127"/>
      <c r="ERJ27" s="128"/>
      <c r="ERK27" s="127"/>
      <c r="ERL27" s="128"/>
      <c r="ERM27" s="127"/>
      <c r="ERN27" s="128"/>
      <c r="ERO27" s="127"/>
      <c r="ERP27" s="128"/>
      <c r="ERQ27" s="127"/>
      <c r="ERR27" s="128"/>
      <c r="ERS27" s="127"/>
      <c r="ERT27" s="128"/>
      <c r="ERU27" s="127"/>
      <c r="ERV27" s="128"/>
      <c r="ERW27" s="127"/>
      <c r="ERX27" s="128"/>
      <c r="ERY27" s="127"/>
      <c r="ERZ27" s="128"/>
      <c r="ESA27" s="127"/>
      <c r="ESB27" s="128"/>
      <c r="ESC27" s="127"/>
      <c r="ESD27" s="128"/>
      <c r="ESE27" s="127"/>
      <c r="ESF27" s="128"/>
      <c r="ESG27" s="127"/>
      <c r="ESH27" s="128"/>
      <c r="ESI27" s="127"/>
      <c r="ESJ27" s="128"/>
      <c r="ESK27" s="127"/>
      <c r="ESL27" s="128"/>
      <c r="ESM27" s="127"/>
      <c r="ESN27" s="128"/>
      <c r="ESO27" s="127"/>
      <c r="ESP27" s="128"/>
      <c r="ESQ27" s="127"/>
      <c r="ESR27" s="128"/>
      <c r="ESS27" s="127"/>
      <c r="EST27" s="128"/>
      <c r="ESU27" s="127"/>
      <c r="ESV27" s="128"/>
      <c r="ESW27" s="127"/>
      <c r="ESX27" s="128"/>
      <c r="ESY27" s="127"/>
      <c r="ESZ27" s="128"/>
      <c r="ETA27" s="127"/>
      <c r="ETB27" s="128"/>
      <c r="ETC27" s="127"/>
      <c r="ETD27" s="128"/>
      <c r="ETE27" s="127"/>
      <c r="ETF27" s="128"/>
      <c r="ETG27" s="127"/>
      <c r="ETH27" s="128"/>
      <c r="ETI27" s="127"/>
      <c r="ETJ27" s="128"/>
      <c r="ETK27" s="127"/>
      <c r="ETL27" s="128"/>
      <c r="ETM27" s="127"/>
      <c r="ETN27" s="128"/>
      <c r="ETO27" s="127"/>
      <c r="ETP27" s="128"/>
      <c r="ETQ27" s="127"/>
      <c r="ETR27" s="128"/>
      <c r="ETS27" s="127"/>
      <c r="ETT27" s="128"/>
      <c r="ETU27" s="127"/>
      <c r="ETV27" s="128"/>
      <c r="ETW27" s="127"/>
      <c r="ETX27" s="128"/>
      <c r="ETY27" s="127"/>
      <c r="ETZ27" s="128"/>
      <c r="EUA27" s="127"/>
      <c r="EUB27" s="128"/>
      <c r="EUC27" s="127"/>
      <c r="EUD27" s="128"/>
      <c r="EUE27" s="127"/>
      <c r="EUF27" s="128"/>
      <c r="EUG27" s="127"/>
      <c r="EUH27" s="128"/>
      <c r="EUI27" s="127"/>
      <c r="EUJ27" s="128"/>
      <c r="EUK27" s="127"/>
      <c r="EUL27" s="128"/>
      <c r="EUM27" s="127"/>
      <c r="EUN27" s="128"/>
      <c r="EUO27" s="127"/>
      <c r="EUP27" s="128"/>
      <c r="EUQ27" s="127"/>
      <c r="EUR27" s="128"/>
      <c r="EUS27" s="127"/>
      <c r="EUT27" s="128"/>
      <c r="EUU27" s="127"/>
      <c r="EUV27" s="128"/>
      <c r="EUW27" s="127"/>
      <c r="EUX27" s="128"/>
      <c r="EUY27" s="127"/>
      <c r="EUZ27" s="128"/>
      <c r="EVA27" s="127"/>
      <c r="EVB27" s="128"/>
      <c r="EVC27" s="127"/>
      <c r="EVD27" s="128"/>
      <c r="EVE27" s="127"/>
      <c r="EVF27" s="128"/>
      <c r="EVG27" s="127"/>
      <c r="EVH27" s="128"/>
      <c r="EVI27" s="127"/>
      <c r="EVJ27" s="128"/>
      <c r="EVK27" s="127"/>
      <c r="EVL27" s="128"/>
      <c r="EVM27" s="127"/>
      <c r="EVN27" s="128"/>
      <c r="EVO27" s="127"/>
      <c r="EVP27" s="128"/>
      <c r="EVQ27" s="127"/>
      <c r="EVR27" s="128"/>
      <c r="EVS27" s="127"/>
      <c r="EVT27" s="128"/>
      <c r="EVU27" s="127"/>
      <c r="EVV27" s="128"/>
      <c r="EVW27" s="127"/>
      <c r="EVX27" s="128"/>
      <c r="EVY27" s="127"/>
      <c r="EVZ27" s="128"/>
      <c r="EWA27" s="127"/>
      <c r="EWB27" s="128"/>
      <c r="EWC27" s="127"/>
      <c r="EWD27" s="128"/>
      <c r="EWE27" s="127"/>
      <c r="EWF27" s="128"/>
      <c r="EWG27" s="127"/>
      <c r="EWH27" s="128"/>
      <c r="EWI27" s="127"/>
      <c r="EWJ27" s="128"/>
      <c r="EWK27" s="127"/>
      <c r="EWL27" s="128"/>
      <c r="EWM27" s="127"/>
      <c r="EWN27" s="128"/>
      <c r="EWO27" s="127"/>
      <c r="EWP27" s="128"/>
      <c r="EWQ27" s="127"/>
      <c r="EWR27" s="128"/>
      <c r="EWS27" s="127"/>
      <c r="EWT27" s="128"/>
      <c r="EWU27" s="127"/>
      <c r="EWV27" s="128"/>
      <c r="EWW27" s="127"/>
      <c r="EWX27" s="128"/>
      <c r="EWY27" s="127"/>
      <c r="EWZ27" s="128"/>
      <c r="EXA27" s="127"/>
      <c r="EXB27" s="128"/>
      <c r="EXC27" s="127"/>
      <c r="EXD27" s="128"/>
      <c r="EXE27" s="127"/>
      <c r="EXF27" s="128"/>
      <c r="EXG27" s="127"/>
      <c r="EXH27" s="128"/>
      <c r="EXI27" s="127"/>
      <c r="EXJ27" s="128"/>
      <c r="EXK27" s="127"/>
      <c r="EXL27" s="128"/>
      <c r="EXM27" s="127"/>
      <c r="EXN27" s="128"/>
      <c r="EXO27" s="127"/>
      <c r="EXP27" s="128"/>
      <c r="EXQ27" s="127"/>
      <c r="EXR27" s="128"/>
      <c r="EXS27" s="127"/>
      <c r="EXT27" s="128"/>
      <c r="EXU27" s="127"/>
      <c r="EXV27" s="128"/>
      <c r="EXW27" s="127"/>
      <c r="EXX27" s="128"/>
      <c r="EXY27" s="127"/>
      <c r="EXZ27" s="128"/>
      <c r="EYA27" s="127"/>
      <c r="EYB27" s="128"/>
      <c r="EYC27" s="127"/>
      <c r="EYD27" s="128"/>
      <c r="EYE27" s="127"/>
      <c r="EYF27" s="128"/>
      <c r="EYG27" s="127"/>
      <c r="EYH27" s="128"/>
      <c r="EYI27" s="127"/>
      <c r="EYJ27" s="128"/>
      <c r="EYK27" s="127"/>
      <c r="EYL27" s="128"/>
      <c r="EYM27" s="127"/>
      <c r="EYN27" s="128"/>
      <c r="EYO27" s="127"/>
      <c r="EYP27" s="128"/>
      <c r="EYQ27" s="127"/>
      <c r="EYR27" s="128"/>
      <c r="EYS27" s="127"/>
      <c r="EYT27" s="128"/>
      <c r="EYU27" s="127"/>
      <c r="EYV27" s="128"/>
      <c r="EYW27" s="127"/>
      <c r="EYX27" s="128"/>
      <c r="EYY27" s="127"/>
      <c r="EYZ27" s="128"/>
      <c r="EZA27" s="127"/>
      <c r="EZB27" s="128"/>
      <c r="EZC27" s="127"/>
      <c r="EZD27" s="128"/>
      <c r="EZE27" s="127"/>
      <c r="EZF27" s="128"/>
      <c r="EZG27" s="127"/>
      <c r="EZH27" s="128"/>
      <c r="EZI27" s="127"/>
      <c r="EZJ27" s="128"/>
      <c r="EZK27" s="127"/>
      <c r="EZL27" s="128"/>
      <c r="EZM27" s="127"/>
      <c r="EZN27" s="128"/>
      <c r="EZO27" s="127"/>
      <c r="EZP27" s="128"/>
      <c r="EZQ27" s="127"/>
      <c r="EZR27" s="128"/>
      <c r="EZS27" s="127"/>
      <c r="EZT27" s="128"/>
      <c r="EZU27" s="127"/>
      <c r="EZV27" s="128"/>
      <c r="EZW27" s="127"/>
      <c r="EZX27" s="128"/>
      <c r="EZY27" s="127"/>
      <c r="EZZ27" s="128"/>
      <c r="FAA27" s="127"/>
      <c r="FAB27" s="128"/>
      <c r="FAC27" s="127"/>
      <c r="FAD27" s="128"/>
      <c r="FAE27" s="127"/>
      <c r="FAF27" s="128"/>
      <c r="FAG27" s="127"/>
      <c r="FAH27" s="128"/>
      <c r="FAI27" s="127"/>
      <c r="FAJ27" s="128"/>
      <c r="FAK27" s="127"/>
      <c r="FAL27" s="128"/>
      <c r="FAM27" s="127"/>
      <c r="FAN27" s="128"/>
      <c r="FAO27" s="127"/>
      <c r="FAP27" s="128"/>
      <c r="FAQ27" s="127"/>
      <c r="FAR27" s="128"/>
      <c r="FAS27" s="127"/>
      <c r="FAT27" s="128"/>
      <c r="FAU27" s="127"/>
      <c r="FAV27" s="128"/>
      <c r="FAW27" s="127"/>
      <c r="FAX27" s="128"/>
      <c r="FAY27" s="127"/>
      <c r="FAZ27" s="128"/>
      <c r="FBA27" s="127"/>
      <c r="FBB27" s="128"/>
      <c r="FBC27" s="127"/>
      <c r="FBD27" s="128"/>
      <c r="FBE27" s="127"/>
      <c r="FBF27" s="128"/>
      <c r="FBG27" s="127"/>
      <c r="FBH27" s="128"/>
      <c r="FBI27" s="127"/>
      <c r="FBJ27" s="128"/>
      <c r="FBK27" s="127"/>
      <c r="FBL27" s="128"/>
      <c r="FBM27" s="127"/>
      <c r="FBN27" s="128"/>
      <c r="FBO27" s="127"/>
      <c r="FBP27" s="128"/>
      <c r="FBQ27" s="127"/>
      <c r="FBR27" s="128"/>
      <c r="FBS27" s="127"/>
      <c r="FBT27" s="128"/>
      <c r="FBU27" s="127"/>
      <c r="FBV27" s="128"/>
      <c r="FBW27" s="127"/>
      <c r="FBX27" s="128"/>
      <c r="FBY27" s="127"/>
      <c r="FBZ27" s="128"/>
      <c r="FCA27" s="127"/>
      <c r="FCB27" s="128"/>
      <c r="FCC27" s="127"/>
      <c r="FCD27" s="128"/>
      <c r="FCE27" s="127"/>
      <c r="FCF27" s="128"/>
      <c r="FCG27" s="127"/>
      <c r="FCH27" s="128"/>
      <c r="FCI27" s="127"/>
      <c r="FCJ27" s="128"/>
      <c r="FCK27" s="127"/>
      <c r="FCL27" s="128"/>
      <c r="FCM27" s="127"/>
      <c r="FCN27" s="128"/>
      <c r="FCO27" s="127"/>
      <c r="FCP27" s="128"/>
      <c r="FCQ27" s="127"/>
      <c r="FCR27" s="128"/>
      <c r="FCS27" s="127"/>
      <c r="FCT27" s="128"/>
      <c r="FCU27" s="127"/>
      <c r="FCV27" s="128"/>
      <c r="FCW27" s="127"/>
      <c r="FCX27" s="128"/>
      <c r="FCY27" s="127"/>
      <c r="FCZ27" s="128"/>
      <c r="FDA27" s="127"/>
      <c r="FDB27" s="128"/>
      <c r="FDC27" s="127"/>
      <c r="FDD27" s="128"/>
      <c r="FDE27" s="127"/>
      <c r="FDF27" s="128"/>
      <c r="FDG27" s="127"/>
      <c r="FDH27" s="128"/>
      <c r="FDI27" s="127"/>
      <c r="FDJ27" s="128"/>
      <c r="FDK27" s="127"/>
      <c r="FDL27" s="128"/>
      <c r="FDM27" s="127"/>
      <c r="FDN27" s="128"/>
      <c r="FDO27" s="127"/>
      <c r="FDP27" s="128"/>
      <c r="FDQ27" s="127"/>
      <c r="FDR27" s="128"/>
      <c r="FDS27" s="127"/>
      <c r="FDT27" s="128"/>
      <c r="FDU27" s="127"/>
      <c r="FDV27" s="128"/>
      <c r="FDW27" s="127"/>
      <c r="FDX27" s="128"/>
      <c r="FDY27" s="127"/>
      <c r="FDZ27" s="128"/>
      <c r="FEA27" s="127"/>
      <c r="FEB27" s="128"/>
      <c r="FEC27" s="127"/>
      <c r="FED27" s="128"/>
      <c r="FEE27" s="127"/>
      <c r="FEF27" s="128"/>
      <c r="FEG27" s="127"/>
      <c r="FEH27" s="128"/>
      <c r="FEI27" s="127"/>
      <c r="FEJ27" s="128"/>
      <c r="FEK27" s="127"/>
      <c r="FEL27" s="128"/>
      <c r="FEM27" s="127"/>
      <c r="FEN27" s="128"/>
      <c r="FEO27" s="127"/>
      <c r="FEP27" s="128"/>
      <c r="FEQ27" s="127"/>
      <c r="FER27" s="128"/>
      <c r="FES27" s="127"/>
      <c r="FET27" s="128"/>
      <c r="FEU27" s="127"/>
      <c r="FEV27" s="128"/>
      <c r="FEW27" s="127"/>
      <c r="FEX27" s="128"/>
      <c r="FEY27" s="127"/>
      <c r="FEZ27" s="128"/>
      <c r="FFA27" s="127"/>
      <c r="FFB27" s="128"/>
      <c r="FFC27" s="127"/>
      <c r="FFD27" s="128"/>
      <c r="FFE27" s="127"/>
      <c r="FFF27" s="128"/>
      <c r="FFG27" s="127"/>
      <c r="FFH27" s="128"/>
      <c r="FFI27" s="127"/>
      <c r="FFJ27" s="128"/>
      <c r="FFK27" s="127"/>
      <c r="FFL27" s="128"/>
      <c r="FFM27" s="127"/>
      <c r="FFN27" s="128"/>
      <c r="FFO27" s="127"/>
      <c r="FFP27" s="128"/>
      <c r="FFQ27" s="127"/>
      <c r="FFR27" s="128"/>
      <c r="FFS27" s="127"/>
      <c r="FFT27" s="128"/>
      <c r="FFU27" s="127"/>
      <c r="FFV27" s="128"/>
      <c r="FFW27" s="127"/>
      <c r="FFX27" s="128"/>
      <c r="FFY27" s="127"/>
      <c r="FFZ27" s="128"/>
      <c r="FGA27" s="127"/>
      <c r="FGB27" s="128"/>
      <c r="FGC27" s="127"/>
      <c r="FGD27" s="128"/>
      <c r="FGE27" s="127"/>
      <c r="FGF27" s="128"/>
      <c r="FGG27" s="127"/>
      <c r="FGH27" s="128"/>
      <c r="FGI27" s="127"/>
      <c r="FGJ27" s="128"/>
      <c r="FGK27" s="127"/>
      <c r="FGL27" s="128"/>
      <c r="FGM27" s="127"/>
      <c r="FGN27" s="128"/>
      <c r="FGO27" s="127"/>
      <c r="FGP27" s="128"/>
      <c r="FGQ27" s="127"/>
      <c r="FGR27" s="128"/>
      <c r="FGS27" s="127"/>
      <c r="FGT27" s="128"/>
      <c r="FGU27" s="127"/>
      <c r="FGV27" s="128"/>
      <c r="FGW27" s="127"/>
      <c r="FGX27" s="128"/>
      <c r="FGY27" s="127"/>
      <c r="FGZ27" s="128"/>
      <c r="FHA27" s="127"/>
      <c r="FHB27" s="128"/>
      <c r="FHC27" s="127"/>
      <c r="FHD27" s="128"/>
      <c r="FHE27" s="127"/>
      <c r="FHF27" s="128"/>
      <c r="FHG27" s="127"/>
      <c r="FHH27" s="128"/>
      <c r="FHI27" s="127"/>
      <c r="FHJ27" s="128"/>
      <c r="FHK27" s="127"/>
      <c r="FHL27" s="128"/>
      <c r="FHM27" s="127"/>
      <c r="FHN27" s="128"/>
      <c r="FHO27" s="127"/>
      <c r="FHP27" s="128"/>
      <c r="FHQ27" s="127"/>
      <c r="FHR27" s="128"/>
      <c r="FHS27" s="127"/>
      <c r="FHT27" s="128"/>
      <c r="FHU27" s="127"/>
      <c r="FHV27" s="128"/>
      <c r="FHW27" s="127"/>
      <c r="FHX27" s="128"/>
      <c r="FHY27" s="127"/>
      <c r="FHZ27" s="128"/>
      <c r="FIA27" s="127"/>
      <c r="FIB27" s="128"/>
      <c r="FIC27" s="127"/>
      <c r="FID27" s="128"/>
      <c r="FIE27" s="127"/>
      <c r="FIF27" s="128"/>
      <c r="FIG27" s="127"/>
      <c r="FIH27" s="128"/>
      <c r="FII27" s="127"/>
      <c r="FIJ27" s="128"/>
      <c r="FIK27" s="127"/>
      <c r="FIL27" s="128"/>
      <c r="FIM27" s="127"/>
      <c r="FIN27" s="128"/>
      <c r="FIO27" s="127"/>
      <c r="FIP27" s="128"/>
      <c r="FIQ27" s="127"/>
      <c r="FIR27" s="128"/>
      <c r="FIS27" s="127"/>
      <c r="FIT27" s="128"/>
      <c r="FIU27" s="127"/>
      <c r="FIV27" s="128"/>
      <c r="FIW27" s="127"/>
      <c r="FIX27" s="128"/>
      <c r="FIY27" s="127"/>
      <c r="FIZ27" s="128"/>
      <c r="FJA27" s="127"/>
      <c r="FJB27" s="128"/>
      <c r="FJC27" s="127"/>
      <c r="FJD27" s="128"/>
      <c r="FJE27" s="127"/>
      <c r="FJF27" s="128"/>
      <c r="FJG27" s="127"/>
      <c r="FJH27" s="128"/>
      <c r="FJI27" s="127"/>
      <c r="FJJ27" s="128"/>
      <c r="FJK27" s="127"/>
      <c r="FJL27" s="128"/>
      <c r="FJM27" s="127"/>
      <c r="FJN27" s="128"/>
      <c r="FJO27" s="127"/>
      <c r="FJP27" s="128"/>
      <c r="FJQ27" s="127"/>
      <c r="FJR27" s="128"/>
      <c r="FJS27" s="127"/>
      <c r="FJT27" s="128"/>
      <c r="FJU27" s="127"/>
      <c r="FJV27" s="128"/>
      <c r="FJW27" s="127"/>
      <c r="FJX27" s="128"/>
      <c r="FJY27" s="127"/>
      <c r="FJZ27" s="128"/>
      <c r="FKA27" s="127"/>
      <c r="FKB27" s="128"/>
      <c r="FKC27" s="127"/>
      <c r="FKD27" s="128"/>
      <c r="FKE27" s="127"/>
      <c r="FKF27" s="128"/>
      <c r="FKG27" s="127"/>
      <c r="FKH27" s="128"/>
      <c r="FKI27" s="127"/>
      <c r="FKJ27" s="128"/>
      <c r="FKK27" s="127"/>
      <c r="FKL27" s="128"/>
      <c r="FKM27" s="127"/>
      <c r="FKN27" s="128"/>
      <c r="FKO27" s="127"/>
      <c r="FKP27" s="128"/>
      <c r="FKQ27" s="127"/>
      <c r="FKR27" s="128"/>
      <c r="FKS27" s="127"/>
      <c r="FKT27" s="128"/>
      <c r="FKU27" s="127"/>
      <c r="FKV27" s="128"/>
      <c r="FKW27" s="127"/>
      <c r="FKX27" s="128"/>
      <c r="FKY27" s="127"/>
      <c r="FKZ27" s="128"/>
      <c r="FLA27" s="127"/>
      <c r="FLB27" s="128"/>
      <c r="FLC27" s="127"/>
      <c r="FLD27" s="128"/>
      <c r="FLE27" s="127"/>
      <c r="FLF27" s="128"/>
      <c r="FLG27" s="127"/>
      <c r="FLH27" s="128"/>
      <c r="FLI27" s="127"/>
      <c r="FLJ27" s="128"/>
      <c r="FLK27" s="127"/>
      <c r="FLL27" s="128"/>
      <c r="FLM27" s="127"/>
      <c r="FLN27" s="128"/>
      <c r="FLO27" s="127"/>
      <c r="FLP27" s="128"/>
      <c r="FLQ27" s="127"/>
      <c r="FLR27" s="128"/>
      <c r="FLS27" s="127"/>
      <c r="FLT27" s="128"/>
      <c r="FLU27" s="127"/>
      <c r="FLV27" s="128"/>
      <c r="FLW27" s="127"/>
      <c r="FLX27" s="128"/>
      <c r="FLY27" s="127"/>
      <c r="FLZ27" s="128"/>
      <c r="FMA27" s="127"/>
      <c r="FMB27" s="128"/>
      <c r="FMC27" s="127"/>
      <c r="FMD27" s="128"/>
      <c r="FME27" s="127"/>
      <c r="FMF27" s="128"/>
      <c r="FMG27" s="127"/>
      <c r="FMH27" s="128"/>
      <c r="FMI27" s="127"/>
      <c r="FMJ27" s="128"/>
      <c r="FMK27" s="127"/>
      <c r="FML27" s="128"/>
      <c r="FMM27" s="127"/>
      <c r="FMN27" s="128"/>
      <c r="FMO27" s="127"/>
      <c r="FMP27" s="128"/>
      <c r="FMQ27" s="127"/>
      <c r="FMR27" s="128"/>
      <c r="FMS27" s="127"/>
      <c r="FMT27" s="128"/>
      <c r="FMU27" s="127"/>
      <c r="FMV27" s="128"/>
      <c r="FMW27" s="127"/>
      <c r="FMX27" s="128"/>
      <c r="FMY27" s="127"/>
      <c r="FMZ27" s="128"/>
      <c r="FNA27" s="127"/>
      <c r="FNB27" s="128"/>
      <c r="FNC27" s="127"/>
      <c r="FND27" s="128"/>
      <c r="FNE27" s="127"/>
      <c r="FNF27" s="128"/>
      <c r="FNG27" s="127"/>
      <c r="FNH27" s="128"/>
      <c r="FNI27" s="127"/>
      <c r="FNJ27" s="128"/>
      <c r="FNK27" s="127"/>
      <c r="FNL27" s="128"/>
      <c r="FNM27" s="127"/>
      <c r="FNN27" s="128"/>
      <c r="FNO27" s="127"/>
      <c r="FNP27" s="128"/>
      <c r="FNQ27" s="127"/>
      <c r="FNR27" s="128"/>
      <c r="FNS27" s="127"/>
      <c r="FNT27" s="128"/>
      <c r="FNU27" s="127"/>
      <c r="FNV27" s="128"/>
      <c r="FNW27" s="127"/>
      <c r="FNX27" s="128"/>
      <c r="FNY27" s="127"/>
      <c r="FNZ27" s="128"/>
      <c r="FOA27" s="127"/>
      <c r="FOB27" s="128"/>
      <c r="FOC27" s="127"/>
      <c r="FOD27" s="128"/>
      <c r="FOE27" s="127"/>
      <c r="FOF27" s="128"/>
      <c r="FOG27" s="127"/>
      <c r="FOH27" s="128"/>
      <c r="FOI27" s="127"/>
      <c r="FOJ27" s="128"/>
      <c r="FOK27" s="127"/>
      <c r="FOL27" s="128"/>
      <c r="FOM27" s="127"/>
      <c r="FON27" s="128"/>
      <c r="FOO27" s="127"/>
      <c r="FOP27" s="128"/>
      <c r="FOQ27" s="127"/>
      <c r="FOR27" s="128"/>
      <c r="FOS27" s="127"/>
      <c r="FOT27" s="128"/>
      <c r="FOU27" s="127"/>
      <c r="FOV27" s="128"/>
      <c r="FOW27" s="127"/>
      <c r="FOX27" s="128"/>
      <c r="FOY27" s="127"/>
      <c r="FOZ27" s="128"/>
      <c r="FPA27" s="127"/>
      <c r="FPB27" s="128"/>
      <c r="FPC27" s="127"/>
      <c r="FPD27" s="128"/>
      <c r="FPE27" s="127"/>
      <c r="FPF27" s="128"/>
      <c r="FPG27" s="127"/>
      <c r="FPH27" s="128"/>
      <c r="FPI27" s="127"/>
      <c r="FPJ27" s="128"/>
      <c r="FPK27" s="127"/>
      <c r="FPL27" s="128"/>
      <c r="FPM27" s="127"/>
      <c r="FPN27" s="128"/>
      <c r="FPO27" s="127"/>
      <c r="FPP27" s="128"/>
      <c r="FPQ27" s="127"/>
      <c r="FPR27" s="128"/>
      <c r="FPS27" s="127"/>
      <c r="FPT27" s="128"/>
      <c r="FPU27" s="127"/>
      <c r="FPV27" s="128"/>
      <c r="FPW27" s="127"/>
      <c r="FPX27" s="128"/>
      <c r="FPY27" s="127"/>
      <c r="FPZ27" s="128"/>
      <c r="FQA27" s="127"/>
      <c r="FQB27" s="128"/>
      <c r="FQC27" s="127"/>
      <c r="FQD27" s="128"/>
      <c r="FQE27" s="127"/>
      <c r="FQF27" s="128"/>
      <c r="FQG27" s="127"/>
      <c r="FQH27" s="128"/>
      <c r="FQI27" s="127"/>
      <c r="FQJ27" s="128"/>
      <c r="FQK27" s="127"/>
      <c r="FQL27" s="128"/>
      <c r="FQM27" s="127"/>
      <c r="FQN27" s="128"/>
      <c r="FQO27" s="127"/>
      <c r="FQP27" s="128"/>
      <c r="FQQ27" s="127"/>
      <c r="FQR27" s="128"/>
      <c r="FQS27" s="127"/>
      <c r="FQT27" s="128"/>
      <c r="FQU27" s="127"/>
      <c r="FQV27" s="128"/>
      <c r="FQW27" s="127"/>
      <c r="FQX27" s="128"/>
      <c r="FQY27" s="127"/>
      <c r="FQZ27" s="128"/>
      <c r="FRA27" s="127"/>
      <c r="FRB27" s="128"/>
      <c r="FRC27" s="127"/>
      <c r="FRD27" s="128"/>
      <c r="FRE27" s="127"/>
      <c r="FRF27" s="128"/>
      <c r="FRG27" s="127"/>
      <c r="FRH27" s="128"/>
      <c r="FRI27" s="127"/>
      <c r="FRJ27" s="128"/>
      <c r="FRK27" s="127"/>
      <c r="FRL27" s="128"/>
      <c r="FRM27" s="127"/>
      <c r="FRN27" s="128"/>
      <c r="FRO27" s="127"/>
      <c r="FRP27" s="128"/>
      <c r="FRQ27" s="127"/>
      <c r="FRR27" s="128"/>
      <c r="FRS27" s="127"/>
      <c r="FRT27" s="128"/>
      <c r="FRU27" s="127"/>
      <c r="FRV27" s="128"/>
      <c r="FRW27" s="127"/>
      <c r="FRX27" s="128"/>
      <c r="FRY27" s="127"/>
      <c r="FRZ27" s="128"/>
      <c r="FSA27" s="127"/>
      <c r="FSB27" s="128"/>
      <c r="FSC27" s="127"/>
      <c r="FSD27" s="128"/>
      <c r="FSE27" s="127"/>
      <c r="FSF27" s="128"/>
      <c r="FSG27" s="127"/>
      <c r="FSH27" s="128"/>
      <c r="FSI27" s="127"/>
      <c r="FSJ27" s="128"/>
      <c r="FSK27" s="127"/>
      <c r="FSL27" s="128"/>
      <c r="FSM27" s="127"/>
      <c r="FSN27" s="128"/>
      <c r="FSO27" s="127"/>
      <c r="FSP27" s="128"/>
      <c r="FSQ27" s="127"/>
      <c r="FSR27" s="128"/>
      <c r="FSS27" s="127"/>
      <c r="FST27" s="128"/>
      <c r="FSU27" s="127"/>
      <c r="FSV27" s="128"/>
      <c r="FSW27" s="127"/>
      <c r="FSX27" s="128"/>
      <c r="FSY27" s="127"/>
      <c r="FSZ27" s="128"/>
      <c r="FTA27" s="127"/>
      <c r="FTB27" s="128"/>
      <c r="FTC27" s="127"/>
      <c r="FTD27" s="128"/>
      <c r="FTE27" s="127"/>
      <c r="FTF27" s="128"/>
      <c r="FTG27" s="127"/>
      <c r="FTH27" s="128"/>
      <c r="FTI27" s="127"/>
      <c r="FTJ27" s="128"/>
      <c r="FTK27" s="127"/>
      <c r="FTL27" s="128"/>
      <c r="FTM27" s="127"/>
      <c r="FTN27" s="128"/>
      <c r="FTO27" s="127"/>
      <c r="FTP27" s="128"/>
      <c r="FTQ27" s="127"/>
      <c r="FTR27" s="128"/>
      <c r="FTS27" s="127"/>
      <c r="FTT27" s="128"/>
      <c r="FTU27" s="127"/>
      <c r="FTV27" s="128"/>
      <c r="FTW27" s="127"/>
      <c r="FTX27" s="128"/>
      <c r="FTY27" s="127"/>
      <c r="FTZ27" s="128"/>
      <c r="FUA27" s="127"/>
      <c r="FUB27" s="128"/>
      <c r="FUC27" s="127"/>
      <c r="FUD27" s="128"/>
      <c r="FUE27" s="127"/>
      <c r="FUF27" s="128"/>
      <c r="FUG27" s="127"/>
      <c r="FUH27" s="128"/>
      <c r="FUI27" s="127"/>
      <c r="FUJ27" s="128"/>
      <c r="FUK27" s="127"/>
      <c r="FUL27" s="128"/>
      <c r="FUM27" s="127"/>
      <c r="FUN27" s="128"/>
      <c r="FUO27" s="127"/>
      <c r="FUP27" s="128"/>
      <c r="FUQ27" s="127"/>
      <c r="FUR27" s="128"/>
      <c r="FUS27" s="127"/>
      <c r="FUT27" s="128"/>
      <c r="FUU27" s="127"/>
      <c r="FUV27" s="128"/>
      <c r="FUW27" s="127"/>
      <c r="FUX27" s="128"/>
      <c r="FUY27" s="127"/>
      <c r="FUZ27" s="128"/>
      <c r="FVA27" s="127"/>
      <c r="FVB27" s="128"/>
      <c r="FVC27" s="127"/>
      <c r="FVD27" s="128"/>
      <c r="FVE27" s="127"/>
      <c r="FVF27" s="128"/>
      <c r="FVG27" s="127"/>
      <c r="FVH27" s="128"/>
      <c r="FVI27" s="127"/>
      <c r="FVJ27" s="128"/>
      <c r="FVK27" s="127"/>
      <c r="FVL27" s="128"/>
      <c r="FVM27" s="127"/>
      <c r="FVN27" s="128"/>
      <c r="FVO27" s="127"/>
      <c r="FVP27" s="128"/>
      <c r="FVQ27" s="127"/>
      <c r="FVR27" s="128"/>
      <c r="FVS27" s="127"/>
      <c r="FVT27" s="128"/>
      <c r="FVU27" s="127"/>
      <c r="FVV27" s="128"/>
      <c r="FVW27" s="127"/>
      <c r="FVX27" s="128"/>
      <c r="FVY27" s="127"/>
      <c r="FVZ27" s="128"/>
      <c r="FWA27" s="127"/>
      <c r="FWB27" s="128"/>
      <c r="FWC27" s="127"/>
      <c r="FWD27" s="128"/>
      <c r="FWE27" s="127"/>
      <c r="FWF27" s="128"/>
      <c r="FWG27" s="127"/>
      <c r="FWH27" s="128"/>
      <c r="FWI27" s="127"/>
      <c r="FWJ27" s="128"/>
      <c r="FWK27" s="127"/>
      <c r="FWL27" s="128"/>
      <c r="FWM27" s="127"/>
      <c r="FWN27" s="128"/>
      <c r="FWO27" s="127"/>
      <c r="FWP27" s="128"/>
      <c r="FWQ27" s="127"/>
      <c r="FWR27" s="128"/>
      <c r="FWS27" s="127"/>
      <c r="FWT27" s="128"/>
      <c r="FWU27" s="127"/>
      <c r="FWV27" s="128"/>
      <c r="FWW27" s="127"/>
      <c r="FWX27" s="128"/>
      <c r="FWY27" s="127"/>
      <c r="FWZ27" s="128"/>
      <c r="FXA27" s="127"/>
      <c r="FXB27" s="128"/>
      <c r="FXC27" s="127"/>
      <c r="FXD27" s="128"/>
      <c r="FXE27" s="127"/>
      <c r="FXF27" s="128"/>
      <c r="FXG27" s="127"/>
      <c r="FXH27" s="128"/>
      <c r="FXI27" s="127"/>
      <c r="FXJ27" s="128"/>
      <c r="FXK27" s="127"/>
      <c r="FXL27" s="128"/>
      <c r="FXM27" s="127"/>
      <c r="FXN27" s="128"/>
      <c r="FXO27" s="127"/>
      <c r="FXP27" s="128"/>
      <c r="FXQ27" s="127"/>
      <c r="FXR27" s="128"/>
      <c r="FXS27" s="127"/>
      <c r="FXT27" s="128"/>
      <c r="FXU27" s="127"/>
      <c r="FXV27" s="128"/>
      <c r="FXW27" s="127"/>
      <c r="FXX27" s="128"/>
      <c r="FXY27" s="127"/>
      <c r="FXZ27" s="128"/>
      <c r="FYA27" s="127"/>
      <c r="FYB27" s="128"/>
      <c r="FYC27" s="127"/>
      <c r="FYD27" s="128"/>
      <c r="FYE27" s="127"/>
      <c r="FYF27" s="128"/>
      <c r="FYG27" s="127"/>
      <c r="FYH27" s="128"/>
      <c r="FYI27" s="127"/>
      <c r="FYJ27" s="128"/>
      <c r="FYK27" s="127"/>
      <c r="FYL27" s="128"/>
      <c r="FYM27" s="127"/>
      <c r="FYN27" s="128"/>
      <c r="FYO27" s="127"/>
      <c r="FYP27" s="128"/>
      <c r="FYQ27" s="127"/>
      <c r="FYR27" s="128"/>
      <c r="FYS27" s="127"/>
      <c r="FYT27" s="128"/>
      <c r="FYU27" s="127"/>
      <c r="FYV27" s="128"/>
      <c r="FYW27" s="127"/>
      <c r="FYX27" s="128"/>
      <c r="FYY27" s="127"/>
      <c r="FYZ27" s="128"/>
      <c r="FZA27" s="127"/>
      <c r="FZB27" s="128"/>
      <c r="FZC27" s="127"/>
      <c r="FZD27" s="128"/>
      <c r="FZE27" s="127"/>
      <c r="FZF27" s="128"/>
      <c r="FZG27" s="127"/>
      <c r="FZH27" s="128"/>
      <c r="FZI27" s="127"/>
      <c r="FZJ27" s="128"/>
      <c r="FZK27" s="127"/>
      <c r="FZL27" s="128"/>
      <c r="FZM27" s="127"/>
      <c r="FZN27" s="128"/>
      <c r="FZO27" s="127"/>
      <c r="FZP27" s="128"/>
      <c r="FZQ27" s="127"/>
      <c r="FZR27" s="128"/>
      <c r="FZS27" s="127"/>
      <c r="FZT27" s="128"/>
      <c r="FZU27" s="127"/>
      <c r="FZV27" s="128"/>
      <c r="FZW27" s="127"/>
      <c r="FZX27" s="128"/>
      <c r="FZY27" s="127"/>
      <c r="FZZ27" s="128"/>
      <c r="GAA27" s="127"/>
      <c r="GAB27" s="128"/>
      <c r="GAC27" s="127"/>
      <c r="GAD27" s="128"/>
      <c r="GAE27" s="127"/>
      <c r="GAF27" s="128"/>
      <c r="GAG27" s="127"/>
      <c r="GAH27" s="128"/>
      <c r="GAI27" s="127"/>
      <c r="GAJ27" s="128"/>
      <c r="GAK27" s="127"/>
      <c r="GAL27" s="128"/>
      <c r="GAM27" s="127"/>
      <c r="GAN27" s="128"/>
      <c r="GAO27" s="127"/>
      <c r="GAP27" s="128"/>
      <c r="GAQ27" s="127"/>
      <c r="GAR27" s="128"/>
      <c r="GAS27" s="127"/>
      <c r="GAT27" s="128"/>
      <c r="GAU27" s="127"/>
      <c r="GAV27" s="128"/>
      <c r="GAW27" s="127"/>
      <c r="GAX27" s="128"/>
      <c r="GAY27" s="127"/>
      <c r="GAZ27" s="128"/>
      <c r="GBA27" s="127"/>
      <c r="GBB27" s="128"/>
      <c r="GBC27" s="127"/>
      <c r="GBD27" s="128"/>
      <c r="GBE27" s="127"/>
      <c r="GBF27" s="128"/>
      <c r="GBG27" s="127"/>
      <c r="GBH27" s="128"/>
      <c r="GBI27" s="127"/>
      <c r="GBJ27" s="128"/>
      <c r="GBK27" s="127"/>
      <c r="GBL27" s="128"/>
      <c r="GBM27" s="127"/>
      <c r="GBN27" s="128"/>
      <c r="GBO27" s="127"/>
      <c r="GBP27" s="128"/>
      <c r="GBQ27" s="127"/>
      <c r="GBR27" s="128"/>
      <c r="GBS27" s="127"/>
      <c r="GBT27" s="128"/>
      <c r="GBU27" s="127"/>
      <c r="GBV27" s="128"/>
      <c r="GBW27" s="127"/>
      <c r="GBX27" s="128"/>
      <c r="GBY27" s="127"/>
      <c r="GBZ27" s="128"/>
      <c r="GCA27" s="127"/>
      <c r="GCB27" s="128"/>
      <c r="GCC27" s="127"/>
      <c r="GCD27" s="128"/>
      <c r="GCE27" s="127"/>
      <c r="GCF27" s="128"/>
      <c r="GCG27" s="127"/>
      <c r="GCH27" s="128"/>
      <c r="GCI27" s="127"/>
      <c r="GCJ27" s="128"/>
      <c r="GCK27" s="127"/>
      <c r="GCL27" s="128"/>
      <c r="GCM27" s="127"/>
      <c r="GCN27" s="128"/>
      <c r="GCO27" s="127"/>
      <c r="GCP27" s="128"/>
      <c r="GCQ27" s="127"/>
      <c r="GCR27" s="128"/>
      <c r="GCS27" s="127"/>
      <c r="GCT27" s="128"/>
      <c r="GCU27" s="127"/>
      <c r="GCV27" s="128"/>
      <c r="GCW27" s="127"/>
      <c r="GCX27" s="128"/>
      <c r="GCY27" s="127"/>
      <c r="GCZ27" s="128"/>
      <c r="GDA27" s="127"/>
      <c r="GDB27" s="128"/>
      <c r="GDC27" s="127"/>
      <c r="GDD27" s="128"/>
      <c r="GDE27" s="127"/>
      <c r="GDF27" s="128"/>
      <c r="GDG27" s="127"/>
      <c r="GDH27" s="128"/>
      <c r="GDI27" s="127"/>
      <c r="GDJ27" s="128"/>
      <c r="GDK27" s="127"/>
      <c r="GDL27" s="128"/>
      <c r="GDM27" s="127"/>
      <c r="GDN27" s="128"/>
      <c r="GDO27" s="127"/>
      <c r="GDP27" s="128"/>
      <c r="GDQ27" s="127"/>
      <c r="GDR27" s="128"/>
      <c r="GDS27" s="127"/>
      <c r="GDT27" s="128"/>
      <c r="GDU27" s="127"/>
      <c r="GDV27" s="128"/>
      <c r="GDW27" s="127"/>
      <c r="GDX27" s="128"/>
      <c r="GDY27" s="127"/>
      <c r="GDZ27" s="128"/>
      <c r="GEA27" s="127"/>
      <c r="GEB27" s="128"/>
      <c r="GEC27" s="127"/>
      <c r="GED27" s="128"/>
      <c r="GEE27" s="127"/>
      <c r="GEF27" s="128"/>
      <c r="GEG27" s="127"/>
      <c r="GEH27" s="128"/>
      <c r="GEI27" s="127"/>
      <c r="GEJ27" s="128"/>
      <c r="GEK27" s="127"/>
      <c r="GEL27" s="128"/>
      <c r="GEM27" s="127"/>
      <c r="GEN27" s="128"/>
      <c r="GEO27" s="127"/>
      <c r="GEP27" s="128"/>
      <c r="GEQ27" s="127"/>
      <c r="GER27" s="128"/>
      <c r="GES27" s="127"/>
      <c r="GET27" s="128"/>
      <c r="GEU27" s="127"/>
      <c r="GEV27" s="128"/>
      <c r="GEW27" s="127"/>
      <c r="GEX27" s="128"/>
      <c r="GEY27" s="127"/>
      <c r="GEZ27" s="128"/>
      <c r="GFA27" s="127"/>
      <c r="GFB27" s="128"/>
      <c r="GFC27" s="127"/>
      <c r="GFD27" s="128"/>
      <c r="GFE27" s="127"/>
      <c r="GFF27" s="128"/>
      <c r="GFG27" s="127"/>
      <c r="GFH27" s="128"/>
      <c r="GFI27" s="127"/>
      <c r="GFJ27" s="128"/>
      <c r="GFK27" s="127"/>
      <c r="GFL27" s="128"/>
      <c r="GFM27" s="127"/>
      <c r="GFN27" s="128"/>
      <c r="GFO27" s="127"/>
      <c r="GFP27" s="128"/>
      <c r="GFQ27" s="127"/>
      <c r="GFR27" s="128"/>
      <c r="GFS27" s="127"/>
      <c r="GFT27" s="128"/>
      <c r="GFU27" s="127"/>
      <c r="GFV27" s="128"/>
      <c r="GFW27" s="127"/>
      <c r="GFX27" s="128"/>
      <c r="GFY27" s="127"/>
      <c r="GFZ27" s="128"/>
      <c r="GGA27" s="127"/>
      <c r="GGB27" s="128"/>
      <c r="GGC27" s="127"/>
      <c r="GGD27" s="128"/>
      <c r="GGE27" s="127"/>
      <c r="GGF27" s="128"/>
      <c r="GGG27" s="127"/>
      <c r="GGH27" s="128"/>
      <c r="GGI27" s="127"/>
      <c r="GGJ27" s="128"/>
      <c r="GGK27" s="127"/>
      <c r="GGL27" s="128"/>
      <c r="GGM27" s="127"/>
      <c r="GGN27" s="128"/>
      <c r="GGO27" s="127"/>
      <c r="GGP27" s="128"/>
      <c r="GGQ27" s="127"/>
      <c r="GGR27" s="128"/>
      <c r="GGS27" s="127"/>
      <c r="GGT27" s="128"/>
      <c r="GGU27" s="127"/>
      <c r="GGV27" s="128"/>
      <c r="GGW27" s="127"/>
      <c r="GGX27" s="128"/>
      <c r="GGY27" s="127"/>
      <c r="GGZ27" s="128"/>
      <c r="GHA27" s="127"/>
      <c r="GHB27" s="128"/>
      <c r="GHC27" s="127"/>
      <c r="GHD27" s="128"/>
      <c r="GHE27" s="127"/>
      <c r="GHF27" s="128"/>
      <c r="GHG27" s="127"/>
      <c r="GHH27" s="128"/>
      <c r="GHI27" s="127"/>
      <c r="GHJ27" s="128"/>
      <c r="GHK27" s="127"/>
      <c r="GHL27" s="128"/>
      <c r="GHM27" s="127"/>
      <c r="GHN27" s="128"/>
      <c r="GHO27" s="127"/>
      <c r="GHP27" s="128"/>
      <c r="GHQ27" s="127"/>
      <c r="GHR27" s="128"/>
      <c r="GHS27" s="127"/>
      <c r="GHT27" s="128"/>
      <c r="GHU27" s="127"/>
      <c r="GHV27" s="128"/>
      <c r="GHW27" s="127"/>
      <c r="GHX27" s="128"/>
      <c r="GHY27" s="127"/>
      <c r="GHZ27" s="128"/>
      <c r="GIA27" s="127"/>
      <c r="GIB27" s="128"/>
      <c r="GIC27" s="127"/>
      <c r="GID27" s="128"/>
      <c r="GIE27" s="127"/>
      <c r="GIF27" s="128"/>
      <c r="GIG27" s="127"/>
      <c r="GIH27" s="128"/>
      <c r="GII27" s="127"/>
      <c r="GIJ27" s="128"/>
      <c r="GIK27" s="127"/>
      <c r="GIL27" s="128"/>
      <c r="GIM27" s="127"/>
      <c r="GIN27" s="128"/>
      <c r="GIO27" s="127"/>
      <c r="GIP27" s="128"/>
      <c r="GIQ27" s="127"/>
      <c r="GIR27" s="128"/>
      <c r="GIS27" s="127"/>
      <c r="GIT27" s="128"/>
      <c r="GIU27" s="127"/>
      <c r="GIV27" s="128"/>
      <c r="GIW27" s="127"/>
      <c r="GIX27" s="128"/>
      <c r="GIY27" s="127"/>
      <c r="GIZ27" s="128"/>
      <c r="GJA27" s="127"/>
      <c r="GJB27" s="128"/>
      <c r="GJC27" s="127"/>
      <c r="GJD27" s="128"/>
      <c r="GJE27" s="127"/>
      <c r="GJF27" s="128"/>
      <c r="GJG27" s="127"/>
      <c r="GJH27" s="128"/>
      <c r="GJI27" s="127"/>
      <c r="GJJ27" s="128"/>
      <c r="GJK27" s="127"/>
      <c r="GJL27" s="128"/>
      <c r="GJM27" s="127"/>
      <c r="GJN27" s="128"/>
      <c r="GJO27" s="127"/>
      <c r="GJP27" s="128"/>
      <c r="GJQ27" s="127"/>
      <c r="GJR27" s="128"/>
      <c r="GJS27" s="127"/>
      <c r="GJT27" s="128"/>
      <c r="GJU27" s="127"/>
      <c r="GJV27" s="128"/>
      <c r="GJW27" s="127"/>
      <c r="GJX27" s="128"/>
      <c r="GJY27" s="127"/>
      <c r="GJZ27" s="128"/>
      <c r="GKA27" s="127"/>
      <c r="GKB27" s="128"/>
      <c r="GKC27" s="127"/>
      <c r="GKD27" s="128"/>
      <c r="GKE27" s="127"/>
      <c r="GKF27" s="128"/>
      <c r="GKG27" s="127"/>
      <c r="GKH27" s="128"/>
      <c r="GKI27" s="127"/>
      <c r="GKJ27" s="128"/>
      <c r="GKK27" s="127"/>
      <c r="GKL27" s="128"/>
      <c r="GKM27" s="127"/>
      <c r="GKN27" s="128"/>
      <c r="GKO27" s="127"/>
      <c r="GKP27" s="128"/>
      <c r="GKQ27" s="127"/>
      <c r="GKR27" s="128"/>
      <c r="GKS27" s="127"/>
      <c r="GKT27" s="128"/>
      <c r="GKU27" s="127"/>
      <c r="GKV27" s="128"/>
      <c r="GKW27" s="127"/>
      <c r="GKX27" s="128"/>
      <c r="GKY27" s="127"/>
      <c r="GKZ27" s="128"/>
      <c r="GLA27" s="127"/>
      <c r="GLB27" s="128"/>
      <c r="GLC27" s="127"/>
      <c r="GLD27" s="128"/>
      <c r="GLE27" s="127"/>
      <c r="GLF27" s="128"/>
      <c r="GLG27" s="127"/>
      <c r="GLH27" s="128"/>
      <c r="GLI27" s="127"/>
      <c r="GLJ27" s="128"/>
      <c r="GLK27" s="127"/>
      <c r="GLL27" s="128"/>
      <c r="GLM27" s="127"/>
      <c r="GLN27" s="128"/>
      <c r="GLO27" s="127"/>
      <c r="GLP27" s="128"/>
      <c r="GLQ27" s="127"/>
      <c r="GLR27" s="128"/>
      <c r="GLS27" s="127"/>
      <c r="GLT27" s="128"/>
      <c r="GLU27" s="127"/>
      <c r="GLV27" s="128"/>
      <c r="GLW27" s="127"/>
      <c r="GLX27" s="128"/>
      <c r="GLY27" s="127"/>
      <c r="GLZ27" s="128"/>
      <c r="GMA27" s="127"/>
      <c r="GMB27" s="128"/>
      <c r="GMC27" s="127"/>
      <c r="GMD27" s="128"/>
      <c r="GME27" s="127"/>
      <c r="GMF27" s="128"/>
      <c r="GMG27" s="127"/>
      <c r="GMH27" s="128"/>
      <c r="GMI27" s="127"/>
      <c r="GMJ27" s="128"/>
      <c r="GMK27" s="127"/>
      <c r="GML27" s="128"/>
      <c r="GMM27" s="127"/>
      <c r="GMN27" s="128"/>
      <c r="GMO27" s="127"/>
      <c r="GMP27" s="128"/>
      <c r="GMQ27" s="127"/>
      <c r="GMR27" s="128"/>
      <c r="GMS27" s="127"/>
      <c r="GMT27" s="128"/>
      <c r="GMU27" s="127"/>
      <c r="GMV27" s="128"/>
      <c r="GMW27" s="127"/>
      <c r="GMX27" s="128"/>
      <c r="GMY27" s="127"/>
      <c r="GMZ27" s="128"/>
      <c r="GNA27" s="127"/>
      <c r="GNB27" s="128"/>
      <c r="GNC27" s="127"/>
      <c r="GND27" s="128"/>
      <c r="GNE27" s="127"/>
      <c r="GNF27" s="128"/>
      <c r="GNG27" s="127"/>
      <c r="GNH27" s="128"/>
      <c r="GNI27" s="127"/>
      <c r="GNJ27" s="128"/>
      <c r="GNK27" s="127"/>
      <c r="GNL27" s="128"/>
      <c r="GNM27" s="127"/>
      <c r="GNN27" s="128"/>
      <c r="GNO27" s="127"/>
      <c r="GNP27" s="128"/>
      <c r="GNQ27" s="127"/>
      <c r="GNR27" s="128"/>
      <c r="GNS27" s="127"/>
      <c r="GNT27" s="128"/>
      <c r="GNU27" s="127"/>
      <c r="GNV27" s="128"/>
      <c r="GNW27" s="127"/>
      <c r="GNX27" s="128"/>
      <c r="GNY27" s="127"/>
      <c r="GNZ27" s="128"/>
      <c r="GOA27" s="127"/>
      <c r="GOB27" s="128"/>
      <c r="GOC27" s="127"/>
      <c r="GOD27" s="128"/>
      <c r="GOE27" s="127"/>
      <c r="GOF27" s="128"/>
      <c r="GOG27" s="127"/>
      <c r="GOH27" s="128"/>
      <c r="GOI27" s="127"/>
      <c r="GOJ27" s="128"/>
      <c r="GOK27" s="127"/>
      <c r="GOL27" s="128"/>
      <c r="GOM27" s="127"/>
      <c r="GON27" s="128"/>
      <c r="GOO27" s="127"/>
      <c r="GOP27" s="128"/>
      <c r="GOQ27" s="127"/>
      <c r="GOR27" s="128"/>
      <c r="GOS27" s="127"/>
      <c r="GOT27" s="128"/>
      <c r="GOU27" s="127"/>
      <c r="GOV27" s="128"/>
      <c r="GOW27" s="127"/>
      <c r="GOX27" s="128"/>
      <c r="GOY27" s="127"/>
      <c r="GOZ27" s="128"/>
      <c r="GPA27" s="127"/>
      <c r="GPB27" s="128"/>
      <c r="GPC27" s="127"/>
      <c r="GPD27" s="128"/>
      <c r="GPE27" s="127"/>
      <c r="GPF27" s="128"/>
      <c r="GPG27" s="127"/>
      <c r="GPH27" s="128"/>
      <c r="GPI27" s="127"/>
      <c r="GPJ27" s="128"/>
      <c r="GPK27" s="127"/>
      <c r="GPL27" s="128"/>
      <c r="GPM27" s="127"/>
      <c r="GPN27" s="128"/>
      <c r="GPO27" s="127"/>
      <c r="GPP27" s="128"/>
      <c r="GPQ27" s="127"/>
      <c r="GPR27" s="128"/>
      <c r="GPS27" s="127"/>
      <c r="GPT27" s="128"/>
      <c r="GPU27" s="127"/>
      <c r="GPV27" s="128"/>
      <c r="GPW27" s="127"/>
      <c r="GPX27" s="128"/>
      <c r="GPY27" s="127"/>
      <c r="GPZ27" s="128"/>
      <c r="GQA27" s="127"/>
      <c r="GQB27" s="128"/>
      <c r="GQC27" s="127"/>
      <c r="GQD27" s="128"/>
      <c r="GQE27" s="127"/>
      <c r="GQF27" s="128"/>
      <c r="GQG27" s="127"/>
      <c r="GQH27" s="128"/>
      <c r="GQI27" s="127"/>
      <c r="GQJ27" s="128"/>
      <c r="GQK27" s="127"/>
      <c r="GQL27" s="128"/>
      <c r="GQM27" s="127"/>
      <c r="GQN27" s="128"/>
      <c r="GQO27" s="127"/>
      <c r="GQP27" s="128"/>
      <c r="GQQ27" s="127"/>
      <c r="GQR27" s="128"/>
      <c r="GQS27" s="127"/>
      <c r="GQT27" s="128"/>
      <c r="GQU27" s="127"/>
      <c r="GQV27" s="128"/>
      <c r="GQW27" s="127"/>
      <c r="GQX27" s="128"/>
      <c r="GQY27" s="127"/>
      <c r="GQZ27" s="128"/>
      <c r="GRA27" s="127"/>
      <c r="GRB27" s="128"/>
      <c r="GRC27" s="127"/>
      <c r="GRD27" s="128"/>
      <c r="GRE27" s="127"/>
      <c r="GRF27" s="128"/>
      <c r="GRG27" s="127"/>
      <c r="GRH27" s="128"/>
      <c r="GRI27" s="127"/>
      <c r="GRJ27" s="128"/>
      <c r="GRK27" s="127"/>
      <c r="GRL27" s="128"/>
      <c r="GRM27" s="127"/>
      <c r="GRN27" s="128"/>
      <c r="GRO27" s="127"/>
      <c r="GRP27" s="128"/>
      <c r="GRQ27" s="127"/>
      <c r="GRR27" s="128"/>
      <c r="GRS27" s="127"/>
      <c r="GRT27" s="128"/>
      <c r="GRU27" s="127"/>
      <c r="GRV27" s="128"/>
      <c r="GRW27" s="127"/>
      <c r="GRX27" s="128"/>
      <c r="GRY27" s="127"/>
      <c r="GRZ27" s="128"/>
      <c r="GSA27" s="127"/>
      <c r="GSB27" s="128"/>
      <c r="GSC27" s="127"/>
      <c r="GSD27" s="128"/>
      <c r="GSE27" s="127"/>
      <c r="GSF27" s="128"/>
      <c r="GSG27" s="127"/>
      <c r="GSH27" s="128"/>
      <c r="GSI27" s="127"/>
      <c r="GSJ27" s="128"/>
      <c r="GSK27" s="127"/>
      <c r="GSL27" s="128"/>
      <c r="GSM27" s="127"/>
      <c r="GSN27" s="128"/>
      <c r="GSO27" s="127"/>
      <c r="GSP27" s="128"/>
      <c r="GSQ27" s="127"/>
      <c r="GSR27" s="128"/>
      <c r="GSS27" s="127"/>
      <c r="GST27" s="128"/>
      <c r="GSU27" s="127"/>
      <c r="GSV27" s="128"/>
      <c r="GSW27" s="127"/>
      <c r="GSX27" s="128"/>
      <c r="GSY27" s="127"/>
      <c r="GSZ27" s="128"/>
      <c r="GTA27" s="127"/>
      <c r="GTB27" s="128"/>
      <c r="GTC27" s="127"/>
      <c r="GTD27" s="128"/>
      <c r="GTE27" s="127"/>
      <c r="GTF27" s="128"/>
      <c r="GTG27" s="127"/>
      <c r="GTH27" s="128"/>
      <c r="GTI27" s="127"/>
      <c r="GTJ27" s="128"/>
      <c r="GTK27" s="127"/>
      <c r="GTL27" s="128"/>
      <c r="GTM27" s="127"/>
      <c r="GTN27" s="128"/>
      <c r="GTO27" s="127"/>
      <c r="GTP27" s="128"/>
      <c r="GTQ27" s="127"/>
      <c r="GTR27" s="128"/>
      <c r="GTS27" s="127"/>
      <c r="GTT27" s="128"/>
      <c r="GTU27" s="127"/>
      <c r="GTV27" s="128"/>
      <c r="GTW27" s="127"/>
      <c r="GTX27" s="128"/>
      <c r="GTY27" s="127"/>
      <c r="GTZ27" s="128"/>
      <c r="GUA27" s="127"/>
      <c r="GUB27" s="128"/>
      <c r="GUC27" s="127"/>
      <c r="GUD27" s="128"/>
      <c r="GUE27" s="127"/>
      <c r="GUF27" s="128"/>
      <c r="GUG27" s="127"/>
      <c r="GUH27" s="128"/>
      <c r="GUI27" s="127"/>
      <c r="GUJ27" s="128"/>
      <c r="GUK27" s="127"/>
      <c r="GUL27" s="128"/>
      <c r="GUM27" s="127"/>
      <c r="GUN27" s="128"/>
      <c r="GUO27" s="127"/>
      <c r="GUP27" s="128"/>
      <c r="GUQ27" s="127"/>
      <c r="GUR27" s="128"/>
      <c r="GUS27" s="127"/>
      <c r="GUT27" s="128"/>
      <c r="GUU27" s="127"/>
      <c r="GUV27" s="128"/>
      <c r="GUW27" s="127"/>
      <c r="GUX27" s="128"/>
      <c r="GUY27" s="127"/>
      <c r="GUZ27" s="128"/>
      <c r="GVA27" s="127"/>
      <c r="GVB27" s="128"/>
      <c r="GVC27" s="127"/>
      <c r="GVD27" s="128"/>
      <c r="GVE27" s="127"/>
      <c r="GVF27" s="128"/>
      <c r="GVG27" s="127"/>
      <c r="GVH27" s="128"/>
      <c r="GVI27" s="127"/>
      <c r="GVJ27" s="128"/>
      <c r="GVK27" s="127"/>
      <c r="GVL27" s="128"/>
      <c r="GVM27" s="127"/>
      <c r="GVN27" s="128"/>
      <c r="GVO27" s="127"/>
      <c r="GVP27" s="128"/>
      <c r="GVQ27" s="127"/>
      <c r="GVR27" s="128"/>
      <c r="GVS27" s="127"/>
      <c r="GVT27" s="128"/>
      <c r="GVU27" s="127"/>
      <c r="GVV27" s="128"/>
      <c r="GVW27" s="127"/>
      <c r="GVX27" s="128"/>
      <c r="GVY27" s="127"/>
      <c r="GVZ27" s="128"/>
      <c r="GWA27" s="127"/>
      <c r="GWB27" s="128"/>
      <c r="GWC27" s="127"/>
      <c r="GWD27" s="128"/>
      <c r="GWE27" s="127"/>
      <c r="GWF27" s="128"/>
      <c r="GWG27" s="127"/>
      <c r="GWH27" s="128"/>
      <c r="GWI27" s="127"/>
      <c r="GWJ27" s="128"/>
      <c r="GWK27" s="127"/>
      <c r="GWL27" s="128"/>
      <c r="GWM27" s="127"/>
      <c r="GWN27" s="128"/>
      <c r="GWO27" s="127"/>
      <c r="GWP27" s="128"/>
      <c r="GWQ27" s="127"/>
      <c r="GWR27" s="128"/>
      <c r="GWS27" s="127"/>
      <c r="GWT27" s="128"/>
      <c r="GWU27" s="127"/>
      <c r="GWV27" s="128"/>
      <c r="GWW27" s="127"/>
      <c r="GWX27" s="128"/>
      <c r="GWY27" s="127"/>
      <c r="GWZ27" s="128"/>
      <c r="GXA27" s="127"/>
      <c r="GXB27" s="128"/>
      <c r="GXC27" s="127"/>
      <c r="GXD27" s="128"/>
      <c r="GXE27" s="127"/>
      <c r="GXF27" s="128"/>
      <c r="GXG27" s="127"/>
      <c r="GXH27" s="128"/>
      <c r="GXI27" s="127"/>
      <c r="GXJ27" s="128"/>
      <c r="GXK27" s="127"/>
      <c r="GXL27" s="128"/>
      <c r="GXM27" s="127"/>
      <c r="GXN27" s="128"/>
      <c r="GXO27" s="127"/>
      <c r="GXP27" s="128"/>
      <c r="GXQ27" s="127"/>
      <c r="GXR27" s="128"/>
      <c r="GXS27" s="127"/>
      <c r="GXT27" s="128"/>
      <c r="GXU27" s="127"/>
      <c r="GXV27" s="128"/>
      <c r="GXW27" s="127"/>
      <c r="GXX27" s="128"/>
      <c r="GXY27" s="127"/>
      <c r="GXZ27" s="128"/>
      <c r="GYA27" s="127"/>
      <c r="GYB27" s="128"/>
      <c r="GYC27" s="127"/>
      <c r="GYD27" s="128"/>
      <c r="GYE27" s="127"/>
      <c r="GYF27" s="128"/>
      <c r="GYG27" s="127"/>
      <c r="GYH27" s="128"/>
      <c r="GYI27" s="127"/>
      <c r="GYJ27" s="128"/>
      <c r="GYK27" s="127"/>
      <c r="GYL27" s="128"/>
      <c r="GYM27" s="127"/>
      <c r="GYN27" s="128"/>
      <c r="GYO27" s="127"/>
      <c r="GYP27" s="128"/>
      <c r="GYQ27" s="127"/>
      <c r="GYR27" s="128"/>
      <c r="GYS27" s="127"/>
      <c r="GYT27" s="128"/>
      <c r="GYU27" s="127"/>
      <c r="GYV27" s="128"/>
      <c r="GYW27" s="127"/>
      <c r="GYX27" s="128"/>
      <c r="GYY27" s="127"/>
      <c r="GYZ27" s="128"/>
      <c r="GZA27" s="127"/>
      <c r="GZB27" s="128"/>
      <c r="GZC27" s="127"/>
      <c r="GZD27" s="128"/>
      <c r="GZE27" s="127"/>
      <c r="GZF27" s="128"/>
      <c r="GZG27" s="127"/>
      <c r="GZH27" s="128"/>
      <c r="GZI27" s="127"/>
      <c r="GZJ27" s="128"/>
      <c r="GZK27" s="127"/>
      <c r="GZL27" s="128"/>
      <c r="GZM27" s="127"/>
      <c r="GZN27" s="128"/>
      <c r="GZO27" s="127"/>
      <c r="GZP27" s="128"/>
      <c r="GZQ27" s="127"/>
      <c r="GZR27" s="128"/>
      <c r="GZS27" s="127"/>
      <c r="GZT27" s="128"/>
      <c r="GZU27" s="127"/>
      <c r="GZV27" s="128"/>
      <c r="GZW27" s="127"/>
      <c r="GZX27" s="128"/>
      <c r="GZY27" s="127"/>
      <c r="GZZ27" s="128"/>
      <c r="HAA27" s="127"/>
      <c r="HAB27" s="128"/>
      <c r="HAC27" s="127"/>
      <c r="HAD27" s="128"/>
      <c r="HAE27" s="127"/>
      <c r="HAF27" s="128"/>
      <c r="HAG27" s="127"/>
      <c r="HAH27" s="128"/>
      <c r="HAI27" s="127"/>
      <c r="HAJ27" s="128"/>
      <c r="HAK27" s="127"/>
      <c r="HAL27" s="128"/>
      <c r="HAM27" s="127"/>
      <c r="HAN27" s="128"/>
      <c r="HAO27" s="127"/>
      <c r="HAP27" s="128"/>
      <c r="HAQ27" s="127"/>
      <c r="HAR27" s="128"/>
      <c r="HAS27" s="127"/>
      <c r="HAT27" s="128"/>
      <c r="HAU27" s="127"/>
      <c r="HAV27" s="128"/>
      <c r="HAW27" s="127"/>
      <c r="HAX27" s="128"/>
      <c r="HAY27" s="127"/>
      <c r="HAZ27" s="128"/>
      <c r="HBA27" s="127"/>
      <c r="HBB27" s="128"/>
      <c r="HBC27" s="127"/>
      <c r="HBD27" s="128"/>
      <c r="HBE27" s="127"/>
      <c r="HBF27" s="128"/>
      <c r="HBG27" s="127"/>
      <c r="HBH27" s="128"/>
      <c r="HBI27" s="127"/>
      <c r="HBJ27" s="128"/>
      <c r="HBK27" s="127"/>
      <c r="HBL27" s="128"/>
      <c r="HBM27" s="127"/>
      <c r="HBN27" s="128"/>
      <c r="HBO27" s="127"/>
      <c r="HBP27" s="128"/>
      <c r="HBQ27" s="127"/>
      <c r="HBR27" s="128"/>
      <c r="HBS27" s="127"/>
      <c r="HBT27" s="128"/>
      <c r="HBU27" s="127"/>
      <c r="HBV27" s="128"/>
      <c r="HBW27" s="127"/>
      <c r="HBX27" s="128"/>
      <c r="HBY27" s="127"/>
      <c r="HBZ27" s="128"/>
      <c r="HCA27" s="127"/>
      <c r="HCB27" s="128"/>
      <c r="HCC27" s="127"/>
      <c r="HCD27" s="128"/>
      <c r="HCE27" s="127"/>
      <c r="HCF27" s="128"/>
      <c r="HCG27" s="127"/>
      <c r="HCH27" s="128"/>
      <c r="HCI27" s="127"/>
      <c r="HCJ27" s="128"/>
      <c r="HCK27" s="127"/>
      <c r="HCL27" s="128"/>
      <c r="HCM27" s="127"/>
      <c r="HCN27" s="128"/>
      <c r="HCO27" s="127"/>
      <c r="HCP27" s="128"/>
      <c r="HCQ27" s="127"/>
      <c r="HCR27" s="128"/>
      <c r="HCS27" s="127"/>
      <c r="HCT27" s="128"/>
      <c r="HCU27" s="127"/>
      <c r="HCV27" s="128"/>
      <c r="HCW27" s="127"/>
      <c r="HCX27" s="128"/>
      <c r="HCY27" s="127"/>
      <c r="HCZ27" s="128"/>
      <c r="HDA27" s="127"/>
      <c r="HDB27" s="128"/>
      <c r="HDC27" s="127"/>
      <c r="HDD27" s="128"/>
      <c r="HDE27" s="127"/>
      <c r="HDF27" s="128"/>
      <c r="HDG27" s="127"/>
      <c r="HDH27" s="128"/>
      <c r="HDI27" s="127"/>
      <c r="HDJ27" s="128"/>
      <c r="HDK27" s="127"/>
      <c r="HDL27" s="128"/>
      <c r="HDM27" s="127"/>
      <c r="HDN27" s="128"/>
      <c r="HDO27" s="127"/>
      <c r="HDP27" s="128"/>
      <c r="HDQ27" s="127"/>
      <c r="HDR27" s="128"/>
      <c r="HDS27" s="127"/>
      <c r="HDT27" s="128"/>
      <c r="HDU27" s="127"/>
      <c r="HDV27" s="128"/>
      <c r="HDW27" s="127"/>
      <c r="HDX27" s="128"/>
      <c r="HDY27" s="127"/>
      <c r="HDZ27" s="128"/>
      <c r="HEA27" s="127"/>
      <c r="HEB27" s="128"/>
      <c r="HEC27" s="127"/>
      <c r="HED27" s="128"/>
      <c r="HEE27" s="127"/>
      <c r="HEF27" s="128"/>
      <c r="HEG27" s="127"/>
      <c r="HEH27" s="128"/>
      <c r="HEI27" s="127"/>
      <c r="HEJ27" s="128"/>
      <c r="HEK27" s="127"/>
      <c r="HEL27" s="128"/>
      <c r="HEM27" s="127"/>
      <c r="HEN27" s="128"/>
      <c r="HEO27" s="127"/>
      <c r="HEP27" s="128"/>
      <c r="HEQ27" s="127"/>
      <c r="HER27" s="128"/>
      <c r="HES27" s="127"/>
      <c r="HET27" s="128"/>
      <c r="HEU27" s="127"/>
      <c r="HEV27" s="128"/>
      <c r="HEW27" s="127"/>
      <c r="HEX27" s="128"/>
      <c r="HEY27" s="127"/>
      <c r="HEZ27" s="128"/>
      <c r="HFA27" s="127"/>
      <c r="HFB27" s="128"/>
      <c r="HFC27" s="127"/>
      <c r="HFD27" s="128"/>
      <c r="HFE27" s="127"/>
      <c r="HFF27" s="128"/>
      <c r="HFG27" s="127"/>
      <c r="HFH27" s="128"/>
      <c r="HFI27" s="127"/>
      <c r="HFJ27" s="128"/>
      <c r="HFK27" s="127"/>
      <c r="HFL27" s="128"/>
      <c r="HFM27" s="127"/>
      <c r="HFN27" s="128"/>
      <c r="HFO27" s="127"/>
      <c r="HFP27" s="128"/>
      <c r="HFQ27" s="127"/>
      <c r="HFR27" s="128"/>
      <c r="HFS27" s="127"/>
      <c r="HFT27" s="128"/>
      <c r="HFU27" s="127"/>
      <c r="HFV27" s="128"/>
      <c r="HFW27" s="127"/>
      <c r="HFX27" s="128"/>
      <c r="HFY27" s="127"/>
      <c r="HFZ27" s="128"/>
      <c r="HGA27" s="127"/>
      <c r="HGB27" s="128"/>
      <c r="HGC27" s="127"/>
      <c r="HGD27" s="128"/>
      <c r="HGE27" s="127"/>
      <c r="HGF27" s="128"/>
      <c r="HGG27" s="127"/>
      <c r="HGH27" s="128"/>
      <c r="HGI27" s="127"/>
      <c r="HGJ27" s="128"/>
      <c r="HGK27" s="127"/>
      <c r="HGL27" s="128"/>
      <c r="HGM27" s="127"/>
      <c r="HGN27" s="128"/>
      <c r="HGO27" s="127"/>
      <c r="HGP27" s="128"/>
      <c r="HGQ27" s="127"/>
      <c r="HGR27" s="128"/>
      <c r="HGS27" s="127"/>
      <c r="HGT27" s="128"/>
      <c r="HGU27" s="127"/>
      <c r="HGV27" s="128"/>
      <c r="HGW27" s="127"/>
      <c r="HGX27" s="128"/>
      <c r="HGY27" s="127"/>
      <c r="HGZ27" s="128"/>
      <c r="HHA27" s="127"/>
      <c r="HHB27" s="128"/>
      <c r="HHC27" s="127"/>
      <c r="HHD27" s="128"/>
      <c r="HHE27" s="127"/>
      <c r="HHF27" s="128"/>
      <c r="HHG27" s="127"/>
      <c r="HHH27" s="128"/>
      <c r="HHI27" s="127"/>
      <c r="HHJ27" s="128"/>
      <c r="HHK27" s="127"/>
      <c r="HHL27" s="128"/>
      <c r="HHM27" s="127"/>
      <c r="HHN27" s="128"/>
      <c r="HHO27" s="127"/>
      <c r="HHP27" s="128"/>
      <c r="HHQ27" s="127"/>
      <c r="HHR27" s="128"/>
      <c r="HHS27" s="127"/>
      <c r="HHT27" s="128"/>
      <c r="HHU27" s="127"/>
      <c r="HHV27" s="128"/>
      <c r="HHW27" s="127"/>
      <c r="HHX27" s="128"/>
      <c r="HHY27" s="127"/>
      <c r="HHZ27" s="128"/>
      <c r="HIA27" s="127"/>
      <c r="HIB27" s="128"/>
      <c r="HIC27" s="127"/>
      <c r="HID27" s="128"/>
      <c r="HIE27" s="127"/>
      <c r="HIF27" s="128"/>
      <c r="HIG27" s="127"/>
      <c r="HIH27" s="128"/>
      <c r="HII27" s="127"/>
      <c r="HIJ27" s="128"/>
      <c r="HIK27" s="127"/>
      <c r="HIL27" s="128"/>
      <c r="HIM27" s="127"/>
      <c r="HIN27" s="128"/>
      <c r="HIO27" s="127"/>
      <c r="HIP27" s="128"/>
      <c r="HIQ27" s="127"/>
      <c r="HIR27" s="128"/>
      <c r="HIS27" s="127"/>
      <c r="HIT27" s="128"/>
      <c r="HIU27" s="127"/>
      <c r="HIV27" s="128"/>
      <c r="HIW27" s="127"/>
      <c r="HIX27" s="128"/>
      <c r="HIY27" s="127"/>
      <c r="HIZ27" s="128"/>
      <c r="HJA27" s="127"/>
      <c r="HJB27" s="128"/>
      <c r="HJC27" s="127"/>
      <c r="HJD27" s="128"/>
      <c r="HJE27" s="127"/>
      <c r="HJF27" s="128"/>
      <c r="HJG27" s="127"/>
      <c r="HJH27" s="128"/>
      <c r="HJI27" s="127"/>
      <c r="HJJ27" s="128"/>
      <c r="HJK27" s="127"/>
      <c r="HJL27" s="128"/>
      <c r="HJM27" s="127"/>
      <c r="HJN27" s="128"/>
      <c r="HJO27" s="127"/>
      <c r="HJP27" s="128"/>
      <c r="HJQ27" s="127"/>
      <c r="HJR27" s="128"/>
      <c r="HJS27" s="127"/>
      <c r="HJT27" s="128"/>
      <c r="HJU27" s="127"/>
      <c r="HJV27" s="128"/>
      <c r="HJW27" s="127"/>
      <c r="HJX27" s="128"/>
      <c r="HJY27" s="127"/>
      <c r="HJZ27" s="128"/>
      <c r="HKA27" s="127"/>
      <c r="HKB27" s="128"/>
      <c r="HKC27" s="127"/>
      <c r="HKD27" s="128"/>
      <c r="HKE27" s="127"/>
      <c r="HKF27" s="128"/>
      <c r="HKG27" s="127"/>
      <c r="HKH27" s="128"/>
      <c r="HKI27" s="127"/>
      <c r="HKJ27" s="128"/>
      <c r="HKK27" s="127"/>
      <c r="HKL27" s="128"/>
      <c r="HKM27" s="127"/>
      <c r="HKN27" s="128"/>
      <c r="HKO27" s="127"/>
      <c r="HKP27" s="128"/>
      <c r="HKQ27" s="127"/>
      <c r="HKR27" s="128"/>
      <c r="HKS27" s="127"/>
      <c r="HKT27" s="128"/>
      <c r="HKU27" s="127"/>
      <c r="HKV27" s="128"/>
      <c r="HKW27" s="127"/>
      <c r="HKX27" s="128"/>
      <c r="HKY27" s="127"/>
      <c r="HKZ27" s="128"/>
      <c r="HLA27" s="127"/>
      <c r="HLB27" s="128"/>
      <c r="HLC27" s="127"/>
      <c r="HLD27" s="128"/>
      <c r="HLE27" s="127"/>
      <c r="HLF27" s="128"/>
      <c r="HLG27" s="127"/>
      <c r="HLH27" s="128"/>
      <c r="HLI27" s="127"/>
      <c r="HLJ27" s="128"/>
      <c r="HLK27" s="127"/>
      <c r="HLL27" s="128"/>
      <c r="HLM27" s="127"/>
      <c r="HLN27" s="128"/>
      <c r="HLO27" s="127"/>
      <c r="HLP27" s="128"/>
      <c r="HLQ27" s="127"/>
      <c r="HLR27" s="128"/>
      <c r="HLS27" s="127"/>
      <c r="HLT27" s="128"/>
      <c r="HLU27" s="127"/>
      <c r="HLV27" s="128"/>
      <c r="HLW27" s="127"/>
      <c r="HLX27" s="128"/>
      <c r="HLY27" s="127"/>
      <c r="HLZ27" s="128"/>
      <c r="HMA27" s="127"/>
      <c r="HMB27" s="128"/>
      <c r="HMC27" s="127"/>
      <c r="HMD27" s="128"/>
      <c r="HME27" s="127"/>
      <c r="HMF27" s="128"/>
      <c r="HMG27" s="127"/>
      <c r="HMH27" s="128"/>
      <c r="HMI27" s="127"/>
      <c r="HMJ27" s="128"/>
      <c r="HMK27" s="127"/>
      <c r="HML27" s="128"/>
      <c r="HMM27" s="127"/>
      <c r="HMN27" s="128"/>
      <c r="HMO27" s="127"/>
      <c r="HMP27" s="128"/>
      <c r="HMQ27" s="127"/>
      <c r="HMR27" s="128"/>
      <c r="HMS27" s="127"/>
      <c r="HMT27" s="128"/>
      <c r="HMU27" s="127"/>
      <c r="HMV27" s="128"/>
      <c r="HMW27" s="127"/>
      <c r="HMX27" s="128"/>
      <c r="HMY27" s="127"/>
      <c r="HMZ27" s="128"/>
      <c r="HNA27" s="127"/>
      <c r="HNB27" s="128"/>
      <c r="HNC27" s="127"/>
      <c r="HND27" s="128"/>
      <c r="HNE27" s="127"/>
      <c r="HNF27" s="128"/>
      <c r="HNG27" s="127"/>
      <c r="HNH27" s="128"/>
      <c r="HNI27" s="127"/>
      <c r="HNJ27" s="128"/>
      <c r="HNK27" s="127"/>
      <c r="HNL27" s="128"/>
      <c r="HNM27" s="127"/>
      <c r="HNN27" s="128"/>
      <c r="HNO27" s="127"/>
      <c r="HNP27" s="128"/>
      <c r="HNQ27" s="127"/>
      <c r="HNR27" s="128"/>
      <c r="HNS27" s="127"/>
      <c r="HNT27" s="128"/>
      <c r="HNU27" s="127"/>
      <c r="HNV27" s="128"/>
      <c r="HNW27" s="127"/>
      <c r="HNX27" s="128"/>
      <c r="HNY27" s="127"/>
      <c r="HNZ27" s="128"/>
      <c r="HOA27" s="127"/>
      <c r="HOB27" s="128"/>
      <c r="HOC27" s="127"/>
      <c r="HOD27" s="128"/>
      <c r="HOE27" s="127"/>
      <c r="HOF27" s="128"/>
      <c r="HOG27" s="127"/>
      <c r="HOH27" s="128"/>
      <c r="HOI27" s="127"/>
      <c r="HOJ27" s="128"/>
      <c r="HOK27" s="127"/>
      <c r="HOL27" s="128"/>
      <c r="HOM27" s="127"/>
      <c r="HON27" s="128"/>
      <c r="HOO27" s="127"/>
      <c r="HOP27" s="128"/>
      <c r="HOQ27" s="127"/>
      <c r="HOR27" s="128"/>
      <c r="HOS27" s="127"/>
      <c r="HOT27" s="128"/>
      <c r="HOU27" s="127"/>
      <c r="HOV27" s="128"/>
      <c r="HOW27" s="127"/>
      <c r="HOX27" s="128"/>
      <c r="HOY27" s="127"/>
      <c r="HOZ27" s="128"/>
      <c r="HPA27" s="127"/>
      <c r="HPB27" s="128"/>
      <c r="HPC27" s="127"/>
      <c r="HPD27" s="128"/>
      <c r="HPE27" s="127"/>
      <c r="HPF27" s="128"/>
      <c r="HPG27" s="127"/>
      <c r="HPH27" s="128"/>
      <c r="HPI27" s="127"/>
      <c r="HPJ27" s="128"/>
      <c r="HPK27" s="127"/>
      <c r="HPL27" s="128"/>
      <c r="HPM27" s="127"/>
      <c r="HPN27" s="128"/>
      <c r="HPO27" s="127"/>
      <c r="HPP27" s="128"/>
      <c r="HPQ27" s="127"/>
      <c r="HPR27" s="128"/>
      <c r="HPS27" s="127"/>
      <c r="HPT27" s="128"/>
      <c r="HPU27" s="127"/>
      <c r="HPV27" s="128"/>
      <c r="HPW27" s="127"/>
      <c r="HPX27" s="128"/>
      <c r="HPY27" s="127"/>
      <c r="HPZ27" s="128"/>
      <c r="HQA27" s="127"/>
      <c r="HQB27" s="128"/>
      <c r="HQC27" s="127"/>
      <c r="HQD27" s="128"/>
      <c r="HQE27" s="127"/>
      <c r="HQF27" s="128"/>
      <c r="HQG27" s="127"/>
      <c r="HQH27" s="128"/>
      <c r="HQI27" s="127"/>
      <c r="HQJ27" s="128"/>
      <c r="HQK27" s="127"/>
      <c r="HQL27" s="128"/>
      <c r="HQM27" s="127"/>
      <c r="HQN27" s="128"/>
      <c r="HQO27" s="127"/>
      <c r="HQP27" s="128"/>
      <c r="HQQ27" s="127"/>
      <c r="HQR27" s="128"/>
      <c r="HQS27" s="127"/>
      <c r="HQT27" s="128"/>
      <c r="HQU27" s="127"/>
      <c r="HQV27" s="128"/>
      <c r="HQW27" s="127"/>
      <c r="HQX27" s="128"/>
      <c r="HQY27" s="127"/>
      <c r="HQZ27" s="128"/>
      <c r="HRA27" s="127"/>
      <c r="HRB27" s="128"/>
      <c r="HRC27" s="127"/>
      <c r="HRD27" s="128"/>
      <c r="HRE27" s="127"/>
      <c r="HRF27" s="128"/>
      <c r="HRG27" s="127"/>
      <c r="HRH27" s="128"/>
      <c r="HRI27" s="127"/>
      <c r="HRJ27" s="128"/>
      <c r="HRK27" s="127"/>
      <c r="HRL27" s="128"/>
      <c r="HRM27" s="127"/>
      <c r="HRN27" s="128"/>
      <c r="HRO27" s="127"/>
      <c r="HRP27" s="128"/>
      <c r="HRQ27" s="127"/>
      <c r="HRR27" s="128"/>
      <c r="HRS27" s="127"/>
      <c r="HRT27" s="128"/>
      <c r="HRU27" s="127"/>
      <c r="HRV27" s="128"/>
      <c r="HRW27" s="127"/>
      <c r="HRX27" s="128"/>
      <c r="HRY27" s="127"/>
      <c r="HRZ27" s="128"/>
      <c r="HSA27" s="127"/>
      <c r="HSB27" s="128"/>
      <c r="HSC27" s="127"/>
      <c r="HSD27" s="128"/>
      <c r="HSE27" s="127"/>
      <c r="HSF27" s="128"/>
      <c r="HSG27" s="127"/>
      <c r="HSH27" s="128"/>
      <c r="HSI27" s="127"/>
      <c r="HSJ27" s="128"/>
      <c r="HSK27" s="127"/>
      <c r="HSL27" s="128"/>
      <c r="HSM27" s="127"/>
      <c r="HSN27" s="128"/>
      <c r="HSO27" s="127"/>
      <c r="HSP27" s="128"/>
      <c r="HSQ27" s="127"/>
      <c r="HSR27" s="128"/>
      <c r="HSS27" s="127"/>
      <c r="HST27" s="128"/>
      <c r="HSU27" s="127"/>
      <c r="HSV27" s="128"/>
      <c r="HSW27" s="127"/>
      <c r="HSX27" s="128"/>
      <c r="HSY27" s="127"/>
      <c r="HSZ27" s="128"/>
      <c r="HTA27" s="127"/>
      <c r="HTB27" s="128"/>
      <c r="HTC27" s="127"/>
      <c r="HTD27" s="128"/>
      <c r="HTE27" s="127"/>
      <c r="HTF27" s="128"/>
      <c r="HTG27" s="127"/>
      <c r="HTH27" s="128"/>
      <c r="HTI27" s="127"/>
      <c r="HTJ27" s="128"/>
      <c r="HTK27" s="127"/>
      <c r="HTL27" s="128"/>
      <c r="HTM27" s="127"/>
      <c r="HTN27" s="128"/>
      <c r="HTO27" s="127"/>
      <c r="HTP27" s="128"/>
      <c r="HTQ27" s="127"/>
      <c r="HTR27" s="128"/>
      <c r="HTS27" s="127"/>
      <c r="HTT27" s="128"/>
      <c r="HTU27" s="127"/>
      <c r="HTV27" s="128"/>
      <c r="HTW27" s="127"/>
      <c r="HTX27" s="128"/>
      <c r="HTY27" s="127"/>
      <c r="HTZ27" s="128"/>
      <c r="HUA27" s="127"/>
      <c r="HUB27" s="128"/>
      <c r="HUC27" s="127"/>
      <c r="HUD27" s="128"/>
      <c r="HUE27" s="127"/>
      <c r="HUF27" s="128"/>
      <c r="HUG27" s="127"/>
      <c r="HUH27" s="128"/>
      <c r="HUI27" s="127"/>
      <c r="HUJ27" s="128"/>
      <c r="HUK27" s="127"/>
      <c r="HUL27" s="128"/>
      <c r="HUM27" s="127"/>
      <c r="HUN27" s="128"/>
      <c r="HUO27" s="127"/>
      <c r="HUP27" s="128"/>
      <c r="HUQ27" s="127"/>
      <c r="HUR27" s="128"/>
      <c r="HUS27" s="127"/>
      <c r="HUT27" s="128"/>
      <c r="HUU27" s="127"/>
      <c r="HUV27" s="128"/>
      <c r="HUW27" s="127"/>
      <c r="HUX27" s="128"/>
      <c r="HUY27" s="127"/>
      <c r="HUZ27" s="128"/>
      <c r="HVA27" s="127"/>
      <c r="HVB27" s="128"/>
      <c r="HVC27" s="127"/>
      <c r="HVD27" s="128"/>
      <c r="HVE27" s="127"/>
      <c r="HVF27" s="128"/>
      <c r="HVG27" s="127"/>
      <c r="HVH27" s="128"/>
      <c r="HVI27" s="127"/>
      <c r="HVJ27" s="128"/>
      <c r="HVK27" s="127"/>
      <c r="HVL27" s="128"/>
      <c r="HVM27" s="127"/>
      <c r="HVN27" s="128"/>
      <c r="HVO27" s="127"/>
      <c r="HVP27" s="128"/>
      <c r="HVQ27" s="127"/>
      <c r="HVR27" s="128"/>
      <c r="HVS27" s="127"/>
      <c r="HVT27" s="128"/>
      <c r="HVU27" s="127"/>
      <c r="HVV27" s="128"/>
      <c r="HVW27" s="127"/>
      <c r="HVX27" s="128"/>
      <c r="HVY27" s="127"/>
      <c r="HVZ27" s="128"/>
      <c r="HWA27" s="127"/>
      <c r="HWB27" s="128"/>
      <c r="HWC27" s="127"/>
      <c r="HWD27" s="128"/>
      <c r="HWE27" s="127"/>
      <c r="HWF27" s="128"/>
      <c r="HWG27" s="127"/>
      <c r="HWH27" s="128"/>
      <c r="HWI27" s="127"/>
      <c r="HWJ27" s="128"/>
      <c r="HWK27" s="127"/>
      <c r="HWL27" s="128"/>
      <c r="HWM27" s="127"/>
      <c r="HWN27" s="128"/>
      <c r="HWO27" s="127"/>
      <c r="HWP27" s="128"/>
      <c r="HWQ27" s="127"/>
      <c r="HWR27" s="128"/>
      <c r="HWS27" s="127"/>
      <c r="HWT27" s="128"/>
      <c r="HWU27" s="127"/>
      <c r="HWV27" s="128"/>
      <c r="HWW27" s="127"/>
      <c r="HWX27" s="128"/>
      <c r="HWY27" s="127"/>
      <c r="HWZ27" s="128"/>
      <c r="HXA27" s="127"/>
      <c r="HXB27" s="128"/>
      <c r="HXC27" s="127"/>
      <c r="HXD27" s="128"/>
      <c r="HXE27" s="127"/>
      <c r="HXF27" s="128"/>
      <c r="HXG27" s="127"/>
      <c r="HXH27" s="128"/>
      <c r="HXI27" s="127"/>
      <c r="HXJ27" s="128"/>
      <c r="HXK27" s="127"/>
      <c r="HXL27" s="128"/>
      <c r="HXM27" s="127"/>
      <c r="HXN27" s="128"/>
      <c r="HXO27" s="127"/>
      <c r="HXP27" s="128"/>
      <c r="HXQ27" s="127"/>
      <c r="HXR27" s="128"/>
      <c r="HXS27" s="127"/>
      <c r="HXT27" s="128"/>
      <c r="HXU27" s="127"/>
      <c r="HXV27" s="128"/>
      <c r="HXW27" s="127"/>
      <c r="HXX27" s="128"/>
      <c r="HXY27" s="127"/>
      <c r="HXZ27" s="128"/>
      <c r="HYA27" s="127"/>
      <c r="HYB27" s="128"/>
      <c r="HYC27" s="127"/>
      <c r="HYD27" s="128"/>
      <c r="HYE27" s="127"/>
      <c r="HYF27" s="128"/>
      <c r="HYG27" s="127"/>
      <c r="HYH27" s="128"/>
      <c r="HYI27" s="127"/>
      <c r="HYJ27" s="128"/>
      <c r="HYK27" s="127"/>
      <c r="HYL27" s="128"/>
      <c r="HYM27" s="127"/>
      <c r="HYN27" s="128"/>
      <c r="HYO27" s="127"/>
      <c r="HYP27" s="128"/>
      <c r="HYQ27" s="127"/>
      <c r="HYR27" s="128"/>
      <c r="HYS27" s="127"/>
      <c r="HYT27" s="128"/>
      <c r="HYU27" s="127"/>
      <c r="HYV27" s="128"/>
      <c r="HYW27" s="127"/>
      <c r="HYX27" s="128"/>
      <c r="HYY27" s="127"/>
      <c r="HYZ27" s="128"/>
      <c r="HZA27" s="127"/>
      <c r="HZB27" s="128"/>
      <c r="HZC27" s="127"/>
      <c r="HZD27" s="128"/>
      <c r="HZE27" s="127"/>
      <c r="HZF27" s="128"/>
      <c r="HZG27" s="127"/>
      <c r="HZH27" s="128"/>
      <c r="HZI27" s="127"/>
      <c r="HZJ27" s="128"/>
      <c r="HZK27" s="127"/>
      <c r="HZL27" s="128"/>
      <c r="HZM27" s="127"/>
      <c r="HZN27" s="128"/>
      <c r="HZO27" s="127"/>
      <c r="HZP27" s="128"/>
      <c r="HZQ27" s="127"/>
      <c r="HZR27" s="128"/>
      <c r="HZS27" s="127"/>
      <c r="HZT27" s="128"/>
      <c r="HZU27" s="127"/>
      <c r="HZV27" s="128"/>
      <c r="HZW27" s="127"/>
      <c r="HZX27" s="128"/>
      <c r="HZY27" s="127"/>
      <c r="HZZ27" s="128"/>
      <c r="IAA27" s="127"/>
      <c r="IAB27" s="128"/>
      <c r="IAC27" s="127"/>
      <c r="IAD27" s="128"/>
      <c r="IAE27" s="127"/>
      <c r="IAF27" s="128"/>
      <c r="IAG27" s="127"/>
      <c r="IAH27" s="128"/>
      <c r="IAI27" s="127"/>
      <c r="IAJ27" s="128"/>
      <c r="IAK27" s="127"/>
      <c r="IAL27" s="128"/>
      <c r="IAM27" s="127"/>
      <c r="IAN27" s="128"/>
      <c r="IAO27" s="127"/>
      <c r="IAP27" s="128"/>
      <c r="IAQ27" s="127"/>
      <c r="IAR27" s="128"/>
      <c r="IAS27" s="127"/>
      <c r="IAT27" s="128"/>
      <c r="IAU27" s="127"/>
      <c r="IAV27" s="128"/>
      <c r="IAW27" s="127"/>
      <c r="IAX27" s="128"/>
      <c r="IAY27" s="127"/>
      <c r="IAZ27" s="128"/>
      <c r="IBA27" s="127"/>
      <c r="IBB27" s="128"/>
      <c r="IBC27" s="127"/>
      <c r="IBD27" s="128"/>
      <c r="IBE27" s="127"/>
      <c r="IBF27" s="128"/>
      <c r="IBG27" s="127"/>
      <c r="IBH27" s="128"/>
      <c r="IBI27" s="127"/>
      <c r="IBJ27" s="128"/>
      <c r="IBK27" s="127"/>
      <c r="IBL27" s="128"/>
      <c r="IBM27" s="127"/>
      <c r="IBN27" s="128"/>
      <c r="IBO27" s="127"/>
      <c r="IBP27" s="128"/>
      <c r="IBQ27" s="127"/>
      <c r="IBR27" s="128"/>
      <c r="IBS27" s="127"/>
      <c r="IBT27" s="128"/>
      <c r="IBU27" s="127"/>
      <c r="IBV27" s="128"/>
      <c r="IBW27" s="127"/>
      <c r="IBX27" s="128"/>
      <c r="IBY27" s="127"/>
      <c r="IBZ27" s="128"/>
      <c r="ICA27" s="127"/>
      <c r="ICB27" s="128"/>
      <c r="ICC27" s="127"/>
      <c r="ICD27" s="128"/>
      <c r="ICE27" s="127"/>
      <c r="ICF27" s="128"/>
      <c r="ICG27" s="127"/>
      <c r="ICH27" s="128"/>
      <c r="ICI27" s="127"/>
      <c r="ICJ27" s="128"/>
      <c r="ICK27" s="127"/>
      <c r="ICL27" s="128"/>
      <c r="ICM27" s="127"/>
      <c r="ICN27" s="128"/>
      <c r="ICO27" s="127"/>
      <c r="ICP27" s="128"/>
      <c r="ICQ27" s="127"/>
      <c r="ICR27" s="128"/>
      <c r="ICS27" s="127"/>
      <c r="ICT27" s="128"/>
      <c r="ICU27" s="127"/>
      <c r="ICV27" s="128"/>
      <c r="ICW27" s="127"/>
      <c r="ICX27" s="128"/>
      <c r="ICY27" s="127"/>
      <c r="ICZ27" s="128"/>
      <c r="IDA27" s="127"/>
      <c r="IDB27" s="128"/>
      <c r="IDC27" s="127"/>
      <c r="IDD27" s="128"/>
      <c r="IDE27" s="127"/>
      <c r="IDF27" s="128"/>
      <c r="IDG27" s="127"/>
      <c r="IDH27" s="128"/>
      <c r="IDI27" s="127"/>
      <c r="IDJ27" s="128"/>
      <c r="IDK27" s="127"/>
      <c r="IDL27" s="128"/>
      <c r="IDM27" s="127"/>
      <c r="IDN27" s="128"/>
      <c r="IDO27" s="127"/>
      <c r="IDP27" s="128"/>
      <c r="IDQ27" s="127"/>
      <c r="IDR27" s="128"/>
      <c r="IDS27" s="127"/>
      <c r="IDT27" s="128"/>
      <c r="IDU27" s="127"/>
      <c r="IDV27" s="128"/>
      <c r="IDW27" s="127"/>
      <c r="IDX27" s="128"/>
      <c r="IDY27" s="127"/>
      <c r="IDZ27" s="128"/>
      <c r="IEA27" s="127"/>
      <c r="IEB27" s="128"/>
      <c r="IEC27" s="127"/>
      <c r="IED27" s="128"/>
      <c r="IEE27" s="127"/>
      <c r="IEF27" s="128"/>
      <c r="IEG27" s="127"/>
      <c r="IEH27" s="128"/>
      <c r="IEI27" s="127"/>
      <c r="IEJ27" s="128"/>
      <c r="IEK27" s="127"/>
      <c r="IEL27" s="128"/>
      <c r="IEM27" s="127"/>
      <c r="IEN27" s="128"/>
      <c r="IEO27" s="127"/>
      <c r="IEP27" s="128"/>
      <c r="IEQ27" s="127"/>
      <c r="IER27" s="128"/>
      <c r="IES27" s="127"/>
      <c r="IET27" s="128"/>
      <c r="IEU27" s="127"/>
      <c r="IEV27" s="128"/>
      <c r="IEW27" s="127"/>
      <c r="IEX27" s="128"/>
      <c r="IEY27" s="127"/>
      <c r="IEZ27" s="128"/>
      <c r="IFA27" s="127"/>
      <c r="IFB27" s="128"/>
      <c r="IFC27" s="127"/>
      <c r="IFD27" s="128"/>
      <c r="IFE27" s="127"/>
      <c r="IFF27" s="128"/>
      <c r="IFG27" s="127"/>
      <c r="IFH27" s="128"/>
      <c r="IFI27" s="127"/>
      <c r="IFJ27" s="128"/>
      <c r="IFK27" s="127"/>
      <c r="IFL27" s="128"/>
      <c r="IFM27" s="127"/>
      <c r="IFN27" s="128"/>
      <c r="IFO27" s="127"/>
      <c r="IFP27" s="128"/>
      <c r="IFQ27" s="127"/>
      <c r="IFR27" s="128"/>
      <c r="IFS27" s="127"/>
      <c r="IFT27" s="128"/>
      <c r="IFU27" s="127"/>
      <c r="IFV27" s="128"/>
      <c r="IFW27" s="127"/>
      <c r="IFX27" s="128"/>
      <c r="IFY27" s="127"/>
      <c r="IFZ27" s="128"/>
      <c r="IGA27" s="127"/>
      <c r="IGB27" s="128"/>
      <c r="IGC27" s="127"/>
      <c r="IGD27" s="128"/>
      <c r="IGE27" s="127"/>
      <c r="IGF27" s="128"/>
      <c r="IGG27" s="127"/>
      <c r="IGH27" s="128"/>
      <c r="IGI27" s="127"/>
      <c r="IGJ27" s="128"/>
      <c r="IGK27" s="127"/>
      <c r="IGL27" s="128"/>
      <c r="IGM27" s="127"/>
      <c r="IGN27" s="128"/>
      <c r="IGO27" s="127"/>
      <c r="IGP27" s="128"/>
      <c r="IGQ27" s="127"/>
      <c r="IGR27" s="128"/>
      <c r="IGS27" s="127"/>
      <c r="IGT27" s="128"/>
      <c r="IGU27" s="127"/>
      <c r="IGV27" s="128"/>
      <c r="IGW27" s="127"/>
      <c r="IGX27" s="128"/>
      <c r="IGY27" s="127"/>
      <c r="IGZ27" s="128"/>
      <c r="IHA27" s="127"/>
      <c r="IHB27" s="128"/>
      <c r="IHC27" s="127"/>
      <c r="IHD27" s="128"/>
      <c r="IHE27" s="127"/>
      <c r="IHF27" s="128"/>
      <c r="IHG27" s="127"/>
      <c r="IHH27" s="128"/>
      <c r="IHI27" s="127"/>
      <c r="IHJ27" s="128"/>
      <c r="IHK27" s="127"/>
      <c r="IHL27" s="128"/>
      <c r="IHM27" s="127"/>
      <c r="IHN27" s="128"/>
      <c r="IHO27" s="127"/>
      <c r="IHP27" s="128"/>
      <c r="IHQ27" s="127"/>
      <c r="IHR27" s="128"/>
      <c r="IHS27" s="127"/>
      <c r="IHT27" s="128"/>
      <c r="IHU27" s="127"/>
      <c r="IHV27" s="128"/>
      <c r="IHW27" s="127"/>
      <c r="IHX27" s="128"/>
      <c r="IHY27" s="127"/>
      <c r="IHZ27" s="128"/>
      <c r="IIA27" s="127"/>
      <c r="IIB27" s="128"/>
      <c r="IIC27" s="127"/>
      <c r="IID27" s="128"/>
      <c r="IIE27" s="127"/>
      <c r="IIF27" s="128"/>
      <c r="IIG27" s="127"/>
      <c r="IIH27" s="128"/>
      <c r="III27" s="127"/>
      <c r="IIJ27" s="128"/>
      <c r="IIK27" s="127"/>
      <c r="IIL27" s="128"/>
      <c r="IIM27" s="127"/>
      <c r="IIN27" s="128"/>
      <c r="IIO27" s="127"/>
      <c r="IIP27" s="128"/>
      <c r="IIQ27" s="127"/>
      <c r="IIR27" s="128"/>
      <c r="IIS27" s="127"/>
      <c r="IIT27" s="128"/>
      <c r="IIU27" s="127"/>
      <c r="IIV27" s="128"/>
      <c r="IIW27" s="127"/>
      <c r="IIX27" s="128"/>
      <c r="IIY27" s="127"/>
      <c r="IIZ27" s="128"/>
      <c r="IJA27" s="127"/>
      <c r="IJB27" s="128"/>
      <c r="IJC27" s="127"/>
      <c r="IJD27" s="128"/>
      <c r="IJE27" s="127"/>
      <c r="IJF27" s="128"/>
      <c r="IJG27" s="127"/>
      <c r="IJH27" s="128"/>
      <c r="IJI27" s="127"/>
      <c r="IJJ27" s="128"/>
      <c r="IJK27" s="127"/>
      <c r="IJL27" s="128"/>
      <c r="IJM27" s="127"/>
      <c r="IJN27" s="128"/>
      <c r="IJO27" s="127"/>
      <c r="IJP27" s="128"/>
      <c r="IJQ27" s="127"/>
      <c r="IJR27" s="128"/>
      <c r="IJS27" s="127"/>
      <c r="IJT27" s="128"/>
      <c r="IJU27" s="127"/>
      <c r="IJV27" s="128"/>
      <c r="IJW27" s="127"/>
      <c r="IJX27" s="128"/>
      <c r="IJY27" s="127"/>
      <c r="IJZ27" s="128"/>
      <c r="IKA27" s="127"/>
      <c r="IKB27" s="128"/>
      <c r="IKC27" s="127"/>
      <c r="IKD27" s="128"/>
      <c r="IKE27" s="127"/>
      <c r="IKF27" s="128"/>
      <c r="IKG27" s="127"/>
      <c r="IKH27" s="128"/>
      <c r="IKI27" s="127"/>
      <c r="IKJ27" s="128"/>
      <c r="IKK27" s="127"/>
      <c r="IKL27" s="128"/>
      <c r="IKM27" s="127"/>
      <c r="IKN27" s="128"/>
      <c r="IKO27" s="127"/>
      <c r="IKP27" s="128"/>
      <c r="IKQ27" s="127"/>
      <c r="IKR27" s="128"/>
      <c r="IKS27" s="127"/>
      <c r="IKT27" s="128"/>
      <c r="IKU27" s="127"/>
      <c r="IKV27" s="128"/>
      <c r="IKW27" s="127"/>
      <c r="IKX27" s="128"/>
      <c r="IKY27" s="127"/>
      <c r="IKZ27" s="128"/>
      <c r="ILA27" s="127"/>
      <c r="ILB27" s="128"/>
      <c r="ILC27" s="127"/>
      <c r="ILD27" s="128"/>
      <c r="ILE27" s="127"/>
      <c r="ILF27" s="128"/>
      <c r="ILG27" s="127"/>
      <c r="ILH27" s="128"/>
      <c r="ILI27" s="127"/>
      <c r="ILJ27" s="128"/>
      <c r="ILK27" s="127"/>
      <c r="ILL27" s="128"/>
      <c r="ILM27" s="127"/>
      <c r="ILN27" s="128"/>
      <c r="ILO27" s="127"/>
      <c r="ILP27" s="128"/>
      <c r="ILQ27" s="127"/>
      <c r="ILR27" s="128"/>
      <c r="ILS27" s="127"/>
      <c r="ILT27" s="128"/>
      <c r="ILU27" s="127"/>
      <c r="ILV27" s="128"/>
      <c r="ILW27" s="127"/>
      <c r="ILX27" s="128"/>
      <c r="ILY27" s="127"/>
      <c r="ILZ27" s="128"/>
      <c r="IMA27" s="127"/>
      <c r="IMB27" s="128"/>
      <c r="IMC27" s="127"/>
      <c r="IMD27" s="128"/>
      <c r="IME27" s="127"/>
      <c r="IMF27" s="128"/>
      <c r="IMG27" s="127"/>
      <c r="IMH27" s="128"/>
      <c r="IMI27" s="127"/>
      <c r="IMJ27" s="128"/>
      <c r="IMK27" s="127"/>
      <c r="IML27" s="128"/>
      <c r="IMM27" s="127"/>
      <c r="IMN27" s="128"/>
      <c r="IMO27" s="127"/>
      <c r="IMP27" s="128"/>
      <c r="IMQ27" s="127"/>
      <c r="IMR27" s="128"/>
      <c r="IMS27" s="127"/>
      <c r="IMT27" s="128"/>
      <c r="IMU27" s="127"/>
      <c r="IMV27" s="128"/>
      <c r="IMW27" s="127"/>
      <c r="IMX27" s="128"/>
      <c r="IMY27" s="127"/>
      <c r="IMZ27" s="128"/>
      <c r="INA27" s="127"/>
      <c r="INB27" s="128"/>
      <c r="INC27" s="127"/>
      <c r="IND27" s="128"/>
      <c r="INE27" s="127"/>
      <c r="INF27" s="128"/>
      <c r="ING27" s="127"/>
      <c r="INH27" s="128"/>
      <c r="INI27" s="127"/>
      <c r="INJ27" s="128"/>
      <c r="INK27" s="127"/>
      <c r="INL27" s="128"/>
      <c r="INM27" s="127"/>
      <c r="INN27" s="128"/>
      <c r="INO27" s="127"/>
      <c r="INP27" s="128"/>
      <c r="INQ27" s="127"/>
      <c r="INR27" s="128"/>
      <c r="INS27" s="127"/>
      <c r="INT27" s="128"/>
      <c r="INU27" s="127"/>
      <c r="INV27" s="128"/>
      <c r="INW27" s="127"/>
      <c r="INX27" s="128"/>
      <c r="INY27" s="127"/>
      <c r="INZ27" s="128"/>
      <c r="IOA27" s="127"/>
      <c r="IOB27" s="128"/>
      <c r="IOC27" s="127"/>
      <c r="IOD27" s="128"/>
      <c r="IOE27" s="127"/>
      <c r="IOF27" s="128"/>
      <c r="IOG27" s="127"/>
      <c r="IOH27" s="128"/>
      <c r="IOI27" s="127"/>
      <c r="IOJ27" s="128"/>
      <c r="IOK27" s="127"/>
      <c r="IOL27" s="128"/>
      <c r="IOM27" s="127"/>
      <c r="ION27" s="128"/>
      <c r="IOO27" s="127"/>
      <c r="IOP27" s="128"/>
      <c r="IOQ27" s="127"/>
      <c r="IOR27" s="128"/>
      <c r="IOS27" s="127"/>
      <c r="IOT27" s="128"/>
      <c r="IOU27" s="127"/>
      <c r="IOV27" s="128"/>
      <c r="IOW27" s="127"/>
      <c r="IOX27" s="128"/>
      <c r="IOY27" s="127"/>
      <c r="IOZ27" s="128"/>
      <c r="IPA27" s="127"/>
      <c r="IPB27" s="128"/>
      <c r="IPC27" s="127"/>
      <c r="IPD27" s="128"/>
      <c r="IPE27" s="127"/>
      <c r="IPF27" s="128"/>
      <c r="IPG27" s="127"/>
      <c r="IPH27" s="128"/>
      <c r="IPI27" s="127"/>
      <c r="IPJ27" s="128"/>
      <c r="IPK27" s="127"/>
      <c r="IPL27" s="128"/>
      <c r="IPM27" s="127"/>
      <c r="IPN27" s="128"/>
      <c r="IPO27" s="127"/>
      <c r="IPP27" s="128"/>
      <c r="IPQ27" s="127"/>
      <c r="IPR27" s="128"/>
      <c r="IPS27" s="127"/>
      <c r="IPT27" s="128"/>
      <c r="IPU27" s="127"/>
      <c r="IPV27" s="128"/>
      <c r="IPW27" s="127"/>
      <c r="IPX27" s="128"/>
      <c r="IPY27" s="127"/>
      <c r="IPZ27" s="128"/>
      <c r="IQA27" s="127"/>
      <c r="IQB27" s="128"/>
      <c r="IQC27" s="127"/>
      <c r="IQD27" s="128"/>
      <c r="IQE27" s="127"/>
      <c r="IQF27" s="128"/>
      <c r="IQG27" s="127"/>
      <c r="IQH27" s="128"/>
      <c r="IQI27" s="127"/>
      <c r="IQJ27" s="128"/>
      <c r="IQK27" s="127"/>
      <c r="IQL27" s="128"/>
      <c r="IQM27" s="127"/>
      <c r="IQN27" s="128"/>
      <c r="IQO27" s="127"/>
      <c r="IQP27" s="128"/>
      <c r="IQQ27" s="127"/>
      <c r="IQR27" s="128"/>
      <c r="IQS27" s="127"/>
      <c r="IQT27" s="128"/>
      <c r="IQU27" s="127"/>
      <c r="IQV27" s="128"/>
      <c r="IQW27" s="127"/>
      <c r="IQX27" s="128"/>
      <c r="IQY27" s="127"/>
      <c r="IQZ27" s="128"/>
      <c r="IRA27" s="127"/>
      <c r="IRB27" s="128"/>
      <c r="IRC27" s="127"/>
      <c r="IRD27" s="128"/>
      <c r="IRE27" s="127"/>
      <c r="IRF27" s="128"/>
      <c r="IRG27" s="127"/>
      <c r="IRH27" s="128"/>
      <c r="IRI27" s="127"/>
      <c r="IRJ27" s="128"/>
      <c r="IRK27" s="127"/>
      <c r="IRL27" s="128"/>
      <c r="IRM27" s="127"/>
      <c r="IRN27" s="128"/>
      <c r="IRO27" s="127"/>
      <c r="IRP27" s="128"/>
      <c r="IRQ27" s="127"/>
      <c r="IRR27" s="128"/>
      <c r="IRS27" s="127"/>
      <c r="IRT27" s="128"/>
      <c r="IRU27" s="127"/>
      <c r="IRV27" s="128"/>
      <c r="IRW27" s="127"/>
      <c r="IRX27" s="128"/>
      <c r="IRY27" s="127"/>
      <c r="IRZ27" s="128"/>
      <c r="ISA27" s="127"/>
      <c r="ISB27" s="128"/>
      <c r="ISC27" s="127"/>
      <c r="ISD27" s="128"/>
      <c r="ISE27" s="127"/>
      <c r="ISF27" s="128"/>
      <c r="ISG27" s="127"/>
      <c r="ISH27" s="128"/>
      <c r="ISI27" s="127"/>
      <c r="ISJ27" s="128"/>
      <c r="ISK27" s="127"/>
      <c r="ISL27" s="128"/>
      <c r="ISM27" s="127"/>
      <c r="ISN27" s="128"/>
      <c r="ISO27" s="127"/>
      <c r="ISP27" s="128"/>
      <c r="ISQ27" s="127"/>
      <c r="ISR27" s="128"/>
      <c r="ISS27" s="127"/>
      <c r="IST27" s="128"/>
      <c r="ISU27" s="127"/>
      <c r="ISV27" s="128"/>
      <c r="ISW27" s="127"/>
      <c r="ISX27" s="128"/>
      <c r="ISY27" s="127"/>
      <c r="ISZ27" s="128"/>
      <c r="ITA27" s="127"/>
      <c r="ITB27" s="128"/>
      <c r="ITC27" s="127"/>
      <c r="ITD27" s="128"/>
      <c r="ITE27" s="127"/>
      <c r="ITF27" s="128"/>
      <c r="ITG27" s="127"/>
      <c r="ITH27" s="128"/>
      <c r="ITI27" s="127"/>
      <c r="ITJ27" s="128"/>
      <c r="ITK27" s="127"/>
      <c r="ITL27" s="128"/>
      <c r="ITM27" s="127"/>
      <c r="ITN27" s="128"/>
      <c r="ITO27" s="127"/>
      <c r="ITP27" s="128"/>
      <c r="ITQ27" s="127"/>
      <c r="ITR27" s="128"/>
      <c r="ITS27" s="127"/>
      <c r="ITT27" s="128"/>
      <c r="ITU27" s="127"/>
      <c r="ITV27" s="128"/>
      <c r="ITW27" s="127"/>
      <c r="ITX27" s="128"/>
      <c r="ITY27" s="127"/>
      <c r="ITZ27" s="128"/>
      <c r="IUA27" s="127"/>
      <c r="IUB27" s="128"/>
      <c r="IUC27" s="127"/>
      <c r="IUD27" s="128"/>
      <c r="IUE27" s="127"/>
      <c r="IUF27" s="128"/>
      <c r="IUG27" s="127"/>
      <c r="IUH27" s="128"/>
      <c r="IUI27" s="127"/>
      <c r="IUJ27" s="128"/>
      <c r="IUK27" s="127"/>
      <c r="IUL27" s="128"/>
      <c r="IUM27" s="127"/>
      <c r="IUN27" s="128"/>
      <c r="IUO27" s="127"/>
      <c r="IUP27" s="128"/>
      <c r="IUQ27" s="127"/>
      <c r="IUR27" s="128"/>
      <c r="IUS27" s="127"/>
      <c r="IUT27" s="128"/>
      <c r="IUU27" s="127"/>
      <c r="IUV27" s="128"/>
      <c r="IUW27" s="127"/>
      <c r="IUX27" s="128"/>
      <c r="IUY27" s="127"/>
      <c r="IUZ27" s="128"/>
      <c r="IVA27" s="127"/>
      <c r="IVB27" s="128"/>
      <c r="IVC27" s="127"/>
      <c r="IVD27" s="128"/>
      <c r="IVE27" s="127"/>
      <c r="IVF27" s="128"/>
      <c r="IVG27" s="127"/>
      <c r="IVH27" s="128"/>
      <c r="IVI27" s="127"/>
      <c r="IVJ27" s="128"/>
      <c r="IVK27" s="127"/>
      <c r="IVL27" s="128"/>
      <c r="IVM27" s="127"/>
      <c r="IVN27" s="128"/>
      <c r="IVO27" s="127"/>
      <c r="IVP27" s="128"/>
      <c r="IVQ27" s="127"/>
      <c r="IVR27" s="128"/>
      <c r="IVS27" s="127"/>
      <c r="IVT27" s="128"/>
      <c r="IVU27" s="127"/>
      <c r="IVV27" s="128"/>
      <c r="IVW27" s="127"/>
      <c r="IVX27" s="128"/>
      <c r="IVY27" s="127"/>
      <c r="IVZ27" s="128"/>
      <c r="IWA27" s="127"/>
      <c r="IWB27" s="128"/>
      <c r="IWC27" s="127"/>
      <c r="IWD27" s="128"/>
      <c r="IWE27" s="127"/>
      <c r="IWF27" s="128"/>
      <c r="IWG27" s="127"/>
      <c r="IWH27" s="128"/>
      <c r="IWI27" s="127"/>
      <c r="IWJ27" s="128"/>
      <c r="IWK27" s="127"/>
      <c r="IWL27" s="128"/>
      <c r="IWM27" s="127"/>
      <c r="IWN27" s="128"/>
      <c r="IWO27" s="127"/>
      <c r="IWP27" s="128"/>
      <c r="IWQ27" s="127"/>
      <c r="IWR27" s="128"/>
      <c r="IWS27" s="127"/>
      <c r="IWT27" s="128"/>
      <c r="IWU27" s="127"/>
      <c r="IWV27" s="128"/>
      <c r="IWW27" s="127"/>
      <c r="IWX27" s="128"/>
      <c r="IWY27" s="127"/>
      <c r="IWZ27" s="128"/>
      <c r="IXA27" s="127"/>
      <c r="IXB27" s="128"/>
      <c r="IXC27" s="127"/>
      <c r="IXD27" s="128"/>
      <c r="IXE27" s="127"/>
      <c r="IXF27" s="128"/>
      <c r="IXG27" s="127"/>
      <c r="IXH27" s="128"/>
      <c r="IXI27" s="127"/>
      <c r="IXJ27" s="128"/>
      <c r="IXK27" s="127"/>
      <c r="IXL27" s="128"/>
      <c r="IXM27" s="127"/>
      <c r="IXN27" s="128"/>
      <c r="IXO27" s="127"/>
      <c r="IXP27" s="128"/>
      <c r="IXQ27" s="127"/>
      <c r="IXR27" s="128"/>
      <c r="IXS27" s="127"/>
      <c r="IXT27" s="128"/>
      <c r="IXU27" s="127"/>
      <c r="IXV27" s="128"/>
      <c r="IXW27" s="127"/>
      <c r="IXX27" s="128"/>
      <c r="IXY27" s="127"/>
      <c r="IXZ27" s="128"/>
      <c r="IYA27" s="127"/>
      <c r="IYB27" s="128"/>
      <c r="IYC27" s="127"/>
      <c r="IYD27" s="128"/>
      <c r="IYE27" s="127"/>
      <c r="IYF27" s="128"/>
      <c r="IYG27" s="127"/>
      <c r="IYH27" s="128"/>
      <c r="IYI27" s="127"/>
      <c r="IYJ27" s="128"/>
      <c r="IYK27" s="127"/>
      <c r="IYL27" s="128"/>
      <c r="IYM27" s="127"/>
      <c r="IYN27" s="128"/>
      <c r="IYO27" s="127"/>
      <c r="IYP27" s="128"/>
      <c r="IYQ27" s="127"/>
      <c r="IYR27" s="128"/>
      <c r="IYS27" s="127"/>
      <c r="IYT27" s="128"/>
      <c r="IYU27" s="127"/>
      <c r="IYV27" s="128"/>
      <c r="IYW27" s="127"/>
      <c r="IYX27" s="128"/>
      <c r="IYY27" s="127"/>
      <c r="IYZ27" s="128"/>
      <c r="IZA27" s="127"/>
      <c r="IZB27" s="128"/>
      <c r="IZC27" s="127"/>
      <c r="IZD27" s="128"/>
      <c r="IZE27" s="127"/>
      <c r="IZF27" s="128"/>
      <c r="IZG27" s="127"/>
      <c r="IZH27" s="128"/>
      <c r="IZI27" s="127"/>
      <c r="IZJ27" s="128"/>
      <c r="IZK27" s="127"/>
      <c r="IZL27" s="128"/>
      <c r="IZM27" s="127"/>
      <c r="IZN27" s="128"/>
      <c r="IZO27" s="127"/>
      <c r="IZP27" s="128"/>
      <c r="IZQ27" s="127"/>
      <c r="IZR27" s="128"/>
      <c r="IZS27" s="127"/>
      <c r="IZT27" s="128"/>
      <c r="IZU27" s="127"/>
      <c r="IZV27" s="128"/>
      <c r="IZW27" s="127"/>
      <c r="IZX27" s="128"/>
      <c r="IZY27" s="127"/>
      <c r="IZZ27" s="128"/>
      <c r="JAA27" s="127"/>
      <c r="JAB27" s="128"/>
      <c r="JAC27" s="127"/>
      <c r="JAD27" s="128"/>
      <c r="JAE27" s="127"/>
      <c r="JAF27" s="128"/>
      <c r="JAG27" s="127"/>
      <c r="JAH27" s="128"/>
      <c r="JAI27" s="127"/>
      <c r="JAJ27" s="128"/>
      <c r="JAK27" s="127"/>
      <c r="JAL27" s="128"/>
      <c r="JAM27" s="127"/>
      <c r="JAN27" s="128"/>
      <c r="JAO27" s="127"/>
      <c r="JAP27" s="128"/>
      <c r="JAQ27" s="127"/>
      <c r="JAR27" s="128"/>
      <c r="JAS27" s="127"/>
      <c r="JAT27" s="128"/>
      <c r="JAU27" s="127"/>
      <c r="JAV27" s="128"/>
      <c r="JAW27" s="127"/>
      <c r="JAX27" s="128"/>
      <c r="JAY27" s="127"/>
      <c r="JAZ27" s="128"/>
      <c r="JBA27" s="127"/>
      <c r="JBB27" s="128"/>
      <c r="JBC27" s="127"/>
      <c r="JBD27" s="128"/>
      <c r="JBE27" s="127"/>
      <c r="JBF27" s="128"/>
      <c r="JBG27" s="127"/>
      <c r="JBH27" s="128"/>
      <c r="JBI27" s="127"/>
      <c r="JBJ27" s="128"/>
      <c r="JBK27" s="127"/>
      <c r="JBL27" s="128"/>
      <c r="JBM27" s="127"/>
      <c r="JBN27" s="128"/>
      <c r="JBO27" s="127"/>
      <c r="JBP27" s="128"/>
      <c r="JBQ27" s="127"/>
      <c r="JBR27" s="128"/>
      <c r="JBS27" s="127"/>
      <c r="JBT27" s="128"/>
      <c r="JBU27" s="127"/>
      <c r="JBV27" s="128"/>
      <c r="JBW27" s="127"/>
      <c r="JBX27" s="128"/>
      <c r="JBY27" s="127"/>
      <c r="JBZ27" s="128"/>
      <c r="JCA27" s="127"/>
      <c r="JCB27" s="128"/>
      <c r="JCC27" s="127"/>
      <c r="JCD27" s="128"/>
      <c r="JCE27" s="127"/>
      <c r="JCF27" s="128"/>
      <c r="JCG27" s="127"/>
      <c r="JCH27" s="128"/>
      <c r="JCI27" s="127"/>
      <c r="JCJ27" s="128"/>
      <c r="JCK27" s="127"/>
      <c r="JCL27" s="128"/>
      <c r="JCM27" s="127"/>
      <c r="JCN27" s="128"/>
      <c r="JCO27" s="127"/>
      <c r="JCP27" s="128"/>
      <c r="JCQ27" s="127"/>
      <c r="JCR27" s="128"/>
      <c r="JCS27" s="127"/>
      <c r="JCT27" s="128"/>
      <c r="JCU27" s="127"/>
      <c r="JCV27" s="128"/>
      <c r="JCW27" s="127"/>
      <c r="JCX27" s="128"/>
      <c r="JCY27" s="127"/>
      <c r="JCZ27" s="128"/>
      <c r="JDA27" s="127"/>
      <c r="JDB27" s="128"/>
      <c r="JDC27" s="127"/>
      <c r="JDD27" s="128"/>
      <c r="JDE27" s="127"/>
      <c r="JDF27" s="128"/>
      <c r="JDG27" s="127"/>
      <c r="JDH27" s="128"/>
      <c r="JDI27" s="127"/>
      <c r="JDJ27" s="128"/>
      <c r="JDK27" s="127"/>
      <c r="JDL27" s="128"/>
      <c r="JDM27" s="127"/>
      <c r="JDN27" s="128"/>
      <c r="JDO27" s="127"/>
      <c r="JDP27" s="128"/>
      <c r="JDQ27" s="127"/>
      <c r="JDR27" s="128"/>
      <c r="JDS27" s="127"/>
      <c r="JDT27" s="128"/>
      <c r="JDU27" s="127"/>
      <c r="JDV27" s="128"/>
      <c r="JDW27" s="127"/>
      <c r="JDX27" s="128"/>
      <c r="JDY27" s="127"/>
      <c r="JDZ27" s="128"/>
      <c r="JEA27" s="127"/>
      <c r="JEB27" s="128"/>
      <c r="JEC27" s="127"/>
      <c r="JED27" s="128"/>
      <c r="JEE27" s="127"/>
      <c r="JEF27" s="128"/>
      <c r="JEG27" s="127"/>
      <c r="JEH27" s="128"/>
      <c r="JEI27" s="127"/>
      <c r="JEJ27" s="128"/>
      <c r="JEK27" s="127"/>
      <c r="JEL27" s="128"/>
      <c r="JEM27" s="127"/>
      <c r="JEN27" s="128"/>
      <c r="JEO27" s="127"/>
      <c r="JEP27" s="128"/>
      <c r="JEQ27" s="127"/>
      <c r="JER27" s="128"/>
      <c r="JES27" s="127"/>
      <c r="JET27" s="128"/>
      <c r="JEU27" s="127"/>
      <c r="JEV27" s="128"/>
      <c r="JEW27" s="127"/>
      <c r="JEX27" s="128"/>
      <c r="JEY27" s="127"/>
      <c r="JEZ27" s="128"/>
      <c r="JFA27" s="127"/>
      <c r="JFB27" s="128"/>
      <c r="JFC27" s="127"/>
      <c r="JFD27" s="128"/>
      <c r="JFE27" s="127"/>
      <c r="JFF27" s="128"/>
      <c r="JFG27" s="127"/>
      <c r="JFH27" s="128"/>
      <c r="JFI27" s="127"/>
      <c r="JFJ27" s="128"/>
      <c r="JFK27" s="127"/>
      <c r="JFL27" s="128"/>
      <c r="JFM27" s="127"/>
      <c r="JFN27" s="128"/>
      <c r="JFO27" s="127"/>
      <c r="JFP27" s="128"/>
      <c r="JFQ27" s="127"/>
      <c r="JFR27" s="128"/>
      <c r="JFS27" s="127"/>
      <c r="JFT27" s="128"/>
      <c r="JFU27" s="127"/>
      <c r="JFV27" s="128"/>
      <c r="JFW27" s="127"/>
      <c r="JFX27" s="128"/>
      <c r="JFY27" s="127"/>
      <c r="JFZ27" s="128"/>
      <c r="JGA27" s="127"/>
      <c r="JGB27" s="128"/>
      <c r="JGC27" s="127"/>
      <c r="JGD27" s="128"/>
      <c r="JGE27" s="127"/>
      <c r="JGF27" s="128"/>
      <c r="JGG27" s="127"/>
      <c r="JGH27" s="128"/>
      <c r="JGI27" s="127"/>
      <c r="JGJ27" s="128"/>
      <c r="JGK27" s="127"/>
      <c r="JGL27" s="128"/>
      <c r="JGM27" s="127"/>
      <c r="JGN27" s="128"/>
      <c r="JGO27" s="127"/>
      <c r="JGP27" s="128"/>
      <c r="JGQ27" s="127"/>
      <c r="JGR27" s="128"/>
      <c r="JGS27" s="127"/>
      <c r="JGT27" s="128"/>
      <c r="JGU27" s="127"/>
      <c r="JGV27" s="128"/>
      <c r="JGW27" s="127"/>
      <c r="JGX27" s="128"/>
      <c r="JGY27" s="127"/>
      <c r="JGZ27" s="128"/>
      <c r="JHA27" s="127"/>
      <c r="JHB27" s="128"/>
      <c r="JHC27" s="127"/>
      <c r="JHD27" s="128"/>
      <c r="JHE27" s="127"/>
      <c r="JHF27" s="128"/>
      <c r="JHG27" s="127"/>
      <c r="JHH27" s="128"/>
      <c r="JHI27" s="127"/>
      <c r="JHJ27" s="128"/>
      <c r="JHK27" s="127"/>
      <c r="JHL27" s="128"/>
      <c r="JHM27" s="127"/>
      <c r="JHN27" s="128"/>
      <c r="JHO27" s="127"/>
      <c r="JHP27" s="128"/>
      <c r="JHQ27" s="127"/>
      <c r="JHR27" s="128"/>
      <c r="JHS27" s="127"/>
      <c r="JHT27" s="128"/>
      <c r="JHU27" s="127"/>
      <c r="JHV27" s="128"/>
      <c r="JHW27" s="127"/>
      <c r="JHX27" s="128"/>
      <c r="JHY27" s="127"/>
      <c r="JHZ27" s="128"/>
      <c r="JIA27" s="127"/>
      <c r="JIB27" s="128"/>
      <c r="JIC27" s="127"/>
      <c r="JID27" s="128"/>
      <c r="JIE27" s="127"/>
      <c r="JIF27" s="128"/>
      <c r="JIG27" s="127"/>
      <c r="JIH27" s="128"/>
      <c r="JII27" s="127"/>
      <c r="JIJ27" s="128"/>
      <c r="JIK27" s="127"/>
      <c r="JIL27" s="128"/>
      <c r="JIM27" s="127"/>
      <c r="JIN27" s="128"/>
      <c r="JIO27" s="127"/>
      <c r="JIP27" s="128"/>
      <c r="JIQ27" s="127"/>
      <c r="JIR27" s="128"/>
      <c r="JIS27" s="127"/>
      <c r="JIT27" s="128"/>
      <c r="JIU27" s="127"/>
      <c r="JIV27" s="128"/>
      <c r="JIW27" s="127"/>
      <c r="JIX27" s="128"/>
      <c r="JIY27" s="127"/>
      <c r="JIZ27" s="128"/>
      <c r="JJA27" s="127"/>
      <c r="JJB27" s="128"/>
      <c r="JJC27" s="127"/>
      <c r="JJD27" s="128"/>
      <c r="JJE27" s="127"/>
      <c r="JJF27" s="128"/>
      <c r="JJG27" s="127"/>
      <c r="JJH27" s="128"/>
      <c r="JJI27" s="127"/>
      <c r="JJJ27" s="128"/>
      <c r="JJK27" s="127"/>
      <c r="JJL27" s="128"/>
      <c r="JJM27" s="127"/>
      <c r="JJN27" s="128"/>
      <c r="JJO27" s="127"/>
      <c r="JJP27" s="128"/>
      <c r="JJQ27" s="127"/>
      <c r="JJR27" s="128"/>
      <c r="JJS27" s="127"/>
      <c r="JJT27" s="128"/>
      <c r="JJU27" s="127"/>
      <c r="JJV27" s="128"/>
      <c r="JJW27" s="127"/>
      <c r="JJX27" s="128"/>
      <c r="JJY27" s="127"/>
      <c r="JJZ27" s="128"/>
      <c r="JKA27" s="127"/>
      <c r="JKB27" s="128"/>
      <c r="JKC27" s="127"/>
      <c r="JKD27" s="128"/>
      <c r="JKE27" s="127"/>
      <c r="JKF27" s="128"/>
      <c r="JKG27" s="127"/>
      <c r="JKH27" s="128"/>
      <c r="JKI27" s="127"/>
      <c r="JKJ27" s="128"/>
      <c r="JKK27" s="127"/>
      <c r="JKL27" s="128"/>
      <c r="JKM27" s="127"/>
      <c r="JKN27" s="128"/>
      <c r="JKO27" s="127"/>
      <c r="JKP27" s="128"/>
      <c r="JKQ27" s="127"/>
      <c r="JKR27" s="128"/>
      <c r="JKS27" s="127"/>
      <c r="JKT27" s="128"/>
      <c r="JKU27" s="127"/>
      <c r="JKV27" s="128"/>
      <c r="JKW27" s="127"/>
      <c r="JKX27" s="128"/>
      <c r="JKY27" s="127"/>
      <c r="JKZ27" s="128"/>
      <c r="JLA27" s="127"/>
      <c r="JLB27" s="128"/>
      <c r="JLC27" s="127"/>
      <c r="JLD27" s="128"/>
      <c r="JLE27" s="127"/>
      <c r="JLF27" s="128"/>
      <c r="JLG27" s="127"/>
      <c r="JLH27" s="128"/>
      <c r="JLI27" s="127"/>
      <c r="JLJ27" s="128"/>
      <c r="JLK27" s="127"/>
      <c r="JLL27" s="128"/>
      <c r="JLM27" s="127"/>
      <c r="JLN27" s="128"/>
      <c r="JLO27" s="127"/>
      <c r="JLP27" s="128"/>
      <c r="JLQ27" s="127"/>
      <c r="JLR27" s="128"/>
      <c r="JLS27" s="127"/>
      <c r="JLT27" s="128"/>
      <c r="JLU27" s="127"/>
      <c r="JLV27" s="128"/>
      <c r="JLW27" s="127"/>
      <c r="JLX27" s="128"/>
      <c r="JLY27" s="127"/>
      <c r="JLZ27" s="128"/>
      <c r="JMA27" s="127"/>
      <c r="JMB27" s="128"/>
      <c r="JMC27" s="127"/>
      <c r="JMD27" s="128"/>
      <c r="JME27" s="127"/>
      <c r="JMF27" s="128"/>
      <c r="JMG27" s="127"/>
      <c r="JMH27" s="128"/>
      <c r="JMI27" s="127"/>
      <c r="JMJ27" s="128"/>
      <c r="JMK27" s="127"/>
      <c r="JML27" s="128"/>
      <c r="JMM27" s="127"/>
      <c r="JMN27" s="128"/>
      <c r="JMO27" s="127"/>
      <c r="JMP27" s="128"/>
      <c r="JMQ27" s="127"/>
      <c r="JMR27" s="128"/>
      <c r="JMS27" s="127"/>
      <c r="JMT27" s="128"/>
      <c r="JMU27" s="127"/>
      <c r="JMV27" s="128"/>
      <c r="JMW27" s="127"/>
      <c r="JMX27" s="128"/>
      <c r="JMY27" s="127"/>
      <c r="JMZ27" s="128"/>
      <c r="JNA27" s="127"/>
      <c r="JNB27" s="128"/>
      <c r="JNC27" s="127"/>
      <c r="JND27" s="128"/>
      <c r="JNE27" s="127"/>
      <c r="JNF27" s="128"/>
      <c r="JNG27" s="127"/>
      <c r="JNH27" s="128"/>
      <c r="JNI27" s="127"/>
      <c r="JNJ27" s="128"/>
      <c r="JNK27" s="127"/>
      <c r="JNL27" s="128"/>
      <c r="JNM27" s="127"/>
      <c r="JNN27" s="128"/>
      <c r="JNO27" s="127"/>
      <c r="JNP27" s="128"/>
      <c r="JNQ27" s="127"/>
      <c r="JNR27" s="128"/>
      <c r="JNS27" s="127"/>
      <c r="JNT27" s="128"/>
      <c r="JNU27" s="127"/>
      <c r="JNV27" s="128"/>
      <c r="JNW27" s="127"/>
      <c r="JNX27" s="128"/>
      <c r="JNY27" s="127"/>
      <c r="JNZ27" s="128"/>
      <c r="JOA27" s="127"/>
      <c r="JOB27" s="128"/>
      <c r="JOC27" s="127"/>
      <c r="JOD27" s="128"/>
      <c r="JOE27" s="127"/>
      <c r="JOF27" s="128"/>
      <c r="JOG27" s="127"/>
      <c r="JOH27" s="128"/>
      <c r="JOI27" s="127"/>
      <c r="JOJ27" s="128"/>
      <c r="JOK27" s="127"/>
      <c r="JOL27" s="128"/>
      <c r="JOM27" s="127"/>
      <c r="JON27" s="128"/>
      <c r="JOO27" s="127"/>
      <c r="JOP27" s="128"/>
      <c r="JOQ27" s="127"/>
      <c r="JOR27" s="128"/>
      <c r="JOS27" s="127"/>
      <c r="JOT27" s="128"/>
      <c r="JOU27" s="127"/>
      <c r="JOV27" s="128"/>
      <c r="JOW27" s="127"/>
      <c r="JOX27" s="128"/>
      <c r="JOY27" s="127"/>
      <c r="JOZ27" s="128"/>
      <c r="JPA27" s="127"/>
      <c r="JPB27" s="128"/>
      <c r="JPC27" s="127"/>
      <c r="JPD27" s="128"/>
      <c r="JPE27" s="127"/>
      <c r="JPF27" s="128"/>
      <c r="JPG27" s="127"/>
      <c r="JPH27" s="128"/>
      <c r="JPI27" s="127"/>
      <c r="JPJ27" s="128"/>
      <c r="JPK27" s="127"/>
      <c r="JPL27" s="128"/>
      <c r="JPM27" s="127"/>
      <c r="JPN27" s="128"/>
      <c r="JPO27" s="127"/>
      <c r="JPP27" s="128"/>
      <c r="JPQ27" s="127"/>
      <c r="JPR27" s="128"/>
      <c r="JPS27" s="127"/>
      <c r="JPT27" s="128"/>
      <c r="JPU27" s="127"/>
      <c r="JPV27" s="128"/>
      <c r="JPW27" s="127"/>
      <c r="JPX27" s="128"/>
      <c r="JPY27" s="127"/>
      <c r="JPZ27" s="128"/>
      <c r="JQA27" s="127"/>
      <c r="JQB27" s="128"/>
      <c r="JQC27" s="127"/>
      <c r="JQD27" s="128"/>
      <c r="JQE27" s="127"/>
      <c r="JQF27" s="128"/>
      <c r="JQG27" s="127"/>
      <c r="JQH27" s="128"/>
      <c r="JQI27" s="127"/>
      <c r="JQJ27" s="128"/>
      <c r="JQK27" s="127"/>
      <c r="JQL27" s="128"/>
      <c r="JQM27" s="127"/>
      <c r="JQN27" s="128"/>
      <c r="JQO27" s="127"/>
      <c r="JQP27" s="128"/>
      <c r="JQQ27" s="127"/>
      <c r="JQR27" s="128"/>
      <c r="JQS27" s="127"/>
      <c r="JQT27" s="128"/>
      <c r="JQU27" s="127"/>
      <c r="JQV27" s="128"/>
      <c r="JQW27" s="127"/>
      <c r="JQX27" s="128"/>
      <c r="JQY27" s="127"/>
      <c r="JQZ27" s="128"/>
      <c r="JRA27" s="127"/>
      <c r="JRB27" s="128"/>
      <c r="JRC27" s="127"/>
      <c r="JRD27" s="128"/>
      <c r="JRE27" s="127"/>
      <c r="JRF27" s="128"/>
      <c r="JRG27" s="127"/>
      <c r="JRH27" s="128"/>
      <c r="JRI27" s="127"/>
      <c r="JRJ27" s="128"/>
      <c r="JRK27" s="127"/>
      <c r="JRL27" s="128"/>
      <c r="JRM27" s="127"/>
      <c r="JRN27" s="128"/>
      <c r="JRO27" s="127"/>
      <c r="JRP27" s="128"/>
      <c r="JRQ27" s="127"/>
      <c r="JRR27" s="128"/>
      <c r="JRS27" s="127"/>
      <c r="JRT27" s="128"/>
      <c r="JRU27" s="127"/>
      <c r="JRV27" s="128"/>
      <c r="JRW27" s="127"/>
      <c r="JRX27" s="128"/>
      <c r="JRY27" s="127"/>
      <c r="JRZ27" s="128"/>
      <c r="JSA27" s="127"/>
      <c r="JSB27" s="128"/>
      <c r="JSC27" s="127"/>
      <c r="JSD27" s="128"/>
      <c r="JSE27" s="127"/>
      <c r="JSF27" s="128"/>
      <c r="JSG27" s="127"/>
      <c r="JSH27" s="128"/>
      <c r="JSI27" s="127"/>
      <c r="JSJ27" s="128"/>
      <c r="JSK27" s="127"/>
      <c r="JSL27" s="128"/>
      <c r="JSM27" s="127"/>
      <c r="JSN27" s="128"/>
      <c r="JSO27" s="127"/>
      <c r="JSP27" s="128"/>
      <c r="JSQ27" s="127"/>
      <c r="JSR27" s="128"/>
      <c r="JSS27" s="127"/>
      <c r="JST27" s="128"/>
      <c r="JSU27" s="127"/>
      <c r="JSV27" s="128"/>
      <c r="JSW27" s="127"/>
      <c r="JSX27" s="128"/>
      <c r="JSY27" s="127"/>
      <c r="JSZ27" s="128"/>
      <c r="JTA27" s="127"/>
      <c r="JTB27" s="128"/>
      <c r="JTC27" s="127"/>
      <c r="JTD27" s="128"/>
      <c r="JTE27" s="127"/>
      <c r="JTF27" s="128"/>
      <c r="JTG27" s="127"/>
      <c r="JTH27" s="128"/>
      <c r="JTI27" s="127"/>
      <c r="JTJ27" s="128"/>
      <c r="JTK27" s="127"/>
      <c r="JTL27" s="128"/>
      <c r="JTM27" s="127"/>
      <c r="JTN27" s="128"/>
      <c r="JTO27" s="127"/>
      <c r="JTP27" s="128"/>
      <c r="JTQ27" s="127"/>
      <c r="JTR27" s="128"/>
      <c r="JTS27" s="127"/>
      <c r="JTT27" s="128"/>
      <c r="JTU27" s="127"/>
      <c r="JTV27" s="128"/>
      <c r="JTW27" s="127"/>
      <c r="JTX27" s="128"/>
      <c r="JTY27" s="127"/>
      <c r="JTZ27" s="128"/>
      <c r="JUA27" s="127"/>
      <c r="JUB27" s="128"/>
      <c r="JUC27" s="127"/>
      <c r="JUD27" s="128"/>
      <c r="JUE27" s="127"/>
      <c r="JUF27" s="128"/>
      <c r="JUG27" s="127"/>
      <c r="JUH27" s="128"/>
      <c r="JUI27" s="127"/>
      <c r="JUJ27" s="128"/>
      <c r="JUK27" s="127"/>
      <c r="JUL27" s="128"/>
      <c r="JUM27" s="127"/>
      <c r="JUN27" s="128"/>
      <c r="JUO27" s="127"/>
      <c r="JUP27" s="128"/>
      <c r="JUQ27" s="127"/>
      <c r="JUR27" s="128"/>
      <c r="JUS27" s="127"/>
      <c r="JUT27" s="128"/>
      <c r="JUU27" s="127"/>
      <c r="JUV27" s="128"/>
      <c r="JUW27" s="127"/>
      <c r="JUX27" s="128"/>
      <c r="JUY27" s="127"/>
      <c r="JUZ27" s="128"/>
      <c r="JVA27" s="127"/>
      <c r="JVB27" s="128"/>
      <c r="JVC27" s="127"/>
      <c r="JVD27" s="128"/>
      <c r="JVE27" s="127"/>
      <c r="JVF27" s="128"/>
      <c r="JVG27" s="127"/>
      <c r="JVH27" s="128"/>
      <c r="JVI27" s="127"/>
      <c r="JVJ27" s="128"/>
      <c r="JVK27" s="127"/>
      <c r="JVL27" s="128"/>
      <c r="JVM27" s="127"/>
      <c r="JVN27" s="128"/>
      <c r="JVO27" s="127"/>
      <c r="JVP27" s="128"/>
      <c r="JVQ27" s="127"/>
      <c r="JVR27" s="128"/>
      <c r="JVS27" s="127"/>
      <c r="JVT27" s="128"/>
      <c r="JVU27" s="127"/>
      <c r="JVV27" s="128"/>
      <c r="JVW27" s="127"/>
      <c r="JVX27" s="128"/>
      <c r="JVY27" s="127"/>
      <c r="JVZ27" s="128"/>
      <c r="JWA27" s="127"/>
      <c r="JWB27" s="128"/>
      <c r="JWC27" s="127"/>
      <c r="JWD27" s="128"/>
      <c r="JWE27" s="127"/>
      <c r="JWF27" s="128"/>
      <c r="JWG27" s="127"/>
      <c r="JWH27" s="128"/>
      <c r="JWI27" s="127"/>
      <c r="JWJ27" s="128"/>
      <c r="JWK27" s="127"/>
      <c r="JWL27" s="128"/>
      <c r="JWM27" s="127"/>
      <c r="JWN27" s="128"/>
      <c r="JWO27" s="127"/>
      <c r="JWP27" s="128"/>
      <c r="JWQ27" s="127"/>
      <c r="JWR27" s="128"/>
      <c r="JWS27" s="127"/>
      <c r="JWT27" s="128"/>
      <c r="JWU27" s="127"/>
      <c r="JWV27" s="128"/>
      <c r="JWW27" s="127"/>
      <c r="JWX27" s="128"/>
      <c r="JWY27" s="127"/>
      <c r="JWZ27" s="128"/>
      <c r="JXA27" s="127"/>
      <c r="JXB27" s="128"/>
      <c r="JXC27" s="127"/>
      <c r="JXD27" s="128"/>
      <c r="JXE27" s="127"/>
      <c r="JXF27" s="128"/>
      <c r="JXG27" s="127"/>
      <c r="JXH27" s="128"/>
      <c r="JXI27" s="127"/>
      <c r="JXJ27" s="128"/>
      <c r="JXK27" s="127"/>
      <c r="JXL27" s="128"/>
      <c r="JXM27" s="127"/>
      <c r="JXN27" s="128"/>
      <c r="JXO27" s="127"/>
      <c r="JXP27" s="128"/>
      <c r="JXQ27" s="127"/>
      <c r="JXR27" s="128"/>
      <c r="JXS27" s="127"/>
      <c r="JXT27" s="128"/>
      <c r="JXU27" s="127"/>
      <c r="JXV27" s="128"/>
      <c r="JXW27" s="127"/>
      <c r="JXX27" s="128"/>
      <c r="JXY27" s="127"/>
      <c r="JXZ27" s="128"/>
      <c r="JYA27" s="127"/>
      <c r="JYB27" s="128"/>
      <c r="JYC27" s="127"/>
      <c r="JYD27" s="128"/>
      <c r="JYE27" s="127"/>
      <c r="JYF27" s="128"/>
      <c r="JYG27" s="127"/>
      <c r="JYH27" s="128"/>
      <c r="JYI27" s="127"/>
      <c r="JYJ27" s="128"/>
      <c r="JYK27" s="127"/>
      <c r="JYL27" s="128"/>
      <c r="JYM27" s="127"/>
      <c r="JYN27" s="128"/>
      <c r="JYO27" s="127"/>
      <c r="JYP27" s="128"/>
      <c r="JYQ27" s="127"/>
      <c r="JYR27" s="128"/>
      <c r="JYS27" s="127"/>
      <c r="JYT27" s="128"/>
      <c r="JYU27" s="127"/>
      <c r="JYV27" s="128"/>
      <c r="JYW27" s="127"/>
      <c r="JYX27" s="128"/>
      <c r="JYY27" s="127"/>
      <c r="JYZ27" s="128"/>
      <c r="JZA27" s="127"/>
      <c r="JZB27" s="128"/>
      <c r="JZC27" s="127"/>
      <c r="JZD27" s="128"/>
      <c r="JZE27" s="127"/>
      <c r="JZF27" s="128"/>
      <c r="JZG27" s="127"/>
      <c r="JZH27" s="128"/>
      <c r="JZI27" s="127"/>
      <c r="JZJ27" s="128"/>
      <c r="JZK27" s="127"/>
      <c r="JZL27" s="128"/>
      <c r="JZM27" s="127"/>
      <c r="JZN27" s="128"/>
      <c r="JZO27" s="127"/>
      <c r="JZP27" s="128"/>
      <c r="JZQ27" s="127"/>
      <c r="JZR27" s="128"/>
      <c r="JZS27" s="127"/>
      <c r="JZT27" s="128"/>
      <c r="JZU27" s="127"/>
      <c r="JZV27" s="128"/>
      <c r="JZW27" s="127"/>
      <c r="JZX27" s="128"/>
      <c r="JZY27" s="127"/>
      <c r="JZZ27" s="128"/>
      <c r="KAA27" s="127"/>
      <c r="KAB27" s="128"/>
      <c r="KAC27" s="127"/>
      <c r="KAD27" s="128"/>
      <c r="KAE27" s="127"/>
      <c r="KAF27" s="128"/>
      <c r="KAG27" s="127"/>
      <c r="KAH27" s="128"/>
      <c r="KAI27" s="127"/>
      <c r="KAJ27" s="128"/>
      <c r="KAK27" s="127"/>
      <c r="KAL27" s="128"/>
      <c r="KAM27" s="127"/>
      <c r="KAN27" s="128"/>
      <c r="KAO27" s="127"/>
      <c r="KAP27" s="128"/>
      <c r="KAQ27" s="127"/>
      <c r="KAR27" s="128"/>
      <c r="KAS27" s="127"/>
      <c r="KAT27" s="128"/>
      <c r="KAU27" s="127"/>
      <c r="KAV27" s="128"/>
      <c r="KAW27" s="127"/>
      <c r="KAX27" s="128"/>
      <c r="KAY27" s="127"/>
      <c r="KAZ27" s="128"/>
      <c r="KBA27" s="127"/>
      <c r="KBB27" s="128"/>
      <c r="KBC27" s="127"/>
      <c r="KBD27" s="128"/>
      <c r="KBE27" s="127"/>
      <c r="KBF27" s="128"/>
      <c r="KBG27" s="127"/>
      <c r="KBH27" s="128"/>
      <c r="KBI27" s="127"/>
      <c r="KBJ27" s="128"/>
      <c r="KBK27" s="127"/>
      <c r="KBL27" s="128"/>
      <c r="KBM27" s="127"/>
      <c r="KBN27" s="128"/>
      <c r="KBO27" s="127"/>
      <c r="KBP27" s="128"/>
      <c r="KBQ27" s="127"/>
      <c r="KBR27" s="128"/>
      <c r="KBS27" s="127"/>
      <c r="KBT27" s="128"/>
      <c r="KBU27" s="127"/>
      <c r="KBV27" s="128"/>
      <c r="KBW27" s="127"/>
      <c r="KBX27" s="128"/>
      <c r="KBY27" s="127"/>
      <c r="KBZ27" s="128"/>
      <c r="KCA27" s="127"/>
      <c r="KCB27" s="128"/>
      <c r="KCC27" s="127"/>
      <c r="KCD27" s="128"/>
      <c r="KCE27" s="127"/>
      <c r="KCF27" s="128"/>
      <c r="KCG27" s="127"/>
      <c r="KCH27" s="128"/>
      <c r="KCI27" s="127"/>
      <c r="KCJ27" s="128"/>
      <c r="KCK27" s="127"/>
      <c r="KCL27" s="128"/>
      <c r="KCM27" s="127"/>
      <c r="KCN27" s="128"/>
      <c r="KCO27" s="127"/>
      <c r="KCP27" s="128"/>
      <c r="KCQ27" s="127"/>
      <c r="KCR27" s="128"/>
      <c r="KCS27" s="127"/>
      <c r="KCT27" s="128"/>
      <c r="KCU27" s="127"/>
      <c r="KCV27" s="128"/>
      <c r="KCW27" s="127"/>
      <c r="KCX27" s="128"/>
      <c r="KCY27" s="127"/>
      <c r="KCZ27" s="128"/>
      <c r="KDA27" s="127"/>
      <c r="KDB27" s="128"/>
      <c r="KDC27" s="127"/>
      <c r="KDD27" s="128"/>
      <c r="KDE27" s="127"/>
      <c r="KDF27" s="128"/>
      <c r="KDG27" s="127"/>
      <c r="KDH27" s="128"/>
      <c r="KDI27" s="127"/>
      <c r="KDJ27" s="128"/>
      <c r="KDK27" s="127"/>
      <c r="KDL27" s="128"/>
      <c r="KDM27" s="127"/>
      <c r="KDN27" s="128"/>
      <c r="KDO27" s="127"/>
      <c r="KDP27" s="128"/>
      <c r="KDQ27" s="127"/>
      <c r="KDR27" s="128"/>
      <c r="KDS27" s="127"/>
      <c r="KDT27" s="128"/>
      <c r="KDU27" s="127"/>
      <c r="KDV27" s="128"/>
      <c r="KDW27" s="127"/>
      <c r="KDX27" s="128"/>
      <c r="KDY27" s="127"/>
      <c r="KDZ27" s="128"/>
      <c r="KEA27" s="127"/>
      <c r="KEB27" s="128"/>
      <c r="KEC27" s="127"/>
      <c r="KED27" s="128"/>
      <c r="KEE27" s="127"/>
      <c r="KEF27" s="128"/>
      <c r="KEG27" s="127"/>
      <c r="KEH27" s="128"/>
      <c r="KEI27" s="127"/>
      <c r="KEJ27" s="128"/>
      <c r="KEK27" s="127"/>
      <c r="KEL27" s="128"/>
      <c r="KEM27" s="127"/>
      <c r="KEN27" s="128"/>
      <c r="KEO27" s="127"/>
      <c r="KEP27" s="128"/>
      <c r="KEQ27" s="127"/>
      <c r="KER27" s="128"/>
      <c r="KES27" s="127"/>
      <c r="KET27" s="128"/>
      <c r="KEU27" s="127"/>
      <c r="KEV27" s="128"/>
      <c r="KEW27" s="127"/>
      <c r="KEX27" s="128"/>
      <c r="KEY27" s="127"/>
      <c r="KEZ27" s="128"/>
      <c r="KFA27" s="127"/>
      <c r="KFB27" s="128"/>
      <c r="KFC27" s="127"/>
      <c r="KFD27" s="128"/>
      <c r="KFE27" s="127"/>
      <c r="KFF27" s="128"/>
      <c r="KFG27" s="127"/>
      <c r="KFH27" s="128"/>
      <c r="KFI27" s="127"/>
      <c r="KFJ27" s="128"/>
      <c r="KFK27" s="127"/>
      <c r="KFL27" s="128"/>
      <c r="KFM27" s="127"/>
      <c r="KFN27" s="128"/>
      <c r="KFO27" s="127"/>
      <c r="KFP27" s="128"/>
      <c r="KFQ27" s="127"/>
      <c r="KFR27" s="128"/>
      <c r="KFS27" s="127"/>
      <c r="KFT27" s="128"/>
      <c r="KFU27" s="127"/>
      <c r="KFV27" s="128"/>
      <c r="KFW27" s="127"/>
      <c r="KFX27" s="128"/>
      <c r="KFY27" s="127"/>
      <c r="KFZ27" s="128"/>
      <c r="KGA27" s="127"/>
      <c r="KGB27" s="128"/>
      <c r="KGC27" s="127"/>
      <c r="KGD27" s="128"/>
      <c r="KGE27" s="127"/>
      <c r="KGF27" s="128"/>
      <c r="KGG27" s="127"/>
      <c r="KGH27" s="128"/>
      <c r="KGI27" s="127"/>
      <c r="KGJ27" s="128"/>
      <c r="KGK27" s="127"/>
      <c r="KGL27" s="128"/>
      <c r="KGM27" s="127"/>
      <c r="KGN27" s="128"/>
      <c r="KGO27" s="127"/>
      <c r="KGP27" s="128"/>
      <c r="KGQ27" s="127"/>
      <c r="KGR27" s="128"/>
      <c r="KGS27" s="127"/>
      <c r="KGT27" s="128"/>
      <c r="KGU27" s="127"/>
      <c r="KGV27" s="128"/>
      <c r="KGW27" s="127"/>
      <c r="KGX27" s="128"/>
      <c r="KGY27" s="127"/>
      <c r="KGZ27" s="128"/>
      <c r="KHA27" s="127"/>
      <c r="KHB27" s="128"/>
      <c r="KHC27" s="127"/>
      <c r="KHD27" s="128"/>
      <c r="KHE27" s="127"/>
      <c r="KHF27" s="128"/>
      <c r="KHG27" s="127"/>
      <c r="KHH27" s="128"/>
      <c r="KHI27" s="127"/>
      <c r="KHJ27" s="128"/>
      <c r="KHK27" s="127"/>
      <c r="KHL27" s="128"/>
      <c r="KHM27" s="127"/>
      <c r="KHN27" s="128"/>
      <c r="KHO27" s="127"/>
      <c r="KHP27" s="128"/>
      <c r="KHQ27" s="127"/>
      <c r="KHR27" s="128"/>
      <c r="KHS27" s="127"/>
      <c r="KHT27" s="128"/>
      <c r="KHU27" s="127"/>
      <c r="KHV27" s="128"/>
      <c r="KHW27" s="127"/>
      <c r="KHX27" s="128"/>
      <c r="KHY27" s="127"/>
      <c r="KHZ27" s="128"/>
      <c r="KIA27" s="127"/>
      <c r="KIB27" s="128"/>
      <c r="KIC27" s="127"/>
      <c r="KID27" s="128"/>
      <c r="KIE27" s="127"/>
      <c r="KIF27" s="128"/>
      <c r="KIG27" s="127"/>
      <c r="KIH27" s="128"/>
      <c r="KII27" s="127"/>
      <c r="KIJ27" s="128"/>
      <c r="KIK27" s="127"/>
      <c r="KIL27" s="128"/>
      <c r="KIM27" s="127"/>
      <c r="KIN27" s="128"/>
      <c r="KIO27" s="127"/>
      <c r="KIP27" s="128"/>
      <c r="KIQ27" s="127"/>
      <c r="KIR27" s="128"/>
      <c r="KIS27" s="127"/>
      <c r="KIT27" s="128"/>
      <c r="KIU27" s="127"/>
      <c r="KIV27" s="128"/>
      <c r="KIW27" s="127"/>
      <c r="KIX27" s="128"/>
      <c r="KIY27" s="127"/>
      <c r="KIZ27" s="128"/>
      <c r="KJA27" s="127"/>
      <c r="KJB27" s="128"/>
      <c r="KJC27" s="127"/>
      <c r="KJD27" s="128"/>
      <c r="KJE27" s="127"/>
      <c r="KJF27" s="128"/>
      <c r="KJG27" s="127"/>
      <c r="KJH27" s="128"/>
      <c r="KJI27" s="127"/>
      <c r="KJJ27" s="128"/>
      <c r="KJK27" s="127"/>
      <c r="KJL27" s="128"/>
      <c r="KJM27" s="127"/>
      <c r="KJN27" s="128"/>
      <c r="KJO27" s="127"/>
      <c r="KJP27" s="128"/>
      <c r="KJQ27" s="127"/>
      <c r="KJR27" s="128"/>
      <c r="KJS27" s="127"/>
      <c r="KJT27" s="128"/>
      <c r="KJU27" s="127"/>
      <c r="KJV27" s="128"/>
      <c r="KJW27" s="127"/>
      <c r="KJX27" s="128"/>
      <c r="KJY27" s="127"/>
      <c r="KJZ27" s="128"/>
      <c r="KKA27" s="127"/>
      <c r="KKB27" s="128"/>
      <c r="KKC27" s="127"/>
      <c r="KKD27" s="128"/>
      <c r="KKE27" s="127"/>
      <c r="KKF27" s="128"/>
      <c r="KKG27" s="127"/>
      <c r="KKH27" s="128"/>
      <c r="KKI27" s="127"/>
      <c r="KKJ27" s="128"/>
      <c r="KKK27" s="127"/>
      <c r="KKL27" s="128"/>
      <c r="KKM27" s="127"/>
      <c r="KKN27" s="128"/>
      <c r="KKO27" s="127"/>
      <c r="KKP27" s="128"/>
      <c r="KKQ27" s="127"/>
      <c r="KKR27" s="128"/>
      <c r="KKS27" s="127"/>
      <c r="KKT27" s="128"/>
      <c r="KKU27" s="127"/>
      <c r="KKV27" s="128"/>
      <c r="KKW27" s="127"/>
      <c r="KKX27" s="128"/>
      <c r="KKY27" s="127"/>
      <c r="KKZ27" s="128"/>
      <c r="KLA27" s="127"/>
      <c r="KLB27" s="128"/>
      <c r="KLC27" s="127"/>
      <c r="KLD27" s="128"/>
      <c r="KLE27" s="127"/>
      <c r="KLF27" s="128"/>
      <c r="KLG27" s="127"/>
      <c r="KLH27" s="128"/>
      <c r="KLI27" s="127"/>
      <c r="KLJ27" s="128"/>
      <c r="KLK27" s="127"/>
      <c r="KLL27" s="128"/>
      <c r="KLM27" s="127"/>
      <c r="KLN27" s="128"/>
      <c r="KLO27" s="127"/>
      <c r="KLP27" s="128"/>
      <c r="KLQ27" s="127"/>
      <c r="KLR27" s="128"/>
      <c r="KLS27" s="127"/>
      <c r="KLT27" s="128"/>
      <c r="KLU27" s="127"/>
      <c r="KLV27" s="128"/>
      <c r="KLW27" s="127"/>
      <c r="KLX27" s="128"/>
      <c r="KLY27" s="127"/>
      <c r="KLZ27" s="128"/>
      <c r="KMA27" s="127"/>
      <c r="KMB27" s="128"/>
      <c r="KMC27" s="127"/>
      <c r="KMD27" s="128"/>
      <c r="KME27" s="127"/>
      <c r="KMF27" s="128"/>
      <c r="KMG27" s="127"/>
      <c r="KMH27" s="128"/>
      <c r="KMI27" s="127"/>
      <c r="KMJ27" s="128"/>
      <c r="KMK27" s="127"/>
      <c r="KML27" s="128"/>
      <c r="KMM27" s="127"/>
      <c r="KMN27" s="128"/>
      <c r="KMO27" s="127"/>
      <c r="KMP27" s="128"/>
      <c r="KMQ27" s="127"/>
      <c r="KMR27" s="128"/>
      <c r="KMS27" s="127"/>
      <c r="KMT27" s="128"/>
      <c r="KMU27" s="127"/>
      <c r="KMV27" s="128"/>
      <c r="KMW27" s="127"/>
      <c r="KMX27" s="128"/>
      <c r="KMY27" s="127"/>
      <c r="KMZ27" s="128"/>
      <c r="KNA27" s="127"/>
      <c r="KNB27" s="128"/>
      <c r="KNC27" s="127"/>
      <c r="KND27" s="128"/>
      <c r="KNE27" s="127"/>
      <c r="KNF27" s="128"/>
      <c r="KNG27" s="127"/>
      <c r="KNH27" s="128"/>
      <c r="KNI27" s="127"/>
      <c r="KNJ27" s="128"/>
      <c r="KNK27" s="127"/>
      <c r="KNL27" s="128"/>
      <c r="KNM27" s="127"/>
      <c r="KNN27" s="128"/>
      <c r="KNO27" s="127"/>
      <c r="KNP27" s="128"/>
      <c r="KNQ27" s="127"/>
      <c r="KNR27" s="128"/>
      <c r="KNS27" s="127"/>
      <c r="KNT27" s="128"/>
      <c r="KNU27" s="127"/>
      <c r="KNV27" s="128"/>
      <c r="KNW27" s="127"/>
      <c r="KNX27" s="128"/>
      <c r="KNY27" s="127"/>
      <c r="KNZ27" s="128"/>
      <c r="KOA27" s="127"/>
      <c r="KOB27" s="128"/>
      <c r="KOC27" s="127"/>
      <c r="KOD27" s="128"/>
      <c r="KOE27" s="127"/>
      <c r="KOF27" s="128"/>
      <c r="KOG27" s="127"/>
      <c r="KOH27" s="128"/>
      <c r="KOI27" s="127"/>
      <c r="KOJ27" s="128"/>
      <c r="KOK27" s="127"/>
      <c r="KOL27" s="128"/>
      <c r="KOM27" s="127"/>
      <c r="KON27" s="128"/>
      <c r="KOO27" s="127"/>
      <c r="KOP27" s="128"/>
      <c r="KOQ27" s="127"/>
      <c r="KOR27" s="128"/>
      <c r="KOS27" s="127"/>
      <c r="KOT27" s="128"/>
      <c r="KOU27" s="127"/>
      <c r="KOV27" s="128"/>
      <c r="KOW27" s="127"/>
      <c r="KOX27" s="128"/>
      <c r="KOY27" s="127"/>
      <c r="KOZ27" s="128"/>
      <c r="KPA27" s="127"/>
      <c r="KPB27" s="128"/>
      <c r="KPC27" s="127"/>
      <c r="KPD27" s="128"/>
      <c r="KPE27" s="127"/>
      <c r="KPF27" s="128"/>
      <c r="KPG27" s="127"/>
      <c r="KPH27" s="128"/>
      <c r="KPI27" s="127"/>
      <c r="KPJ27" s="128"/>
      <c r="KPK27" s="127"/>
      <c r="KPL27" s="128"/>
      <c r="KPM27" s="127"/>
      <c r="KPN27" s="128"/>
      <c r="KPO27" s="127"/>
      <c r="KPP27" s="128"/>
      <c r="KPQ27" s="127"/>
      <c r="KPR27" s="128"/>
      <c r="KPS27" s="127"/>
      <c r="KPT27" s="128"/>
      <c r="KPU27" s="127"/>
      <c r="KPV27" s="128"/>
      <c r="KPW27" s="127"/>
      <c r="KPX27" s="128"/>
      <c r="KPY27" s="127"/>
      <c r="KPZ27" s="128"/>
      <c r="KQA27" s="127"/>
      <c r="KQB27" s="128"/>
      <c r="KQC27" s="127"/>
      <c r="KQD27" s="128"/>
      <c r="KQE27" s="127"/>
      <c r="KQF27" s="128"/>
      <c r="KQG27" s="127"/>
      <c r="KQH27" s="128"/>
      <c r="KQI27" s="127"/>
      <c r="KQJ27" s="128"/>
      <c r="KQK27" s="127"/>
      <c r="KQL27" s="128"/>
      <c r="KQM27" s="127"/>
      <c r="KQN27" s="128"/>
      <c r="KQO27" s="127"/>
      <c r="KQP27" s="128"/>
      <c r="KQQ27" s="127"/>
      <c r="KQR27" s="128"/>
      <c r="KQS27" s="127"/>
      <c r="KQT27" s="128"/>
      <c r="KQU27" s="127"/>
      <c r="KQV27" s="128"/>
      <c r="KQW27" s="127"/>
      <c r="KQX27" s="128"/>
      <c r="KQY27" s="127"/>
      <c r="KQZ27" s="128"/>
      <c r="KRA27" s="127"/>
      <c r="KRB27" s="128"/>
      <c r="KRC27" s="127"/>
      <c r="KRD27" s="128"/>
      <c r="KRE27" s="127"/>
      <c r="KRF27" s="128"/>
      <c r="KRG27" s="127"/>
      <c r="KRH27" s="128"/>
      <c r="KRI27" s="127"/>
      <c r="KRJ27" s="128"/>
      <c r="KRK27" s="127"/>
      <c r="KRL27" s="128"/>
      <c r="KRM27" s="127"/>
      <c r="KRN27" s="128"/>
      <c r="KRO27" s="127"/>
      <c r="KRP27" s="128"/>
      <c r="KRQ27" s="127"/>
      <c r="KRR27" s="128"/>
      <c r="KRS27" s="127"/>
      <c r="KRT27" s="128"/>
      <c r="KRU27" s="127"/>
      <c r="KRV27" s="128"/>
      <c r="KRW27" s="127"/>
      <c r="KRX27" s="128"/>
      <c r="KRY27" s="127"/>
      <c r="KRZ27" s="128"/>
      <c r="KSA27" s="127"/>
      <c r="KSB27" s="128"/>
      <c r="KSC27" s="127"/>
      <c r="KSD27" s="128"/>
      <c r="KSE27" s="127"/>
      <c r="KSF27" s="128"/>
      <c r="KSG27" s="127"/>
      <c r="KSH27" s="128"/>
      <c r="KSI27" s="127"/>
      <c r="KSJ27" s="128"/>
      <c r="KSK27" s="127"/>
      <c r="KSL27" s="128"/>
      <c r="KSM27" s="127"/>
      <c r="KSN27" s="128"/>
      <c r="KSO27" s="127"/>
      <c r="KSP27" s="128"/>
      <c r="KSQ27" s="127"/>
      <c r="KSR27" s="128"/>
      <c r="KSS27" s="127"/>
      <c r="KST27" s="128"/>
      <c r="KSU27" s="127"/>
      <c r="KSV27" s="128"/>
      <c r="KSW27" s="127"/>
      <c r="KSX27" s="128"/>
      <c r="KSY27" s="127"/>
      <c r="KSZ27" s="128"/>
      <c r="KTA27" s="127"/>
      <c r="KTB27" s="128"/>
      <c r="KTC27" s="127"/>
      <c r="KTD27" s="128"/>
      <c r="KTE27" s="127"/>
      <c r="KTF27" s="128"/>
      <c r="KTG27" s="127"/>
      <c r="KTH27" s="128"/>
      <c r="KTI27" s="127"/>
      <c r="KTJ27" s="128"/>
      <c r="KTK27" s="127"/>
      <c r="KTL27" s="128"/>
      <c r="KTM27" s="127"/>
      <c r="KTN27" s="128"/>
      <c r="KTO27" s="127"/>
      <c r="KTP27" s="128"/>
      <c r="KTQ27" s="127"/>
      <c r="KTR27" s="128"/>
      <c r="KTS27" s="127"/>
      <c r="KTT27" s="128"/>
      <c r="KTU27" s="127"/>
      <c r="KTV27" s="128"/>
      <c r="KTW27" s="127"/>
      <c r="KTX27" s="128"/>
      <c r="KTY27" s="127"/>
      <c r="KTZ27" s="128"/>
      <c r="KUA27" s="127"/>
      <c r="KUB27" s="128"/>
      <c r="KUC27" s="127"/>
      <c r="KUD27" s="128"/>
      <c r="KUE27" s="127"/>
      <c r="KUF27" s="128"/>
      <c r="KUG27" s="127"/>
      <c r="KUH27" s="128"/>
      <c r="KUI27" s="127"/>
      <c r="KUJ27" s="128"/>
      <c r="KUK27" s="127"/>
      <c r="KUL27" s="128"/>
      <c r="KUM27" s="127"/>
      <c r="KUN27" s="128"/>
      <c r="KUO27" s="127"/>
      <c r="KUP27" s="128"/>
      <c r="KUQ27" s="127"/>
      <c r="KUR27" s="128"/>
      <c r="KUS27" s="127"/>
      <c r="KUT27" s="128"/>
      <c r="KUU27" s="127"/>
      <c r="KUV27" s="128"/>
      <c r="KUW27" s="127"/>
      <c r="KUX27" s="128"/>
      <c r="KUY27" s="127"/>
      <c r="KUZ27" s="128"/>
      <c r="KVA27" s="127"/>
      <c r="KVB27" s="128"/>
      <c r="KVC27" s="127"/>
      <c r="KVD27" s="128"/>
      <c r="KVE27" s="127"/>
      <c r="KVF27" s="128"/>
      <c r="KVG27" s="127"/>
      <c r="KVH27" s="128"/>
      <c r="KVI27" s="127"/>
      <c r="KVJ27" s="128"/>
      <c r="KVK27" s="127"/>
      <c r="KVL27" s="128"/>
      <c r="KVM27" s="127"/>
      <c r="KVN27" s="128"/>
      <c r="KVO27" s="127"/>
      <c r="KVP27" s="128"/>
      <c r="KVQ27" s="127"/>
      <c r="KVR27" s="128"/>
      <c r="KVS27" s="127"/>
      <c r="KVT27" s="128"/>
      <c r="KVU27" s="127"/>
      <c r="KVV27" s="128"/>
      <c r="KVW27" s="127"/>
      <c r="KVX27" s="128"/>
      <c r="KVY27" s="127"/>
      <c r="KVZ27" s="128"/>
      <c r="KWA27" s="127"/>
      <c r="KWB27" s="128"/>
      <c r="KWC27" s="127"/>
      <c r="KWD27" s="128"/>
      <c r="KWE27" s="127"/>
      <c r="KWF27" s="128"/>
      <c r="KWG27" s="127"/>
      <c r="KWH27" s="128"/>
      <c r="KWI27" s="127"/>
      <c r="KWJ27" s="128"/>
      <c r="KWK27" s="127"/>
      <c r="KWL27" s="128"/>
      <c r="KWM27" s="127"/>
      <c r="KWN27" s="128"/>
      <c r="KWO27" s="127"/>
      <c r="KWP27" s="128"/>
      <c r="KWQ27" s="127"/>
      <c r="KWR27" s="128"/>
      <c r="KWS27" s="127"/>
      <c r="KWT27" s="128"/>
      <c r="KWU27" s="127"/>
      <c r="KWV27" s="128"/>
      <c r="KWW27" s="127"/>
      <c r="KWX27" s="128"/>
      <c r="KWY27" s="127"/>
      <c r="KWZ27" s="128"/>
      <c r="KXA27" s="127"/>
      <c r="KXB27" s="128"/>
      <c r="KXC27" s="127"/>
      <c r="KXD27" s="128"/>
      <c r="KXE27" s="127"/>
      <c r="KXF27" s="128"/>
      <c r="KXG27" s="127"/>
      <c r="KXH27" s="128"/>
      <c r="KXI27" s="127"/>
      <c r="KXJ27" s="128"/>
      <c r="KXK27" s="127"/>
      <c r="KXL27" s="128"/>
      <c r="KXM27" s="127"/>
      <c r="KXN27" s="128"/>
      <c r="KXO27" s="127"/>
      <c r="KXP27" s="128"/>
      <c r="KXQ27" s="127"/>
      <c r="KXR27" s="128"/>
      <c r="KXS27" s="127"/>
      <c r="KXT27" s="128"/>
      <c r="KXU27" s="127"/>
      <c r="KXV27" s="128"/>
      <c r="KXW27" s="127"/>
      <c r="KXX27" s="128"/>
      <c r="KXY27" s="127"/>
      <c r="KXZ27" s="128"/>
      <c r="KYA27" s="127"/>
      <c r="KYB27" s="128"/>
      <c r="KYC27" s="127"/>
      <c r="KYD27" s="128"/>
      <c r="KYE27" s="127"/>
      <c r="KYF27" s="128"/>
      <c r="KYG27" s="127"/>
      <c r="KYH27" s="128"/>
      <c r="KYI27" s="127"/>
      <c r="KYJ27" s="128"/>
      <c r="KYK27" s="127"/>
      <c r="KYL27" s="128"/>
      <c r="KYM27" s="127"/>
      <c r="KYN27" s="128"/>
      <c r="KYO27" s="127"/>
      <c r="KYP27" s="128"/>
      <c r="KYQ27" s="127"/>
      <c r="KYR27" s="128"/>
      <c r="KYS27" s="127"/>
      <c r="KYT27" s="128"/>
      <c r="KYU27" s="127"/>
      <c r="KYV27" s="128"/>
      <c r="KYW27" s="127"/>
      <c r="KYX27" s="128"/>
      <c r="KYY27" s="127"/>
      <c r="KYZ27" s="128"/>
      <c r="KZA27" s="127"/>
      <c r="KZB27" s="128"/>
      <c r="KZC27" s="127"/>
      <c r="KZD27" s="128"/>
      <c r="KZE27" s="127"/>
      <c r="KZF27" s="128"/>
      <c r="KZG27" s="127"/>
      <c r="KZH27" s="128"/>
      <c r="KZI27" s="127"/>
      <c r="KZJ27" s="128"/>
      <c r="KZK27" s="127"/>
      <c r="KZL27" s="128"/>
      <c r="KZM27" s="127"/>
      <c r="KZN27" s="128"/>
      <c r="KZO27" s="127"/>
      <c r="KZP27" s="128"/>
      <c r="KZQ27" s="127"/>
      <c r="KZR27" s="128"/>
      <c r="KZS27" s="127"/>
      <c r="KZT27" s="128"/>
      <c r="KZU27" s="127"/>
      <c r="KZV27" s="128"/>
      <c r="KZW27" s="127"/>
      <c r="KZX27" s="128"/>
      <c r="KZY27" s="127"/>
      <c r="KZZ27" s="128"/>
      <c r="LAA27" s="127"/>
      <c r="LAB27" s="128"/>
      <c r="LAC27" s="127"/>
      <c r="LAD27" s="128"/>
      <c r="LAE27" s="127"/>
      <c r="LAF27" s="128"/>
      <c r="LAG27" s="127"/>
      <c r="LAH27" s="128"/>
      <c r="LAI27" s="127"/>
      <c r="LAJ27" s="128"/>
      <c r="LAK27" s="127"/>
      <c r="LAL27" s="128"/>
      <c r="LAM27" s="127"/>
      <c r="LAN27" s="128"/>
      <c r="LAO27" s="127"/>
      <c r="LAP27" s="128"/>
      <c r="LAQ27" s="127"/>
      <c r="LAR27" s="128"/>
      <c r="LAS27" s="127"/>
      <c r="LAT27" s="128"/>
      <c r="LAU27" s="127"/>
      <c r="LAV27" s="128"/>
      <c r="LAW27" s="127"/>
      <c r="LAX27" s="128"/>
      <c r="LAY27" s="127"/>
      <c r="LAZ27" s="128"/>
      <c r="LBA27" s="127"/>
      <c r="LBB27" s="128"/>
      <c r="LBC27" s="127"/>
      <c r="LBD27" s="128"/>
      <c r="LBE27" s="127"/>
      <c r="LBF27" s="128"/>
      <c r="LBG27" s="127"/>
      <c r="LBH27" s="128"/>
      <c r="LBI27" s="127"/>
      <c r="LBJ27" s="128"/>
      <c r="LBK27" s="127"/>
      <c r="LBL27" s="128"/>
      <c r="LBM27" s="127"/>
      <c r="LBN27" s="128"/>
      <c r="LBO27" s="127"/>
      <c r="LBP27" s="128"/>
      <c r="LBQ27" s="127"/>
      <c r="LBR27" s="128"/>
      <c r="LBS27" s="127"/>
      <c r="LBT27" s="128"/>
      <c r="LBU27" s="127"/>
      <c r="LBV27" s="128"/>
      <c r="LBW27" s="127"/>
      <c r="LBX27" s="128"/>
      <c r="LBY27" s="127"/>
      <c r="LBZ27" s="128"/>
      <c r="LCA27" s="127"/>
      <c r="LCB27" s="128"/>
      <c r="LCC27" s="127"/>
      <c r="LCD27" s="128"/>
      <c r="LCE27" s="127"/>
      <c r="LCF27" s="128"/>
      <c r="LCG27" s="127"/>
      <c r="LCH27" s="128"/>
      <c r="LCI27" s="127"/>
      <c r="LCJ27" s="128"/>
      <c r="LCK27" s="127"/>
      <c r="LCL27" s="128"/>
      <c r="LCM27" s="127"/>
      <c r="LCN27" s="128"/>
      <c r="LCO27" s="127"/>
      <c r="LCP27" s="128"/>
      <c r="LCQ27" s="127"/>
      <c r="LCR27" s="128"/>
      <c r="LCS27" s="127"/>
      <c r="LCT27" s="128"/>
      <c r="LCU27" s="127"/>
      <c r="LCV27" s="128"/>
      <c r="LCW27" s="127"/>
      <c r="LCX27" s="128"/>
      <c r="LCY27" s="127"/>
      <c r="LCZ27" s="128"/>
      <c r="LDA27" s="127"/>
      <c r="LDB27" s="128"/>
      <c r="LDC27" s="127"/>
      <c r="LDD27" s="128"/>
      <c r="LDE27" s="127"/>
      <c r="LDF27" s="128"/>
      <c r="LDG27" s="127"/>
      <c r="LDH27" s="128"/>
      <c r="LDI27" s="127"/>
      <c r="LDJ27" s="128"/>
      <c r="LDK27" s="127"/>
      <c r="LDL27" s="128"/>
      <c r="LDM27" s="127"/>
      <c r="LDN27" s="128"/>
      <c r="LDO27" s="127"/>
      <c r="LDP27" s="128"/>
      <c r="LDQ27" s="127"/>
      <c r="LDR27" s="128"/>
      <c r="LDS27" s="127"/>
      <c r="LDT27" s="128"/>
      <c r="LDU27" s="127"/>
      <c r="LDV27" s="128"/>
      <c r="LDW27" s="127"/>
      <c r="LDX27" s="128"/>
      <c r="LDY27" s="127"/>
      <c r="LDZ27" s="128"/>
      <c r="LEA27" s="127"/>
      <c r="LEB27" s="128"/>
      <c r="LEC27" s="127"/>
      <c r="LED27" s="128"/>
      <c r="LEE27" s="127"/>
      <c r="LEF27" s="128"/>
      <c r="LEG27" s="127"/>
      <c r="LEH27" s="128"/>
      <c r="LEI27" s="127"/>
      <c r="LEJ27" s="128"/>
      <c r="LEK27" s="127"/>
      <c r="LEL27" s="128"/>
      <c r="LEM27" s="127"/>
      <c r="LEN27" s="128"/>
      <c r="LEO27" s="127"/>
      <c r="LEP27" s="128"/>
      <c r="LEQ27" s="127"/>
      <c r="LER27" s="128"/>
      <c r="LES27" s="127"/>
      <c r="LET27" s="128"/>
      <c r="LEU27" s="127"/>
      <c r="LEV27" s="128"/>
      <c r="LEW27" s="127"/>
      <c r="LEX27" s="128"/>
      <c r="LEY27" s="127"/>
      <c r="LEZ27" s="128"/>
      <c r="LFA27" s="127"/>
      <c r="LFB27" s="128"/>
      <c r="LFC27" s="127"/>
      <c r="LFD27" s="128"/>
      <c r="LFE27" s="127"/>
      <c r="LFF27" s="128"/>
      <c r="LFG27" s="127"/>
      <c r="LFH27" s="128"/>
      <c r="LFI27" s="127"/>
      <c r="LFJ27" s="128"/>
      <c r="LFK27" s="127"/>
      <c r="LFL27" s="128"/>
      <c r="LFM27" s="127"/>
      <c r="LFN27" s="128"/>
      <c r="LFO27" s="127"/>
      <c r="LFP27" s="128"/>
      <c r="LFQ27" s="127"/>
      <c r="LFR27" s="128"/>
      <c r="LFS27" s="127"/>
      <c r="LFT27" s="128"/>
      <c r="LFU27" s="127"/>
      <c r="LFV27" s="128"/>
      <c r="LFW27" s="127"/>
      <c r="LFX27" s="128"/>
      <c r="LFY27" s="127"/>
      <c r="LFZ27" s="128"/>
      <c r="LGA27" s="127"/>
      <c r="LGB27" s="128"/>
      <c r="LGC27" s="127"/>
      <c r="LGD27" s="128"/>
      <c r="LGE27" s="127"/>
      <c r="LGF27" s="128"/>
      <c r="LGG27" s="127"/>
      <c r="LGH27" s="128"/>
      <c r="LGI27" s="127"/>
      <c r="LGJ27" s="128"/>
      <c r="LGK27" s="127"/>
      <c r="LGL27" s="128"/>
      <c r="LGM27" s="127"/>
      <c r="LGN27" s="128"/>
      <c r="LGO27" s="127"/>
      <c r="LGP27" s="128"/>
      <c r="LGQ27" s="127"/>
      <c r="LGR27" s="128"/>
      <c r="LGS27" s="127"/>
      <c r="LGT27" s="128"/>
      <c r="LGU27" s="127"/>
      <c r="LGV27" s="128"/>
      <c r="LGW27" s="127"/>
      <c r="LGX27" s="128"/>
      <c r="LGY27" s="127"/>
      <c r="LGZ27" s="128"/>
      <c r="LHA27" s="127"/>
      <c r="LHB27" s="128"/>
      <c r="LHC27" s="127"/>
      <c r="LHD27" s="128"/>
      <c r="LHE27" s="127"/>
      <c r="LHF27" s="128"/>
      <c r="LHG27" s="127"/>
      <c r="LHH27" s="128"/>
      <c r="LHI27" s="127"/>
      <c r="LHJ27" s="128"/>
      <c r="LHK27" s="127"/>
      <c r="LHL27" s="128"/>
      <c r="LHM27" s="127"/>
      <c r="LHN27" s="128"/>
      <c r="LHO27" s="127"/>
      <c r="LHP27" s="128"/>
      <c r="LHQ27" s="127"/>
      <c r="LHR27" s="128"/>
      <c r="LHS27" s="127"/>
      <c r="LHT27" s="128"/>
      <c r="LHU27" s="127"/>
      <c r="LHV27" s="128"/>
      <c r="LHW27" s="127"/>
      <c r="LHX27" s="128"/>
      <c r="LHY27" s="127"/>
      <c r="LHZ27" s="128"/>
      <c r="LIA27" s="127"/>
      <c r="LIB27" s="128"/>
      <c r="LIC27" s="127"/>
      <c r="LID27" s="128"/>
      <c r="LIE27" s="127"/>
      <c r="LIF27" s="128"/>
      <c r="LIG27" s="127"/>
      <c r="LIH27" s="128"/>
      <c r="LII27" s="127"/>
      <c r="LIJ27" s="128"/>
      <c r="LIK27" s="127"/>
      <c r="LIL27" s="128"/>
      <c r="LIM27" s="127"/>
      <c r="LIN27" s="128"/>
      <c r="LIO27" s="127"/>
      <c r="LIP27" s="128"/>
      <c r="LIQ27" s="127"/>
      <c r="LIR27" s="128"/>
      <c r="LIS27" s="127"/>
      <c r="LIT27" s="128"/>
      <c r="LIU27" s="127"/>
      <c r="LIV27" s="128"/>
      <c r="LIW27" s="127"/>
      <c r="LIX27" s="128"/>
      <c r="LIY27" s="127"/>
      <c r="LIZ27" s="128"/>
      <c r="LJA27" s="127"/>
      <c r="LJB27" s="128"/>
      <c r="LJC27" s="127"/>
      <c r="LJD27" s="128"/>
      <c r="LJE27" s="127"/>
      <c r="LJF27" s="128"/>
      <c r="LJG27" s="127"/>
      <c r="LJH27" s="128"/>
      <c r="LJI27" s="127"/>
      <c r="LJJ27" s="128"/>
      <c r="LJK27" s="127"/>
      <c r="LJL27" s="128"/>
      <c r="LJM27" s="127"/>
      <c r="LJN27" s="128"/>
      <c r="LJO27" s="127"/>
      <c r="LJP27" s="128"/>
      <c r="LJQ27" s="127"/>
      <c r="LJR27" s="128"/>
      <c r="LJS27" s="127"/>
      <c r="LJT27" s="128"/>
      <c r="LJU27" s="127"/>
      <c r="LJV27" s="128"/>
      <c r="LJW27" s="127"/>
      <c r="LJX27" s="128"/>
      <c r="LJY27" s="127"/>
      <c r="LJZ27" s="128"/>
      <c r="LKA27" s="127"/>
      <c r="LKB27" s="128"/>
      <c r="LKC27" s="127"/>
      <c r="LKD27" s="128"/>
      <c r="LKE27" s="127"/>
      <c r="LKF27" s="128"/>
      <c r="LKG27" s="127"/>
      <c r="LKH27" s="128"/>
      <c r="LKI27" s="127"/>
      <c r="LKJ27" s="128"/>
      <c r="LKK27" s="127"/>
      <c r="LKL27" s="128"/>
      <c r="LKM27" s="127"/>
      <c r="LKN27" s="128"/>
      <c r="LKO27" s="127"/>
      <c r="LKP27" s="128"/>
      <c r="LKQ27" s="127"/>
      <c r="LKR27" s="128"/>
      <c r="LKS27" s="127"/>
      <c r="LKT27" s="128"/>
      <c r="LKU27" s="127"/>
      <c r="LKV27" s="128"/>
      <c r="LKW27" s="127"/>
      <c r="LKX27" s="128"/>
      <c r="LKY27" s="127"/>
      <c r="LKZ27" s="128"/>
      <c r="LLA27" s="127"/>
      <c r="LLB27" s="128"/>
      <c r="LLC27" s="127"/>
      <c r="LLD27" s="128"/>
      <c r="LLE27" s="127"/>
      <c r="LLF27" s="128"/>
      <c r="LLG27" s="127"/>
      <c r="LLH27" s="128"/>
      <c r="LLI27" s="127"/>
      <c r="LLJ27" s="128"/>
      <c r="LLK27" s="127"/>
      <c r="LLL27" s="128"/>
      <c r="LLM27" s="127"/>
      <c r="LLN27" s="128"/>
      <c r="LLO27" s="127"/>
      <c r="LLP27" s="128"/>
      <c r="LLQ27" s="127"/>
      <c r="LLR27" s="128"/>
      <c r="LLS27" s="127"/>
      <c r="LLT27" s="128"/>
      <c r="LLU27" s="127"/>
      <c r="LLV27" s="128"/>
      <c r="LLW27" s="127"/>
      <c r="LLX27" s="128"/>
      <c r="LLY27" s="127"/>
      <c r="LLZ27" s="128"/>
      <c r="LMA27" s="127"/>
      <c r="LMB27" s="128"/>
      <c r="LMC27" s="127"/>
      <c r="LMD27" s="128"/>
      <c r="LME27" s="127"/>
      <c r="LMF27" s="128"/>
      <c r="LMG27" s="127"/>
      <c r="LMH27" s="128"/>
      <c r="LMI27" s="127"/>
      <c r="LMJ27" s="128"/>
      <c r="LMK27" s="127"/>
      <c r="LML27" s="128"/>
      <c r="LMM27" s="127"/>
      <c r="LMN27" s="128"/>
      <c r="LMO27" s="127"/>
      <c r="LMP27" s="128"/>
      <c r="LMQ27" s="127"/>
      <c r="LMR27" s="128"/>
      <c r="LMS27" s="127"/>
      <c r="LMT27" s="128"/>
      <c r="LMU27" s="127"/>
      <c r="LMV27" s="128"/>
      <c r="LMW27" s="127"/>
      <c r="LMX27" s="128"/>
      <c r="LMY27" s="127"/>
      <c r="LMZ27" s="128"/>
      <c r="LNA27" s="127"/>
      <c r="LNB27" s="128"/>
      <c r="LNC27" s="127"/>
      <c r="LND27" s="128"/>
      <c r="LNE27" s="127"/>
      <c r="LNF27" s="128"/>
      <c r="LNG27" s="127"/>
      <c r="LNH27" s="128"/>
      <c r="LNI27" s="127"/>
      <c r="LNJ27" s="128"/>
      <c r="LNK27" s="127"/>
      <c r="LNL27" s="128"/>
      <c r="LNM27" s="127"/>
      <c r="LNN27" s="128"/>
      <c r="LNO27" s="127"/>
      <c r="LNP27" s="128"/>
      <c r="LNQ27" s="127"/>
      <c r="LNR27" s="128"/>
      <c r="LNS27" s="127"/>
      <c r="LNT27" s="128"/>
      <c r="LNU27" s="127"/>
      <c r="LNV27" s="128"/>
      <c r="LNW27" s="127"/>
      <c r="LNX27" s="128"/>
      <c r="LNY27" s="127"/>
      <c r="LNZ27" s="128"/>
      <c r="LOA27" s="127"/>
      <c r="LOB27" s="128"/>
      <c r="LOC27" s="127"/>
      <c r="LOD27" s="128"/>
      <c r="LOE27" s="127"/>
      <c r="LOF27" s="128"/>
      <c r="LOG27" s="127"/>
      <c r="LOH27" s="128"/>
      <c r="LOI27" s="127"/>
      <c r="LOJ27" s="128"/>
      <c r="LOK27" s="127"/>
      <c r="LOL27" s="128"/>
      <c r="LOM27" s="127"/>
      <c r="LON27" s="128"/>
      <c r="LOO27" s="127"/>
      <c r="LOP27" s="128"/>
      <c r="LOQ27" s="127"/>
      <c r="LOR27" s="128"/>
      <c r="LOS27" s="127"/>
      <c r="LOT27" s="128"/>
      <c r="LOU27" s="127"/>
      <c r="LOV27" s="128"/>
      <c r="LOW27" s="127"/>
      <c r="LOX27" s="128"/>
      <c r="LOY27" s="127"/>
      <c r="LOZ27" s="128"/>
      <c r="LPA27" s="127"/>
      <c r="LPB27" s="128"/>
      <c r="LPC27" s="127"/>
      <c r="LPD27" s="128"/>
      <c r="LPE27" s="127"/>
      <c r="LPF27" s="128"/>
      <c r="LPG27" s="127"/>
      <c r="LPH27" s="128"/>
      <c r="LPI27" s="127"/>
      <c r="LPJ27" s="128"/>
      <c r="LPK27" s="127"/>
      <c r="LPL27" s="128"/>
      <c r="LPM27" s="127"/>
      <c r="LPN27" s="128"/>
      <c r="LPO27" s="127"/>
      <c r="LPP27" s="128"/>
      <c r="LPQ27" s="127"/>
      <c r="LPR27" s="128"/>
      <c r="LPS27" s="127"/>
      <c r="LPT27" s="128"/>
      <c r="LPU27" s="127"/>
      <c r="LPV27" s="128"/>
      <c r="LPW27" s="127"/>
      <c r="LPX27" s="128"/>
      <c r="LPY27" s="127"/>
      <c r="LPZ27" s="128"/>
      <c r="LQA27" s="127"/>
      <c r="LQB27" s="128"/>
      <c r="LQC27" s="127"/>
      <c r="LQD27" s="128"/>
      <c r="LQE27" s="127"/>
      <c r="LQF27" s="128"/>
      <c r="LQG27" s="127"/>
      <c r="LQH27" s="128"/>
      <c r="LQI27" s="127"/>
      <c r="LQJ27" s="128"/>
      <c r="LQK27" s="127"/>
      <c r="LQL27" s="128"/>
      <c r="LQM27" s="127"/>
      <c r="LQN27" s="128"/>
      <c r="LQO27" s="127"/>
      <c r="LQP27" s="128"/>
      <c r="LQQ27" s="127"/>
      <c r="LQR27" s="128"/>
      <c r="LQS27" s="127"/>
      <c r="LQT27" s="128"/>
      <c r="LQU27" s="127"/>
      <c r="LQV27" s="128"/>
      <c r="LQW27" s="127"/>
      <c r="LQX27" s="128"/>
      <c r="LQY27" s="127"/>
      <c r="LQZ27" s="128"/>
      <c r="LRA27" s="127"/>
      <c r="LRB27" s="128"/>
      <c r="LRC27" s="127"/>
      <c r="LRD27" s="128"/>
      <c r="LRE27" s="127"/>
      <c r="LRF27" s="128"/>
      <c r="LRG27" s="127"/>
      <c r="LRH27" s="128"/>
      <c r="LRI27" s="127"/>
      <c r="LRJ27" s="128"/>
      <c r="LRK27" s="127"/>
      <c r="LRL27" s="128"/>
      <c r="LRM27" s="127"/>
      <c r="LRN27" s="128"/>
      <c r="LRO27" s="127"/>
      <c r="LRP27" s="128"/>
      <c r="LRQ27" s="127"/>
      <c r="LRR27" s="128"/>
      <c r="LRS27" s="127"/>
      <c r="LRT27" s="128"/>
      <c r="LRU27" s="127"/>
      <c r="LRV27" s="128"/>
      <c r="LRW27" s="127"/>
      <c r="LRX27" s="128"/>
      <c r="LRY27" s="127"/>
      <c r="LRZ27" s="128"/>
      <c r="LSA27" s="127"/>
      <c r="LSB27" s="128"/>
      <c r="LSC27" s="127"/>
      <c r="LSD27" s="128"/>
      <c r="LSE27" s="127"/>
      <c r="LSF27" s="128"/>
      <c r="LSG27" s="127"/>
      <c r="LSH27" s="128"/>
      <c r="LSI27" s="127"/>
      <c r="LSJ27" s="128"/>
      <c r="LSK27" s="127"/>
      <c r="LSL27" s="128"/>
      <c r="LSM27" s="127"/>
      <c r="LSN27" s="128"/>
      <c r="LSO27" s="127"/>
      <c r="LSP27" s="128"/>
      <c r="LSQ27" s="127"/>
      <c r="LSR27" s="128"/>
      <c r="LSS27" s="127"/>
      <c r="LST27" s="128"/>
      <c r="LSU27" s="127"/>
      <c r="LSV27" s="128"/>
      <c r="LSW27" s="127"/>
      <c r="LSX27" s="128"/>
      <c r="LSY27" s="127"/>
      <c r="LSZ27" s="128"/>
      <c r="LTA27" s="127"/>
      <c r="LTB27" s="128"/>
      <c r="LTC27" s="127"/>
      <c r="LTD27" s="128"/>
      <c r="LTE27" s="127"/>
      <c r="LTF27" s="128"/>
      <c r="LTG27" s="127"/>
      <c r="LTH27" s="128"/>
      <c r="LTI27" s="127"/>
      <c r="LTJ27" s="128"/>
      <c r="LTK27" s="127"/>
      <c r="LTL27" s="128"/>
      <c r="LTM27" s="127"/>
      <c r="LTN27" s="128"/>
      <c r="LTO27" s="127"/>
      <c r="LTP27" s="128"/>
      <c r="LTQ27" s="127"/>
      <c r="LTR27" s="128"/>
      <c r="LTS27" s="127"/>
      <c r="LTT27" s="128"/>
      <c r="LTU27" s="127"/>
      <c r="LTV27" s="128"/>
      <c r="LTW27" s="127"/>
      <c r="LTX27" s="128"/>
      <c r="LTY27" s="127"/>
      <c r="LTZ27" s="128"/>
      <c r="LUA27" s="127"/>
      <c r="LUB27" s="128"/>
      <c r="LUC27" s="127"/>
      <c r="LUD27" s="128"/>
      <c r="LUE27" s="127"/>
      <c r="LUF27" s="128"/>
      <c r="LUG27" s="127"/>
      <c r="LUH27" s="128"/>
      <c r="LUI27" s="127"/>
      <c r="LUJ27" s="128"/>
      <c r="LUK27" s="127"/>
      <c r="LUL27" s="128"/>
      <c r="LUM27" s="127"/>
      <c r="LUN27" s="128"/>
      <c r="LUO27" s="127"/>
      <c r="LUP27" s="128"/>
      <c r="LUQ27" s="127"/>
      <c r="LUR27" s="128"/>
      <c r="LUS27" s="127"/>
      <c r="LUT27" s="128"/>
      <c r="LUU27" s="127"/>
      <c r="LUV27" s="128"/>
      <c r="LUW27" s="127"/>
      <c r="LUX27" s="128"/>
      <c r="LUY27" s="127"/>
      <c r="LUZ27" s="128"/>
      <c r="LVA27" s="127"/>
      <c r="LVB27" s="128"/>
      <c r="LVC27" s="127"/>
      <c r="LVD27" s="128"/>
      <c r="LVE27" s="127"/>
      <c r="LVF27" s="128"/>
      <c r="LVG27" s="127"/>
      <c r="LVH27" s="128"/>
      <c r="LVI27" s="127"/>
      <c r="LVJ27" s="128"/>
      <c r="LVK27" s="127"/>
      <c r="LVL27" s="128"/>
      <c r="LVM27" s="127"/>
      <c r="LVN27" s="128"/>
      <c r="LVO27" s="127"/>
      <c r="LVP27" s="128"/>
      <c r="LVQ27" s="127"/>
      <c r="LVR27" s="128"/>
      <c r="LVS27" s="127"/>
      <c r="LVT27" s="128"/>
      <c r="LVU27" s="127"/>
      <c r="LVV27" s="128"/>
      <c r="LVW27" s="127"/>
      <c r="LVX27" s="128"/>
      <c r="LVY27" s="127"/>
      <c r="LVZ27" s="128"/>
      <c r="LWA27" s="127"/>
      <c r="LWB27" s="128"/>
      <c r="LWC27" s="127"/>
      <c r="LWD27" s="128"/>
      <c r="LWE27" s="127"/>
      <c r="LWF27" s="128"/>
      <c r="LWG27" s="127"/>
      <c r="LWH27" s="128"/>
      <c r="LWI27" s="127"/>
      <c r="LWJ27" s="128"/>
      <c r="LWK27" s="127"/>
      <c r="LWL27" s="128"/>
      <c r="LWM27" s="127"/>
      <c r="LWN27" s="128"/>
      <c r="LWO27" s="127"/>
      <c r="LWP27" s="128"/>
      <c r="LWQ27" s="127"/>
      <c r="LWR27" s="128"/>
      <c r="LWS27" s="127"/>
      <c r="LWT27" s="128"/>
      <c r="LWU27" s="127"/>
      <c r="LWV27" s="128"/>
      <c r="LWW27" s="127"/>
      <c r="LWX27" s="128"/>
      <c r="LWY27" s="127"/>
      <c r="LWZ27" s="128"/>
      <c r="LXA27" s="127"/>
      <c r="LXB27" s="128"/>
      <c r="LXC27" s="127"/>
      <c r="LXD27" s="128"/>
      <c r="LXE27" s="127"/>
      <c r="LXF27" s="128"/>
      <c r="LXG27" s="127"/>
      <c r="LXH27" s="128"/>
      <c r="LXI27" s="127"/>
      <c r="LXJ27" s="128"/>
      <c r="LXK27" s="127"/>
      <c r="LXL27" s="128"/>
      <c r="LXM27" s="127"/>
      <c r="LXN27" s="128"/>
      <c r="LXO27" s="127"/>
      <c r="LXP27" s="128"/>
      <c r="LXQ27" s="127"/>
      <c r="LXR27" s="128"/>
      <c r="LXS27" s="127"/>
      <c r="LXT27" s="128"/>
      <c r="LXU27" s="127"/>
      <c r="LXV27" s="128"/>
      <c r="LXW27" s="127"/>
      <c r="LXX27" s="128"/>
      <c r="LXY27" s="127"/>
      <c r="LXZ27" s="128"/>
      <c r="LYA27" s="127"/>
      <c r="LYB27" s="128"/>
      <c r="LYC27" s="127"/>
      <c r="LYD27" s="128"/>
      <c r="LYE27" s="127"/>
      <c r="LYF27" s="128"/>
      <c r="LYG27" s="127"/>
      <c r="LYH27" s="128"/>
      <c r="LYI27" s="127"/>
      <c r="LYJ27" s="128"/>
      <c r="LYK27" s="127"/>
      <c r="LYL27" s="128"/>
      <c r="LYM27" s="127"/>
      <c r="LYN27" s="128"/>
      <c r="LYO27" s="127"/>
      <c r="LYP27" s="128"/>
      <c r="LYQ27" s="127"/>
      <c r="LYR27" s="128"/>
      <c r="LYS27" s="127"/>
      <c r="LYT27" s="128"/>
      <c r="LYU27" s="127"/>
      <c r="LYV27" s="128"/>
      <c r="LYW27" s="127"/>
      <c r="LYX27" s="128"/>
      <c r="LYY27" s="127"/>
      <c r="LYZ27" s="128"/>
      <c r="LZA27" s="127"/>
      <c r="LZB27" s="128"/>
      <c r="LZC27" s="127"/>
      <c r="LZD27" s="128"/>
      <c r="LZE27" s="127"/>
      <c r="LZF27" s="128"/>
      <c r="LZG27" s="127"/>
      <c r="LZH27" s="128"/>
      <c r="LZI27" s="127"/>
      <c r="LZJ27" s="128"/>
      <c r="LZK27" s="127"/>
      <c r="LZL27" s="128"/>
      <c r="LZM27" s="127"/>
      <c r="LZN27" s="128"/>
      <c r="LZO27" s="127"/>
      <c r="LZP27" s="128"/>
      <c r="LZQ27" s="127"/>
      <c r="LZR27" s="128"/>
      <c r="LZS27" s="127"/>
      <c r="LZT27" s="128"/>
      <c r="LZU27" s="127"/>
      <c r="LZV27" s="128"/>
      <c r="LZW27" s="127"/>
      <c r="LZX27" s="128"/>
      <c r="LZY27" s="127"/>
      <c r="LZZ27" s="128"/>
      <c r="MAA27" s="127"/>
      <c r="MAB27" s="128"/>
      <c r="MAC27" s="127"/>
      <c r="MAD27" s="128"/>
      <c r="MAE27" s="127"/>
      <c r="MAF27" s="128"/>
      <c r="MAG27" s="127"/>
      <c r="MAH27" s="128"/>
      <c r="MAI27" s="127"/>
      <c r="MAJ27" s="128"/>
      <c r="MAK27" s="127"/>
      <c r="MAL27" s="128"/>
      <c r="MAM27" s="127"/>
      <c r="MAN27" s="128"/>
      <c r="MAO27" s="127"/>
      <c r="MAP27" s="128"/>
      <c r="MAQ27" s="127"/>
      <c r="MAR27" s="128"/>
      <c r="MAS27" s="127"/>
      <c r="MAT27" s="128"/>
      <c r="MAU27" s="127"/>
      <c r="MAV27" s="128"/>
      <c r="MAW27" s="127"/>
      <c r="MAX27" s="128"/>
      <c r="MAY27" s="127"/>
      <c r="MAZ27" s="128"/>
      <c r="MBA27" s="127"/>
      <c r="MBB27" s="128"/>
      <c r="MBC27" s="127"/>
      <c r="MBD27" s="128"/>
      <c r="MBE27" s="127"/>
      <c r="MBF27" s="128"/>
      <c r="MBG27" s="127"/>
      <c r="MBH27" s="128"/>
      <c r="MBI27" s="127"/>
      <c r="MBJ27" s="128"/>
      <c r="MBK27" s="127"/>
      <c r="MBL27" s="128"/>
      <c r="MBM27" s="127"/>
      <c r="MBN27" s="128"/>
      <c r="MBO27" s="127"/>
      <c r="MBP27" s="128"/>
      <c r="MBQ27" s="127"/>
      <c r="MBR27" s="128"/>
      <c r="MBS27" s="127"/>
      <c r="MBT27" s="128"/>
      <c r="MBU27" s="127"/>
      <c r="MBV27" s="128"/>
      <c r="MBW27" s="127"/>
      <c r="MBX27" s="128"/>
      <c r="MBY27" s="127"/>
      <c r="MBZ27" s="128"/>
      <c r="MCA27" s="127"/>
      <c r="MCB27" s="128"/>
      <c r="MCC27" s="127"/>
      <c r="MCD27" s="128"/>
      <c r="MCE27" s="127"/>
      <c r="MCF27" s="128"/>
      <c r="MCG27" s="127"/>
      <c r="MCH27" s="128"/>
      <c r="MCI27" s="127"/>
      <c r="MCJ27" s="128"/>
      <c r="MCK27" s="127"/>
      <c r="MCL27" s="128"/>
      <c r="MCM27" s="127"/>
      <c r="MCN27" s="128"/>
      <c r="MCO27" s="127"/>
      <c r="MCP27" s="128"/>
      <c r="MCQ27" s="127"/>
      <c r="MCR27" s="128"/>
      <c r="MCS27" s="127"/>
      <c r="MCT27" s="128"/>
      <c r="MCU27" s="127"/>
      <c r="MCV27" s="128"/>
      <c r="MCW27" s="127"/>
      <c r="MCX27" s="128"/>
      <c r="MCY27" s="127"/>
      <c r="MCZ27" s="128"/>
      <c r="MDA27" s="127"/>
      <c r="MDB27" s="128"/>
      <c r="MDC27" s="127"/>
      <c r="MDD27" s="128"/>
      <c r="MDE27" s="127"/>
      <c r="MDF27" s="128"/>
      <c r="MDG27" s="127"/>
      <c r="MDH27" s="128"/>
      <c r="MDI27" s="127"/>
      <c r="MDJ27" s="128"/>
      <c r="MDK27" s="127"/>
      <c r="MDL27" s="128"/>
      <c r="MDM27" s="127"/>
      <c r="MDN27" s="128"/>
      <c r="MDO27" s="127"/>
      <c r="MDP27" s="128"/>
      <c r="MDQ27" s="127"/>
      <c r="MDR27" s="128"/>
      <c r="MDS27" s="127"/>
      <c r="MDT27" s="128"/>
      <c r="MDU27" s="127"/>
      <c r="MDV27" s="128"/>
      <c r="MDW27" s="127"/>
      <c r="MDX27" s="128"/>
      <c r="MDY27" s="127"/>
      <c r="MDZ27" s="128"/>
      <c r="MEA27" s="127"/>
      <c r="MEB27" s="128"/>
      <c r="MEC27" s="127"/>
      <c r="MED27" s="128"/>
      <c r="MEE27" s="127"/>
      <c r="MEF27" s="128"/>
      <c r="MEG27" s="127"/>
      <c r="MEH27" s="128"/>
      <c r="MEI27" s="127"/>
      <c r="MEJ27" s="128"/>
      <c r="MEK27" s="127"/>
      <c r="MEL27" s="128"/>
      <c r="MEM27" s="127"/>
      <c r="MEN27" s="128"/>
      <c r="MEO27" s="127"/>
      <c r="MEP27" s="128"/>
      <c r="MEQ27" s="127"/>
      <c r="MER27" s="128"/>
      <c r="MES27" s="127"/>
      <c r="MET27" s="128"/>
      <c r="MEU27" s="127"/>
      <c r="MEV27" s="128"/>
      <c r="MEW27" s="127"/>
      <c r="MEX27" s="128"/>
      <c r="MEY27" s="127"/>
      <c r="MEZ27" s="128"/>
      <c r="MFA27" s="127"/>
      <c r="MFB27" s="128"/>
      <c r="MFC27" s="127"/>
      <c r="MFD27" s="128"/>
      <c r="MFE27" s="127"/>
      <c r="MFF27" s="128"/>
      <c r="MFG27" s="127"/>
      <c r="MFH27" s="128"/>
      <c r="MFI27" s="127"/>
      <c r="MFJ27" s="128"/>
      <c r="MFK27" s="127"/>
      <c r="MFL27" s="128"/>
      <c r="MFM27" s="127"/>
      <c r="MFN27" s="128"/>
      <c r="MFO27" s="127"/>
      <c r="MFP27" s="128"/>
      <c r="MFQ27" s="127"/>
      <c r="MFR27" s="128"/>
      <c r="MFS27" s="127"/>
      <c r="MFT27" s="128"/>
      <c r="MFU27" s="127"/>
      <c r="MFV27" s="128"/>
      <c r="MFW27" s="127"/>
      <c r="MFX27" s="128"/>
      <c r="MFY27" s="127"/>
      <c r="MFZ27" s="128"/>
      <c r="MGA27" s="127"/>
      <c r="MGB27" s="128"/>
      <c r="MGC27" s="127"/>
      <c r="MGD27" s="128"/>
      <c r="MGE27" s="127"/>
      <c r="MGF27" s="128"/>
      <c r="MGG27" s="127"/>
      <c r="MGH27" s="128"/>
      <c r="MGI27" s="127"/>
      <c r="MGJ27" s="128"/>
      <c r="MGK27" s="127"/>
      <c r="MGL27" s="128"/>
      <c r="MGM27" s="127"/>
      <c r="MGN27" s="128"/>
      <c r="MGO27" s="127"/>
      <c r="MGP27" s="128"/>
      <c r="MGQ27" s="127"/>
      <c r="MGR27" s="128"/>
      <c r="MGS27" s="127"/>
      <c r="MGT27" s="128"/>
      <c r="MGU27" s="127"/>
      <c r="MGV27" s="128"/>
      <c r="MGW27" s="127"/>
      <c r="MGX27" s="128"/>
      <c r="MGY27" s="127"/>
      <c r="MGZ27" s="128"/>
      <c r="MHA27" s="127"/>
      <c r="MHB27" s="128"/>
      <c r="MHC27" s="127"/>
      <c r="MHD27" s="128"/>
      <c r="MHE27" s="127"/>
      <c r="MHF27" s="128"/>
      <c r="MHG27" s="127"/>
      <c r="MHH27" s="128"/>
      <c r="MHI27" s="127"/>
      <c r="MHJ27" s="128"/>
      <c r="MHK27" s="127"/>
      <c r="MHL27" s="128"/>
      <c r="MHM27" s="127"/>
      <c r="MHN27" s="128"/>
      <c r="MHO27" s="127"/>
      <c r="MHP27" s="128"/>
      <c r="MHQ27" s="127"/>
      <c r="MHR27" s="128"/>
      <c r="MHS27" s="127"/>
      <c r="MHT27" s="128"/>
      <c r="MHU27" s="127"/>
      <c r="MHV27" s="128"/>
      <c r="MHW27" s="127"/>
      <c r="MHX27" s="128"/>
      <c r="MHY27" s="127"/>
      <c r="MHZ27" s="128"/>
      <c r="MIA27" s="127"/>
      <c r="MIB27" s="128"/>
      <c r="MIC27" s="127"/>
      <c r="MID27" s="128"/>
      <c r="MIE27" s="127"/>
      <c r="MIF27" s="128"/>
      <c r="MIG27" s="127"/>
      <c r="MIH27" s="128"/>
      <c r="MII27" s="127"/>
      <c r="MIJ27" s="128"/>
      <c r="MIK27" s="127"/>
      <c r="MIL27" s="128"/>
      <c r="MIM27" s="127"/>
      <c r="MIN27" s="128"/>
      <c r="MIO27" s="127"/>
      <c r="MIP27" s="128"/>
      <c r="MIQ27" s="127"/>
      <c r="MIR27" s="128"/>
      <c r="MIS27" s="127"/>
      <c r="MIT27" s="128"/>
      <c r="MIU27" s="127"/>
      <c r="MIV27" s="128"/>
      <c r="MIW27" s="127"/>
      <c r="MIX27" s="128"/>
      <c r="MIY27" s="127"/>
      <c r="MIZ27" s="128"/>
      <c r="MJA27" s="127"/>
      <c r="MJB27" s="128"/>
      <c r="MJC27" s="127"/>
      <c r="MJD27" s="128"/>
      <c r="MJE27" s="127"/>
      <c r="MJF27" s="128"/>
      <c r="MJG27" s="127"/>
      <c r="MJH27" s="128"/>
      <c r="MJI27" s="127"/>
      <c r="MJJ27" s="128"/>
      <c r="MJK27" s="127"/>
      <c r="MJL27" s="128"/>
      <c r="MJM27" s="127"/>
      <c r="MJN27" s="128"/>
      <c r="MJO27" s="127"/>
      <c r="MJP27" s="128"/>
      <c r="MJQ27" s="127"/>
      <c r="MJR27" s="128"/>
      <c r="MJS27" s="127"/>
      <c r="MJT27" s="128"/>
      <c r="MJU27" s="127"/>
      <c r="MJV27" s="128"/>
      <c r="MJW27" s="127"/>
      <c r="MJX27" s="128"/>
      <c r="MJY27" s="127"/>
      <c r="MJZ27" s="128"/>
      <c r="MKA27" s="127"/>
      <c r="MKB27" s="128"/>
      <c r="MKC27" s="127"/>
      <c r="MKD27" s="128"/>
      <c r="MKE27" s="127"/>
      <c r="MKF27" s="128"/>
      <c r="MKG27" s="127"/>
      <c r="MKH27" s="128"/>
      <c r="MKI27" s="127"/>
      <c r="MKJ27" s="128"/>
      <c r="MKK27" s="127"/>
      <c r="MKL27" s="128"/>
      <c r="MKM27" s="127"/>
      <c r="MKN27" s="128"/>
      <c r="MKO27" s="127"/>
      <c r="MKP27" s="128"/>
      <c r="MKQ27" s="127"/>
      <c r="MKR27" s="128"/>
      <c r="MKS27" s="127"/>
      <c r="MKT27" s="128"/>
      <c r="MKU27" s="127"/>
      <c r="MKV27" s="128"/>
      <c r="MKW27" s="127"/>
      <c r="MKX27" s="128"/>
      <c r="MKY27" s="127"/>
      <c r="MKZ27" s="128"/>
      <c r="MLA27" s="127"/>
      <c r="MLB27" s="128"/>
      <c r="MLC27" s="127"/>
      <c r="MLD27" s="128"/>
      <c r="MLE27" s="127"/>
      <c r="MLF27" s="128"/>
      <c r="MLG27" s="127"/>
      <c r="MLH27" s="128"/>
      <c r="MLI27" s="127"/>
      <c r="MLJ27" s="128"/>
      <c r="MLK27" s="127"/>
      <c r="MLL27" s="128"/>
      <c r="MLM27" s="127"/>
      <c r="MLN27" s="128"/>
      <c r="MLO27" s="127"/>
      <c r="MLP27" s="128"/>
      <c r="MLQ27" s="127"/>
      <c r="MLR27" s="128"/>
      <c r="MLS27" s="127"/>
      <c r="MLT27" s="128"/>
      <c r="MLU27" s="127"/>
      <c r="MLV27" s="128"/>
      <c r="MLW27" s="127"/>
      <c r="MLX27" s="128"/>
      <c r="MLY27" s="127"/>
      <c r="MLZ27" s="128"/>
      <c r="MMA27" s="127"/>
      <c r="MMB27" s="128"/>
      <c r="MMC27" s="127"/>
      <c r="MMD27" s="128"/>
      <c r="MME27" s="127"/>
      <c r="MMF27" s="128"/>
      <c r="MMG27" s="127"/>
      <c r="MMH27" s="128"/>
      <c r="MMI27" s="127"/>
      <c r="MMJ27" s="128"/>
      <c r="MMK27" s="127"/>
      <c r="MML27" s="128"/>
      <c r="MMM27" s="127"/>
      <c r="MMN27" s="128"/>
      <c r="MMO27" s="127"/>
      <c r="MMP27" s="128"/>
      <c r="MMQ27" s="127"/>
      <c r="MMR27" s="128"/>
      <c r="MMS27" s="127"/>
      <c r="MMT27" s="128"/>
      <c r="MMU27" s="127"/>
      <c r="MMV27" s="128"/>
      <c r="MMW27" s="127"/>
      <c r="MMX27" s="128"/>
      <c r="MMY27" s="127"/>
      <c r="MMZ27" s="128"/>
      <c r="MNA27" s="127"/>
      <c r="MNB27" s="128"/>
      <c r="MNC27" s="127"/>
      <c r="MND27" s="128"/>
      <c r="MNE27" s="127"/>
      <c r="MNF27" s="128"/>
      <c r="MNG27" s="127"/>
      <c r="MNH27" s="128"/>
      <c r="MNI27" s="127"/>
      <c r="MNJ27" s="128"/>
      <c r="MNK27" s="127"/>
      <c r="MNL27" s="128"/>
      <c r="MNM27" s="127"/>
      <c r="MNN27" s="128"/>
      <c r="MNO27" s="127"/>
      <c r="MNP27" s="128"/>
      <c r="MNQ27" s="127"/>
      <c r="MNR27" s="128"/>
      <c r="MNS27" s="127"/>
      <c r="MNT27" s="128"/>
      <c r="MNU27" s="127"/>
      <c r="MNV27" s="128"/>
      <c r="MNW27" s="127"/>
      <c r="MNX27" s="128"/>
      <c r="MNY27" s="127"/>
      <c r="MNZ27" s="128"/>
      <c r="MOA27" s="127"/>
      <c r="MOB27" s="128"/>
      <c r="MOC27" s="127"/>
      <c r="MOD27" s="128"/>
      <c r="MOE27" s="127"/>
      <c r="MOF27" s="128"/>
      <c r="MOG27" s="127"/>
      <c r="MOH27" s="128"/>
      <c r="MOI27" s="127"/>
      <c r="MOJ27" s="128"/>
      <c r="MOK27" s="127"/>
      <c r="MOL27" s="128"/>
      <c r="MOM27" s="127"/>
      <c r="MON27" s="128"/>
      <c r="MOO27" s="127"/>
      <c r="MOP27" s="128"/>
      <c r="MOQ27" s="127"/>
      <c r="MOR27" s="128"/>
      <c r="MOS27" s="127"/>
      <c r="MOT27" s="128"/>
      <c r="MOU27" s="127"/>
      <c r="MOV27" s="128"/>
      <c r="MOW27" s="127"/>
      <c r="MOX27" s="128"/>
      <c r="MOY27" s="127"/>
      <c r="MOZ27" s="128"/>
      <c r="MPA27" s="127"/>
      <c r="MPB27" s="128"/>
      <c r="MPC27" s="127"/>
      <c r="MPD27" s="128"/>
      <c r="MPE27" s="127"/>
      <c r="MPF27" s="128"/>
      <c r="MPG27" s="127"/>
      <c r="MPH27" s="128"/>
      <c r="MPI27" s="127"/>
      <c r="MPJ27" s="128"/>
      <c r="MPK27" s="127"/>
      <c r="MPL27" s="128"/>
      <c r="MPM27" s="127"/>
      <c r="MPN27" s="128"/>
      <c r="MPO27" s="127"/>
      <c r="MPP27" s="128"/>
      <c r="MPQ27" s="127"/>
      <c r="MPR27" s="128"/>
      <c r="MPS27" s="127"/>
      <c r="MPT27" s="128"/>
      <c r="MPU27" s="127"/>
      <c r="MPV27" s="128"/>
      <c r="MPW27" s="127"/>
      <c r="MPX27" s="128"/>
      <c r="MPY27" s="127"/>
      <c r="MPZ27" s="128"/>
      <c r="MQA27" s="127"/>
      <c r="MQB27" s="128"/>
      <c r="MQC27" s="127"/>
      <c r="MQD27" s="128"/>
      <c r="MQE27" s="127"/>
      <c r="MQF27" s="128"/>
      <c r="MQG27" s="127"/>
      <c r="MQH27" s="128"/>
      <c r="MQI27" s="127"/>
      <c r="MQJ27" s="128"/>
      <c r="MQK27" s="127"/>
      <c r="MQL27" s="128"/>
      <c r="MQM27" s="127"/>
      <c r="MQN27" s="128"/>
      <c r="MQO27" s="127"/>
      <c r="MQP27" s="128"/>
      <c r="MQQ27" s="127"/>
      <c r="MQR27" s="128"/>
      <c r="MQS27" s="127"/>
      <c r="MQT27" s="128"/>
      <c r="MQU27" s="127"/>
      <c r="MQV27" s="128"/>
      <c r="MQW27" s="127"/>
      <c r="MQX27" s="128"/>
      <c r="MQY27" s="127"/>
      <c r="MQZ27" s="128"/>
      <c r="MRA27" s="127"/>
      <c r="MRB27" s="128"/>
      <c r="MRC27" s="127"/>
      <c r="MRD27" s="128"/>
      <c r="MRE27" s="127"/>
      <c r="MRF27" s="128"/>
      <c r="MRG27" s="127"/>
      <c r="MRH27" s="128"/>
      <c r="MRI27" s="127"/>
      <c r="MRJ27" s="128"/>
      <c r="MRK27" s="127"/>
      <c r="MRL27" s="128"/>
      <c r="MRM27" s="127"/>
      <c r="MRN27" s="128"/>
      <c r="MRO27" s="127"/>
      <c r="MRP27" s="128"/>
      <c r="MRQ27" s="127"/>
      <c r="MRR27" s="128"/>
      <c r="MRS27" s="127"/>
      <c r="MRT27" s="128"/>
      <c r="MRU27" s="127"/>
      <c r="MRV27" s="128"/>
      <c r="MRW27" s="127"/>
      <c r="MRX27" s="128"/>
      <c r="MRY27" s="127"/>
      <c r="MRZ27" s="128"/>
      <c r="MSA27" s="127"/>
      <c r="MSB27" s="128"/>
      <c r="MSC27" s="127"/>
      <c r="MSD27" s="128"/>
      <c r="MSE27" s="127"/>
      <c r="MSF27" s="128"/>
      <c r="MSG27" s="127"/>
      <c r="MSH27" s="128"/>
      <c r="MSI27" s="127"/>
      <c r="MSJ27" s="128"/>
      <c r="MSK27" s="127"/>
      <c r="MSL27" s="128"/>
      <c r="MSM27" s="127"/>
      <c r="MSN27" s="128"/>
      <c r="MSO27" s="127"/>
      <c r="MSP27" s="128"/>
      <c r="MSQ27" s="127"/>
      <c r="MSR27" s="128"/>
      <c r="MSS27" s="127"/>
      <c r="MST27" s="128"/>
      <c r="MSU27" s="127"/>
      <c r="MSV27" s="128"/>
      <c r="MSW27" s="127"/>
      <c r="MSX27" s="128"/>
      <c r="MSY27" s="127"/>
      <c r="MSZ27" s="128"/>
      <c r="MTA27" s="127"/>
      <c r="MTB27" s="128"/>
      <c r="MTC27" s="127"/>
      <c r="MTD27" s="128"/>
      <c r="MTE27" s="127"/>
      <c r="MTF27" s="128"/>
      <c r="MTG27" s="127"/>
      <c r="MTH27" s="128"/>
      <c r="MTI27" s="127"/>
      <c r="MTJ27" s="128"/>
      <c r="MTK27" s="127"/>
      <c r="MTL27" s="128"/>
      <c r="MTM27" s="127"/>
      <c r="MTN27" s="128"/>
      <c r="MTO27" s="127"/>
      <c r="MTP27" s="128"/>
      <c r="MTQ27" s="127"/>
      <c r="MTR27" s="128"/>
      <c r="MTS27" s="127"/>
      <c r="MTT27" s="128"/>
      <c r="MTU27" s="127"/>
      <c r="MTV27" s="128"/>
      <c r="MTW27" s="127"/>
      <c r="MTX27" s="128"/>
      <c r="MTY27" s="127"/>
      <c r="MTZ27" s="128"/>
      <c r="MUA27" s="127"/>
      <c r="MUB27" s="128"/>
      <c r="MUC27" s="127"/>
      <c r="MUD27" s="128"/>
      <c r="MUE27" s="127"/>
      <c r="MUF27" s="128"/>
      <c r="MUG27" s="127"/>
      <c r="MUH27" s="128"/>
      <c r="MUI27" s="127"/>
      <c r="MUJ27" s="128"/>
      <c r="MUK27" s="127"/>
      <c r="MUL27" s="128"/>
      <c r="MUM27" s="127"/>
      <c r="MUN27" s="128"/>
      <c r="MUO27" s="127"/>
      <c r="MUP27" s="128"/>
      <c r="MUQ27" s="127"/>
      <c r="MUR27" s="128"/>
      <c r="MUS27" s="127"/>
      <c r="MUT27" s="128"/>
      <c r="MUU27" s="127"/>
      <c r="MUV27" s="128"/>
      <c r="MUW27" s="127"/>
      <c r="MUX27" s="128"/>
      <c r="MUY27" s="127"/>
      <c r="MUZ27" s="128"/>
      <c r="MVA27" s="127"/>
      <c r="MVB27" s="128"/>
      <c r="MVC27" s="127"/>
      <c r="MVD27" s="128"/>
      <c r="MVE27" s="127"/>
      <c r="MVF27" s="128"/>
      <c r="MVG27" s="127"/>
      <c r="MVH27" s="128"/>
      <c r="MVI27" s="127"/>
      <c r="MVJ27" s="128"/>
      <c r="MVK27" s="127"/>
      <c r="MVL27" s="128"/>
      <c r="MVM27" s="127"/>
      <c r="MVN27" s="128"/>
      <c r="MVO27" s="127"/>
      <c r="MVP27" s="128"/>
      <c r="MVQ27" s="127"/>
      <c r="MVR27" s="128"/>
      <c r="MVS27" s="127"/>
      <c r="MVT27" s="128"/>
      <c r="MVU27" s="127"/>
      <c r="MVV27" s="128"/>
      <c r="MVW27" s="127"/>
      <c r="MVX27" s="128"/>
      <c r="MVY27" s="127"/>
      <c r="MVZ27" s="128"/>
      <c r="MWA27" s="127"/>
      <c r="MWB27" s="128"/>
      <c r="MWC27" s="127"/>
      <c r="MWD27" s="128"/>
      <c r="MWE27" s="127"/>
      <c r="MWF27" s="128"/>
      <c r="MWG27" s="127"/>
      <c r="MWH27" s="128"/>
      <c r="MWI27" s="127"/>
      <c r="MWJ27" s="128"/>
      <c r="MWK27" s="127"/>
      <c r="MWL27" s="128"/>
      <c r="MWM27" s="127"/>
      <c r="MWN27" s="128"/>
      <c r="MWO27" s="127"/>
      <c r="MWP27" s="128"/>
      <c r="MWQ27" s="127"/>
      <c r="MWR27" s="128"/>
      <c r="MWS27" s="127"/>
      <c r="MWT27" s="128"/>
      <c r="MWU27" s="127"/>
      <c r="MWV27" s="128"/>
      <c r="MWW27" s="127"/>
      <c r="MWX27" s="128"/>
      <c r="MWY27" s="127"/>
      <c r="MWZ27" s="128"/>
      <c r="MXA27" s="127"/>
      <c r="MXB27" s="128"/>
      <c r="MXC27" s="127"/>
      <c r="MXD27" s="128"/>
      <c r="MXE27" s="127"/>
      <c r="MXF27" s="128"/>
      <c r="MXG27" s="127"/>
      <c r="MXH27" s="128"/>
      <c r="MXI27" s="127"/>
      <c r="MXJ27" s="128"/>
      <c r="MXK27" s="127"/>
      <c r="MXL27" s="128"/>
      <c r="MXM27" s="127"/>
      <c r="MXN27" s="128"/>
      <c r="MXO27" s="127"/>
      <c r="MXP27" s="128"/>
      <c r="MXQ27" s="127"/>
      <c r="MXR27" s="128"/>
      <c r="MXS27" s="127"/>
      <c r="MXT27" s="128"/>
      <c r="MXU27" s="127"/>
      <c r="MXV27" s="128"/>
      <c r="MXW27" s="127"/>
      <c r="MXX27" s="128"/>
      <c r="MXY27" s="127"/>
      <c r="MXZ27" s="128"/>
      <c r="MYA27" s="127"/>
      <c r="MYB27" s="128"/>
      <c r="MYC27" s="127"/>
      <c r="MYD27" s="128"/>
      <c r="MYE27" s="127"/>
      <c r="MYF27" s="128"/>
      <c r="MYG27" s="127"/>
      <c r="MYH27" s="128"/>
      <c r="MYI27" s="127"/>
      <c r="MYJ27" s="128"/>
      <c r="MYK27" s="127"/>
      <c r="MYL27" s="128"/>
      <c r="MYM27" s="127"/>
      <c r="MYN27" s="128"/>
      <c r="MYO27" s="127"/>
      <c r="MYP27" s="128"/>
      <c r="MYQ27" s="127"/>
      <c r="MYR27" s="128"/>
      <c r="MYS27" s="127"/>
      <c r="MYT27" s="128"/>
      <c r="MYU27" s="127"/>
      <c r="MYV27" s="128"/>
      <c r="MYW27" s="127"/>
      <c r="MYX27" s="128"/>
      <c r="MYY27" s="127"/>
      <c r="MYZ27" s="128"/>
      <c r="MZA27" s="127"/>
      <c r="MZB27" s="128"/>
      <c r="MZC27" s="127"/>
      <c r="MZD27" s="128"/>
      <c r="MZE27" s="127"/>
      <c r="MZF27" s="128"/>
      <c r="MZG27" s="127"/>
      <c r="MZH27" s="128"/>
      <c r="MZI27" s="127"/>
      <c r="MZJ27" s="128"/>
      <c r="MZK27" s="127"/>
      <c r="MZL27" s="128"/>
      <c r="MZM27" s="127"/>
      <c r="MZN27" s="128"/>
      <c r="MZO27" s="127"/>
      <c r="MZP27" s="128"/>
      <c r="MZQ27" s="127"/>
      <c r="MZR27" s="128"/>
      <c r="MZS27" s="127"/>
      <c r="MZT27" s="128"/>
      <c r="MZU27" s="127"/>
      <c r="MZV27" s="128"/>
      <c r="MZW27" s="127"/>
      <c r="MZX27" s="128"/>
      <c r="MZY27" s="127"/>
      <c r="MZZ27" s="128"/>
      <c r="NAA27" s="127"/>
      <c r="NAB27" s="128"/>
      <c r="NAC27" s="127"/>
      <c r="NAD27" s="128"/>
      <c r="NAE27" s="127"/>
      <c r="NAF27" s="128"/>
      <c r="NAG27" s="127"/>
      <c r="NAH27" s="128"/>
      <c r="NAI27" s="127"/>
      <c r="NAJ27" s="128"/>
      <c r="NAK27" s="127"/>
      <c r="NAL27" s="128"/>
      <c r="NAM27" s="127"/>
      <c r="NAN27" s="128"/>
      <c r="NAO27" s="127"/>
      <c r="NAP27" s="128"/>
      <c r="NAQ27" s="127"/>
      <c r="NAR27" s="128"/>
      <c r="NAS27" s="127"/>
      <c r="NAT27" s="128"/>
      <c r="NAU27" s="127"/>
      <c r="NAV27" s="128"/>
      <c r="NAW27" s="127"/>
      <c r="NAX27" s="128"/>
      <c r="NAY27" s="127"/>
      <c r="NAZ27" s="128"/>
      <c r="NBA27" s="127"/>
      <c r="NBB27" s="128"/>
      <c r="NBC27" s="127"/>
      <c r="NBD27" s="128"/>
      <c r="NBE27" s="127"/>
      <c r="NBF27" s="128"/>
      <c r="NBG27" s="127"/>
      <c r="NBH27" s="128"/>
      <c r="NBI27" s="127"/>
      <c r="NBJ27" s="128"/>
      <c r="NBK27" s="127"/>
      <c r="NBL27" s="128"/>
      <c r="NBM27" s="127"/>
      <c r="NBN27" s="128"/>
      <c r="NBO27" s="127"/>
      <c r="NBP27" s="128"/>
      <c r="NBQ27" s="127"/>
      <c r="NBR27" s="128"/>
      <c r="NBS27" s="127"/>
      <c r="NBT27" s="128"/>
      <c r="NBU27" s="127"/>
      <c r="NBV27" s="128"/>
      <c r="NBW27" s="127"/>
      <c r="NBX27" s="128"/>
      <c r="NBY27" s="127"/>
      <c r="NBZ27" s="128"/>
      <c r="NCA27" s="127"/>
      <c r="NCB27" s="128"/>
      <c r="NCC27" s="127"/>
      <c r="NCD27" s="128"/>
      <c r="NCE27" s="127"/>
      <c r="NCF27" s="128"/>
      <c r="NCG27" s="127"/>
      <c r="NCH27" s="128"/>
      <c r="NCI27" s="127"/>
      <c r="NCJ27" s="128"/>
      <c r="NCK27" s="127"/>
      <c r="NCL27" s="128"/>
      <c r="NCM27" s="127"/>
      <c r="NCN27" s="128"/>
      <c r="NCO27" s="127"/>
      <c r="NCP27" s="128"/>
      <c r="NCQ27" s="127"/>
      <c r="NCR27" s="128"/>
      <c r="NCS27" s="127"/>
      <c r="NCT27" s="128"/>
      <c r="NCU27" s="127"/>
      <c r="NCV27" s="128"/>
      <c r="NCW27" s="127"/>
      <c r="NCX27" s="128"/>
      <c r="NCY27" s="127"/>
      <c r="NCZ27" s="128"/>
      <c r="NDA27" s="127"/>
      <c r="NDB27" s="128"/>
      <c r="NDC27" s="127"/>
      <c r="NDD27" s="128"/>
      <c r="NDE27" s="127"/>
      <c r="NDF27" s="128"/>
      <c r="NDG27" s="127"/>
      <c r="NDH27" s="128"/>
      <c r="NDI27" s="127"/>
      <c r="NDJ27" s="128"/>
      <c r="NDK27" s="127"/>
      <c r="NDL27" s="128"/>
      <c r="NDM27" s="127"/>
      <c r="NDN27" s="128"/>
      <c r="NDO27" s="127"/>
      <c r="NDP27" s="128"/>
      <c r="NDQ27" s="127"/>
      <c r="NDR27" s="128"/>
      <c r="NDS27" s="127"/>
      <c r="NDT27" s="128"/>
      <c r="NDU27" s="127"/>
      <c r="NDV27" s="128"/>
      <c r="NDW27" s="127"/>
      <c r="NDX27" s="128"/>
      <c r="NDY27" s="127"/>
      <c r="NDZ27" s="128"/>
      <c r="NEA27" s="127"/>
      <c r="NEB27" s="128"/>
      <c r="NEC27" s="127"/>
      <c r="NED27" s="128"/>
      <c r="NEE27" s="127"/>
      <c r="NEF27" s="128"/>
      <c r="NEG27" s="127"/>
      <c r="NEH27" s="128"/>
      <c r="NEI27" s="127"/>
      <c r="NEJ27" s="128"/>
      <c r="NEK27" s="127"/>
      <c r="NEL27" s="128"/>
      <c r="NEM27" s="127"/>
      <c r="NEN27" s="128"/>
      <c r="NEO27" s="127"/>
      <c r="NEP27" s="128"/>
      <c r="NEQ27" s="127"/>
      <c r="NER27" s="128"/>
      <c r="NES27" s="127"/>
      <c r="NET27" s="128"/>
      <c r="NEU27" s="127"/>
      <c r="NEV27" s="128"/>
      <c r="NEW27" s="127"/>
      <c r="NEX27" s="128"/>
      <c r="NEY27" s="127"/>
      <c r="NEZ27" s="128"/>
      <c r="NFA27" s="127"/>
      <c r="NFB27" s="128"/>
      <c r="NFC27" s="127"/>
      <c r="NFD27" s="128"/>
      <c r="NFE27" s="127"/>
      <c r="NFF27" s="128"/>
      <c r="NFG27" s="127"/>
      <c r="NFH27" s="128"/>
      <c r="NFI27" s="127"/>
      <c r="NFJ27" s="128"/>
      <c r="NFK27" s="127"/>
      <c r="NFL27" s="128"/>
      <c r="NFM27" s="127"/>
      <c r="NFN27" s="128"/>
      <c r="NFO27" s="127"/>
      <c r="NFP27" s="128"/>
      <c r="NFQ27" s="127"/>
      <c r="NFR27" s="128"/>
      <c r="NFS27" s="127"/>
      <c r="NFT27" s="128"/>
      <c r="NFU27" s="127"/>
      <c r="NFV27" s="128"/>
      <c r="NFW27" s="127"/>
      <c r="NFX27" s="128"/>
      <c r="NFY27" s="127"/>
      <c r="NFZ27" s="128"/>
      <c r="NGA27" s="127"/>
      <c r="NGB27" s="128"/>
      <c r="NGC27" s="127"/>
      <c r="NGD27" s="128"/>
      <c r="NGE27" s="127"/>
      <c r="NGF27" s="128"/>
      <c r="NGG27" s="127"/>
      <c r="NGH27" s="128"/>
      <c r="NGI27" s="127"/>
      <c r="NGJ27" s="128"/>
      <c r="NGK27" s="127"/>
      <c r="NGL27" s="128"/>
      <c r="NGM27" s="127"/>
      <c r="NGN27" s="128"/>
      <c r="NGO27" s="127"/>
      <c r="NGP27" s="128"/>
      <c r="NGQ27" s="127"/>
      <c r="NGR27" s="128"/>
      <c r="NGS27" s="127"/>
      <c r="NGT27" s="128"/>
      <c r="NGU27" s="127"/>
      <c r="NGV27" s="128"/>
      <c r="NGW27" s="127"/>
      <c r="NGX27" s="128"/>
      <c r="NGY27" s="127"/>
      <c r="NGZ27" s="128"/>
      <c r="NHA27" s="127"/>
      <c r="NHB27" s="128"/>
      <c r="NHC27" s="127"/>
      <c r="NHD27" s="128"/>
      <c r="NHE27" s="127"/>
      <c r="NHF27" s="128"/>
      <c r="NHG27" s="127"/>
      <c r="NHH27" s="128"/>
      <c r="NHI27" s="127"/>
      <c r="NHJ27" s="128"/>
      <c r="NHK27" s="127"/>
      <c r="NHL27" s="128"/>
      <c r="NHM27" s="127"/>
      <c r="NHN27" s="128"/>
      <c r="NHO27" s="127"/>
      <c r="NHP27" s="128"/>
      <c r="NHQ27" s="127"/>
      <c r="NHR27" s="128"/>
      <c r="NHS27" s="127"/>
      <c r="NHT27" s="128"/>
      <c r="NHU27" s="127"/>
      <c r="NHV27" s="128"/>
      <c r="NHW27" s="127"/>
      <c r="NHX27" s="128"/>
      <c r="NHY27" s="127"/>
      <c r="NHZ27" s="128"/>
      <c r="NIA27" s="127"/>
      <c r="NIB27" s="128"/>
      <c r="NIC27" s="127"/>
      <c r="NID27" s="128"/>
      <c r="NIE27" s="127"/>
      <c r="NIF27" s="128"/>
      <c r="NIG27" s="127"/>
      <c r="NIH27" s="128"/>
      <c r="NII27" s="127"/>
      <c r="NIJ27" s="128"/>
      <c r="NIK27" s="127"/>
      <c r="NIL27" s="128"/>
      <c r="NIM27" s="127"/>
      <c r="NIN27" s="128"/>
      <c r="NIO27" s="127"/>
      <c r="NIP27" s="128"/>
      <c r="NIQ27" s="127"/>
      <c r="NIR27" s="128"/>
      <c r="NIS27" s="127"/>
      <c r="NIT27" s="128"/>
      <c r="NIU27" s="127"/>
      <c r="NIV27" s="128"/>
      <c r="NIW27" s="127"/>
      <c r="NIX27" s="128"/>
      <c r="NIY27" s="127"/>
      <c r="NIZ27" s="128"/>
      <c r="NJA27" s="127"/>
      <c r="NJB27" s="128"/>
      <c r="NJC27" s="127"/>
      <c r="NJD27" s="128"/>
      <c r="NJE27" s="127"/>
      <c r="NJF27" s="128"/>
      <c r="NJG27" s="127"/>
      <c r="NJH27" s="128"/>
      <c r="NJI27" s="127"/>
      <c r="NJJ27" s="128"/>
      <c r="NJK27" s="127"/>
      <c r="NJL27" s="128"/>
      <c r="NJM27" s="127"/>
      <c r="NJN27" s="128"/>
      <c r="NJO27" s="127"/>
      <c r="NJP27" s="128"/>
      <c r="NJQ27" s="127"/>
      <c r="NJR27" s="128"/>
      <c r="NJS27" s="127"/>
      <c r="NJT27" s="128"/>
      <c r="NJU27" s="127"/>
      <c r="NJV27" s="128"/>
      <c r="NJW27" s="127"/>
      <c r="NJX27" s="128"/>
      <c r="NJY27" s="127"/>
      <c r="NJZ27" s="128"/>
      <c r="NKA27" s="127"/>
      <c r="NKB27" s="128"/>
      <c r="NKC27" s="127"/>
      <c r="NKD27" s="128"/>
      <c r="NKE27" s="127"/>
      <c r="NKF27" s="128"/>
      <c r="NKG27" s="127"/>
      <c r="NKH27" s="128"/>
      <c r="NKI27" s="127"/>
      <c r="NKJ27" s="128"/>
      <c r="NKK27" s="127"/>
      <c r="NKL27" s="128"/>
      <c r="NKM27" s="127"/>
      <c r="NKN27" s="128"/>
      <c r="NKO27" s="127"/>
      <c r="NKP27" s="128"/>
      <c r="NKQ27" s="127"/>
      <c r="NKR27" s="128"/>
      <c r="NKS27" s="127"/>
      <c r="NKT27" s="128"/>
      <c r="NKU27" s="127"/>
      <c r="NKV27" s="128"/>
      <c r="NKW27" s="127"/>
      <c r="NKX27" s="128"/>
      <c r="NKY27" s="127"/>
      <c r="NKZ27" s="128"/>
      <c r="NLA27" s="127"/>
      <c r="NLB27" s="128"/>
      <c r="NLC27" s="127"/>
      <c r="NLD27" s="128"/>
      <c r="NLE27" s="127"/>
      <c r="NLF27" s="128"/>
      <c r="NLG27" s="127"/>
      <c r="NLH27" s="128"/>
      <c r="NLI27" s="127"/>
      <c r="NLJ27" s="128"/>
      <c r="NLK27" s="127"/>
      <c r="NLL27" s="128"/>
      <c r="NLM27" s="127"/>
      <c r="NLN27" s="128"/>
      <c r="NLO27" s="127"/>
      <c r="NLP27" s="128"/>
      <c r="NLQ27" s="127"/>
      <c r="NLR27" s="128"/>
      <c r="NLS27" s="127"/>
      <c r="NLT27" s="128"/>
      <c r="NLU27" s="127"/>
      <c r="NLV27" s="128"/>
      <c r="NLW27" s="127"/>
      <c r="NLX27" s="128"/>
      <c r="NLY27" s="127"/>
      <c r="NLZ27" s="128"/>
      <c r="NMA27" s="127"/>
      <c r="NMB27" s="128"/>
      <c r="NMC27" s="127"/>
      <c r="NMD27" s="128"/>
      <c r="NME27" s="127"/>
      <c r="NMF27" s="128"/>
      <c r="NMG27" s="127"/>
      <c r="NMH27" s="128"/>
      <c r="NMI27" s="127"/>
      <c r="NMJ27" s="128"/>
      <c r="NMK27" s="127"/>
      <c r="NML27" s="128"/>
      <c r="NMM27" s="127"/>
      <c r="NMN27" s="128"/>
      <c r="NMO27" s="127"/>
      <c r="NMP27" s="128"/>
      <c r="NMQ27" s="127"/>
      <c r="NMR27" s="128"/>
      <c r="NMS27" s="127"/>
      <c r="NMT27" s="128"/>
      <c r="NMU27" s="127"/>
      <c r="NMV27" s="128"/>
      <c r="NMW27" s="127"/>
      <c r="NMX27" s="128"/>
      <c r="NMY27" s="127"/>
      <c r="NMZ27" s="128"/>
      <c r="NNA27" s="127"/>
      <c r="NNB27" s="128"/>
      <c r="NNC27" s="127"/>
      <c r="NND27" s="128"/>
      <c r="NNE27" s="127"/>
      <c r="NNF27" s="128"/>
      <c r="NNG27" s="127"/>
      <c r="NNH27" s="128"/>
      <c r="NNI27" s="127"/>
      <c r="NNJ27" s="128"/>
      <c r="NNK27" s="127"/>
      <c r="NNL27" s="128"/>
      <c r="NNM27" s="127"/>
      <c r="NNN27" s="128"/>
      <c r="NNO27" s="127"/>
      <c r="NNP27" s="128"/>
      <c r="NNQ27" s="127"/>
      <c r="NNR27" s="128"/>
      <c r="NNS27" s="127"/>
      <c r="NNT27" s="128"/>
      <c r="NNU27" s="127"/>
      <c r="NNV27" s="128"/>
      <c r="NNW27" s="127"/>
      <c r="NNX27" s="128"/>
      <c r="NNY27" s="127"/>
      <c r="NNZ27" s="128"/>
      <c r="NOA27" s="127"/>
      <c r="NOB27" s="128"/>
      <c r="NOC27" s="127"/>
      <c r="NOD27" s="128"/>
      <c r="NOE27" s="127"/>
      <c r="NOF27" s="128"/>
      <c r="NOG27" s="127"/>
      <c r="NOH27" s="128"/>
      <c r="NOI27" s="127"/>
      <c r="NOJ27" s="128"/>
      <c r="NOK27" s="127"/>
      <c r="NOL27" s="128"/>
      <c r="NOM27" s="127"/>
      <c r="NON27" s="128"/>
      <c r="NOO27" s="127"/>
      <c r="NOP27" s="128"/>
      <c r="NOQ27" s="127"/>
      <c r="NOR27" s="128"/>
      <c r="NOS27" s="127"/>
      <c r="NOT27" s="128"/>
      <c r="NOU27" s="127"/>
      <c r="NOV27" s="128"/>
      <c r="NOW27" s="127"/>
      <c r="NOX27" s="128"/>
      <c r="NOY27" s="127"/>
      <c r="NOZ27" s="128"/>
      <c r="NPA27" s="127"/>
      <c r="NPB27" s="128"/>
      <c r="NPC27" s="127"/>
      <c r="NPD27" s="128"/>
      <c r="NPE27" s="127"/>
      <c r="NPF27" s="128"/>
      <c r="NPG27" s="127"/>
      <c r="NPH27" s="128"/>
      <c r="NPI27" s="127"/>
      <c r="NPJ27" s="128"/>
      <c r="NPK27" s="127"/>
      <c r="NPL27" s="128"/>
      <c r="NPM27" s="127"/>
      <c r="NPN27" s="128"/>
      <c r="NPO27" s="127"/>
      <c r="NPP27" s="128"/>
      <c r="NPQ27" s="127"/>
      <c r="NPR27" s="128"/>
      <c r="NPS27" s="127"/>
      <c r="NPT27" s="128"/>
      <c r="NPU27" s="127"/>
      <c r="NPV27" s="128"/>
      <c r="NPW27" s="127"/>
      <c r="NPX27" s="128"/>
      <c r="NPY27" s="127"/>
      <c r="NPZ27" s="128"/>
      <c r="NQA27" s="127"/>
      <c r="NQB27" s="128"/>
      <c r="NQC27" s="127"/>
      <c r="NQD27" s="128"/>
      <c r="NQE27" s="127"/>
      <c r="NQF27" s="128"/>
      <c r="NQG27" s="127"/>
      <c r="NQH27" s="128"/>
      <c r="NQI27" s="127"/>
      <c r="NQJ27" s="128"/>
      <c r="NQK27" s="127"/>
      <c r="NQL27" s="128"/>
      <c r="NQM27" s="127"/>
      <c r="NQN27" s="128"/>
      <c r="NQO27" s="127"/>
      <c r="NQP27" s="128"/>
      <c r="NQQ27" s="127"/>
      <c r="NQR27" s="128"/>
      <c r="NQS27" s="127"/>
      <c r="NQT27" s="128"/>
      <c r="NQU27" s="127"/>
      <c r="NQV27" s="128"/>
      <c r="NQW27" s="127"/>
      <c r="NQX27" s="128"/>
      <c r="NQY27" s="127"/>
      <c r="NQZ27" s="128"/>
      <c r="NRA27" s="127"/>
      <c r="NRB27" s="128"/>
      <c r="NRC27" s="127"/>
      <c r="NRD27" s="128"/>
      <c r="NRE27" s="127"/>
      <c r="NRF27" s="128"/>
      <c r="NRG27" s="127"/>
      <c r="NRH27" s="128"/>
      <c r="NRI27" s="127"/>
      <c r="NRJ27" s="128"/>
      <c r="NRK27" s="127"/>
      <c r="NRL27" s="128"/>
      <c r="NRM27" s="127"/>
      <c r="NRN27" s="128"/>
      <c r="NRO27" s="127"/>
      <c r="NRP27" s="128"/>
      <c r="NRQ27" s="127"/>
      <c r="NRR27" s="128"/>
      <c r="NRS27" s="127"/>
      <c r="NRT27" s="128"/>
      <c r="NRU27" s="127"/>
      <c r="NRV27" s="128"/>
      <c r="NRW27" s="127"/>
      <c r="NRX27" s="128"/>
      <c r="NRY27" s="127"/>
      <c r="NRZ27" s="128"/>
      <c r="NSA27" s="127"/>
      <c r="NSB27" s="128"/>
      <c r="NSC27" s="127"/>
      <c r="NSD27" s="128"/>
      <c r="NSE27" s="127"/>
      <c r="NSF27" s="128"/>
      <c r="NSG27" s="127"/>
      <c r="NSH27" s="128"/>
      <c r="NSI27" s="127"/>
      <c r="NSJ27" s="128"/>
      <c r="NSK27" s="127"/>
      <c r="NSL27" s="128"/>
      <c r="NSM27" s="127"/>
      <c r="NSN27" s="128"/>
      <c r="NSO27" s="127"/>
      <c r="NSP27" s="128"/>
      <c r="NSQ27" s="127"/>
      <c r="NSR27" s="128"/>
      <c r="NSS27" s="127"/>
      <c r="NST27" s="128"/>
      <c r="NSU27" s="127"/>
      <c r="NSV27" s="128"/>
      <c r="NSW27" s="127"/>
      <c r="NSX27" s="128"/>
      <c r="NSY27" s="127"/>
      <c r="NSZ27" s="128"/>
      <c r="NTA27" s="127"/>
      <c r="NTB27" s="128"/>
      <c r="NTC27" s="127"/>
      <c r="NTD27" s="128"/>
      <c r="NTE27" s="127"/>
      <c r="NTF27" s="128"/>
      <c r="NTG27" s="127"/>
      <c r="NTH27" s="128"/>
      <c r="NTI27" s="127"/>
      <c r="NTJ27" s="128"/>
      <c r="NTK27" s="127"/>
      <c r="NTL27" s="128"/>
      <c r="NTM27" s="127"/>
      <c r="NTN27" s="128"/>
      <c r="NTO27" s="127"/>
      <c r="NTP27" s="128"/>
      <c r="NTQ27" s="127"/>
      <c r="NTR27" s="128"/>
      <c r="NTS27" s="127"/>
      <c r="NTT27" s="128"/>
      <c r="NTU27" s="127"/>
      <c r="NTV27" s="128"/>
      <c r="NTW27" s="127"/>
      <c r="NTX27" s="128"/>
      <c r="NTY27" s="127"/>
      <c r="NTZ27" s="128"/>
      <c r="NUA27" s="127"/>
      <c r="NUB27" s="128"/>
      <c r="NUC27" s="127"/>
      <c r="NUD27" s="128"/>
      <c r="NUE27" s="127"/>
      <c r="NUF27" s="128"/>
      <c r="NUG27" s="127"/>
      <c r="NUH27" s="128"/>
      <c r="NUI27" s="127"/>
      <c r="NUJ27" s="128"/>
      <c r="NUK27" s="127"/>
      <c r="NUL27" s="128"/>
      <c r="NUM27" s="127"/>
      <c r="NUN27" s="128"/>
      <c r="NUO27" s="127"/>
      <c r="NUP27" s="128"/>
      <c r="NUQ27" s="127"/>
      <c r="NUR27" s="128"/>
      <c r="NUS27" s="127"/>
      <c r="NUT27" s="128"/>
      <c r="NUU27" s="127"/>
      <c r="NUV27" s="128"/>
      <c r="NUW27" s="127"/>
      <c r="NUX27" s="128"/>
      <c r="NUY27" s="127"/>
      <c r="NUZ27" s="128"/>
      <c r="NVA27" s="127"/>
      <c r="NVB27" s="128"/>
      <c r="NVC27" s="127"/>
      <c r="NVD27" s="128"/>
      <c r="NVE27" s="127"/>
      <c r="NVF27" s="128"/>
      <c r="NVG27" s="127"/>
      <c r="NVH27" s="128"/>
      <c r="NVI27" s="127"/>
      <c r="NVJ27" s="128"/>
      <c r="NVK27" s="127"/>
      <c r="NVL27" s="128"/>
      <c r="NVM27" s="127"/>
      <c r="NVN27" s="128"/>
      <c r="NVO27" s="127"/>
      <c r="NVP27" s="128"/>
      <c r="NVQ27" s="127"/>
      <c r="NVR27" s="128"/>
      <c r="NVS27" s="127"/>
      <c r="NVT27" s="128"/>
      <c r="NVU27" s="127"/>
      <c r="NVV27" s="128"/>
      <c r="NVW27" s="127"/>
      <c r="NVX27" s="128"/>
      <c r="NVY27" s="127"/>
      <c r="NVZ27" s="128"/>
      <c r="NWA27" s="127"/>
      <c r="NWB27" s="128"/>
      <c r="NWC27" s="127"/>
      <c r="NWD27" s="128"/>
      <c r="NWE27" s="127"/>
      <c r="NWF27" s="128"/>
      <c r="NWG27" s="127"/>
      <c r="NWH27" s="128"/>
      <c r="NWI27" s="127"/>
      <c r="NWJ27" s="128"/>
      <c r="NWK27" s="127"/>
      <c r="NWL27" s="128"/>
      <c r="NWM27" s="127"/>
      <c r="NWN27" s="128"/>
      <c r="NWO27" s="127"/>
      <c r="NWP27" s="128"/>
      <c r="NWQ27" s="127"/>
      <c r="NWR27" s="128"/>
      <c r="NWS27" s="127"/>
      <c r="NWT27" s="128"/>
      <c r="NWU27" s="127"/>
      <c r="NWV27" s="128"/>
      <c r="NWW27" s="127"/>
      <c r="NWX27" s="128"/>
      <c r="NWY27" s="127"/>
      <c r="NWZ27" s="128"/>
      <c r="NXA27" s="127"/>
      <c r="NXB27" s="128"/>
      <c r="NXC27" s="127"/>
      <c r="NXD27" s="128"/>
      <c r="NXE27" s="127"/>
      <c r="NXF27" s="128"/>
      <c r="NXG27" s="127"/>
      <c r="NXH27" s="128"/>
      <c r="NXI27" s="127"/>
      <c r="NXJ27" s="128"/>
      <c r="NXK27" s="127"/>
      <c r="NXL27" s="128"/>
      <c r="NXM27" s="127"/>
      <c r="NXN27" s="128"/>
      <c r="NXO27" s="127"/>
      <c r="NXP27" s="128"/>
      <c r="NXQ27" s="127"/>
      <c r="NXR27" s="128"/>
      <c r="NXS27" s="127"/>
      <c r="NXT27" s="128"/>
      <c r="NXU27" s="127"/>
      <c r="NXV27" s="128"/>
      <c r="NXW27" s="127"/>
      <c r="NXX27" s="128"/>
      <c r="NXY27" s="127"/>
      <c r="NXZ27" s="128"/>
      <c r="NYA27" s="127"/>
      <c r="NYB27" s="128"/>
      <c r="NYC27" s="127"/>
      <c r="NYD27" s="128"/>
      <c r="NYE27" s="127"/>
      <c r="NYF27" s="128"/>
      <c r="NYG27" s="127"/>
      <c r="NYH27" s="128"/>
      <c r="NYI27" s="127"/>
      <c r="NYJ27" s="128"/>
      <c r="NYK27" s="127"/>
      <c r="NYL27" s="128"/>
      <c r="NYM27" s="127"/>
      <c r="NYN27" s="128"/>
      <c r="NYO27" s="127"/>
      <c r="NYP27" s="128"/>
      <c r="NYQ27" s="127"/>
      <c r="NYR27" s="128"/>
      <c r="NYS27" s="127"/>
      <c r="NYT27" s="128"/>
      <c r="NYU27" s="127"/>
      <c r="NYV27" s="128"/>
      <c r="NYW27" s="127"/>
      <c r="NYX27" s="128"/>
      <c r="NYY27" s="127"/>
      <c r="NYZ27" s="128"/>
      <c r="NZA27" s="127"/>
      <c r="NZB27" s="128"/>
      <c r="NZC27" s="127"/>
      <c r="NZD27" s="128"/>
      <c r="NZE27" s="127"/>
      <c r="NZF27" s="128"/>
      <c r="NZG27" s="127"/>
      <c r="NZH27" s="128"/>
      <c r="NZI27" s="127"/>
      <c r="NZJ27" s="128"/>
      <c r="NZK27" s="127"/>
      <c r="NZL27" s="128"/>
      <c r="NZM27" s="127"/>
      <c r="NZN27" s="128"/>
      <c r="NZO27" s="127"/>
      <c r="NZP27" s="128"/>
      <c r="NZQ27" s="127"/>
      <c r="NZR27" s="128"/>
      <c r="NZS27" s="127"/>
      <c r="NZT27" s="128"/>
      <c r="NZU27" s="127"/>
      <c r="NZV27" s="128"/>
      <c r="NZW27" s="127"/>
      <c r="NZX27" s="128"/>
      <c r="NZY27" s="127"/>
      <c r="NZZ27" s="128"/>
      <c r="OAA27" s="127"/>
      <c r="OAB27" s="128"/>
      <c r="OAC27" s="127"/>
      <c r="OAD27" s="128"/>
      <c r="OAE27" s="127"/>
      <c r="OAF27" s="128"/>
      <c r="OAG27" s="127"/>
      <c r="OAH27" s="128"/>
      <c r="OAI27" s="127"/>
      <c r="OAJ27" s="128"/>
      <c r="OAK27" s="127"/>
      <c r="OAL27" s="128"/>
      <c r="OAM27" s="127"/>
      <c r="OAN27" s="128"/>
      <c r="OAO27" s="127"/>
      <c r="OAP27" s="128"/>
      <c r="OAQ27" s="127"/>
      <c r="OAR27" s="128"/>
      <c r="OAS27" s="127"/>
      <c r="OAT27" s="128"/>
      <c r="OAU27" s="127"/>
      <c r="OAV27" s="128"/>
      <c r="OAW27" s="127"/>
      <c r="OAX27" s="128"/>
      <c r="OAY27" s="127"/>
      <c r="OAZ27" s="128"/>
      <c r="OBA27" s="127"/>
      <c r="OBB27" s="128"/>
      <c r="OBC27" s="127"/>
      <c r="OBD27" s="128"/>
      <c r="OBE27" s="127"/>
      <c r="OBF27" s="128"/>
      <c r="OBG27" s="127"/>
      <c r="OBH27" s="128"/>
      <c r="OBI27" s="127"/>
      <c r="OBJ27" s="128"/>
      <c r="OBK27" s="127"/>
      <c r="OBL27" s="128"/>
      <c r="OBM27" s="127"/>
      <c r="OBN27" s="128"/>
      <c r="OBO27" s="127"/>
      <c r="OBP27" s="128"/>
      <c r="OBQ27" s="127"/>
      <c r="OBR27" s="128"/>
      <c r="OBS27" s="127"/>
      <c r="OBT27" s="128"/>
      <c r="OBU27" s="127"/>
      <c r="OBV27" s="128"/>
      <c r="OBW27" s="127"/>
      <c r="OBX27" s="128"/>
      <c r="OBY27" s="127"/>
      <c r="OBZ27" s="128"/>
      <c r="OCA27" s="127"/>
      <c r="OCB27" s="128"/>
      <c r="OCC27" s="127"/>
      <c r="OCD27" s="128"/>
      <c r="OCE27" s="127"/>
      <c r="OCF27" s="128"/>
      <c r="OCG27" s="127"/>
      <c r="OCH27" s="128"/>
      <c r="OCI27" s="127"/>
      <c r="OCJ27" s="128"/>
      <c r="OCK27" s="127"/>
      <c r="OCL27" s="128"/>
      <c r="OCM27" s="127"/>
      <c r="OCN27" s="128"/>
      <c r="OCO27" s="127"/>
      <c r="OCP27" s="128"/>
      <c r="OCQ27" s="127"/>
      <c r="OCR27" s="128"/>
      <c r="OCS27" s="127"/>
      <c r="OCT27" s="128"/>
      <c r="OCU27" s="127"/>
      <c r="OCV27" s="128"/>
      <c r="OCW27" s="127"/>
      <c r="OCX27" s="128"/>
      <c r="OCY27" s="127"/>
      <c r="OCZ27" s="128"/>
      <c r="ODA27" s="127"/>
      <c r="ODB27" s="128"/>
      <c r="ODC27" s="127"/>
      <c r="ODD27" s="128"/>
      <c r="ODE27" s="127"/>
      <c r="ODF27" s="128"/>
      <c r="ODG27" s="127"/>
      <c r="ODH27" s="128"/>
      <c r="ODI27" s="127"/>
      <c r="ODJ27" s="128"/>
      <c r="ODK27" s="127"/>
      <c r="ODL27" s="128"/>
      <c r="ODM27" s="127"/>
      <c r="ODN27" s="128"/>
      <c r="ODO27" s="127"/>
      <c r="ODP27" s="128"/>
      <c r="ODQ27" s="127"/>
      <c r="ODR27" s="128"/>
      <c r="ODS27" s="127"/>
      <c r="ODT27" s="128"/>
      <c r="ODU27" s="127"/>
      <c r="ODV27" s="128"/>
      <c r="ODW27" s="127"/>
      <c r="ODX27" s="128"/>
      <c r="ODY27" s="127"/>
      <c r="ODZ27" s="128"/>
      <c r="OEA27" s="127"/>
      <c r="OEB27" s="128"/>
      <c r="OEC27" s="127"/>
      <c r="OED27" s="128"/>
      <c r="OEE27" s="127"/>
      <c r="OEF27" s="128"/>
      <c r="OEG27" s="127"/>
      <c r="OEH27" s="128"/>
      <c r="OEI27" s="127"/>
      <c r="OEJ27" s="128"/>
      <c r="OEK27" s="127"/>
      <c r="OEL27" s="128"/>
      <c r="OEM27" s="127"/>
      <c r="OEN27" s="128"/>
      <c r="OEO27" s="127"/>
      <c r="OEP27" s="128"/>
      <c r="OEQ27" s="127"/>
      <c r="OER27" s="128"/>
      <c r="OES27" s="127"/>
      <c r="OET27" s="128"/>
      <c r="OEU27" s="127"/>
      <c r="OEV27" s="128"/>
      <c r="OEW27" s="127"/>
      <c r="OEX27" s="128"/>
      <c r="OEY27" s="127"/>
      <c r="OEZ27" s="128"/>
      <c r="OFA27" s="127"/>
      <c r="OFB27" s="128"/>
      <c r="OFC27" s="127"/>
      <c r="OFD27" s="128"/>
      <c r="OFE27" s="127"/>
      <c r="OFF27" s="128"/>
      <c r="OFG27" s="127"/>
      <c r="OFH27" s="128"/>
      <c r="OFI27" s="127"/>
      <c r="OFJ27" s="128"/>
      <c r="OFK27" s="127"/>
      <c r="OFL27" s="128"/>
      <c r="OFM27" s="127"/>
      <c r="OFN27" s="128"/>
      <c r="OFO27" s="127"/>
      <c r="OFP27" s="128"/>
      <c r="OFQ27" s="127"/>
      <c r="OFR27" s="128"/>
      <c r="OFS27" s="127"/>
      <c r="OFT27" s="128"/>
      <c r="OFU27" s="127"/>
      <c r="OFV27" s="128"/>
      <c r="OFW27" s="127"/>
      <c r="OFX27" s="128"/>
      <c r="OFY27" s="127"/>
      <c r="OFZ27" s="128"/>
      <c r="OGA27" s="127"/>
      <c r="OGB27" s="128"/>
      <c r="OGC27" s="127"/>
      <c r="OGD27" s="128"/>
      <c r="OGE27" s="127"/>
      <c r="OGF27" s="128"/>
      <c r="OGG27" s="127"/>
      <c r="OGH27" s="128"/>
      <c r="OGI27" s="127"/>
      <c r="OGJ27" s="128"/>
      <c r="OGK27" s="127"/>
      <c r="OGL27" s="128"/>
      <c r="OGM27" s="127"/>
      <c r="OGN27" s="128"/>
      <c r="OGO27" s="127"/>
      <c r="OGP27" s="128"/>
      <c r="OGQ27" s="127"/>
      <c r="OGR27" s="128"/>
      <c r="OGS27" s="127"/>
      <c r="OGT27" s="128"/>
      <c r="OGU27" s="127"/>
      <c r="OGV27" s="128"/>
      <c r="OGW27" s="127"/>
      <c r="OGX27" s="128"/>
      <c r="OGY27" s="127"/>
      <c r="OGZ27" s="128"/>
      <c r="OHA27" s="127"/>
      <c r="OHB27" s="128"/>
      <c r="OHC27" s="127"/>
      <c r="OHD27" s="128"/>
      <c r="OHE27" s="127"/>
      <c r="OHF27" s="128"/>
      <c r="OHG27" s="127"/>
      <c r="OHH27" s="128"/>
      <c r="OHI27" s="127"/>
      <c r="OHJ27" s="128"/>
      <c r="OHK27" s="127"/>
      <c r="OHL27" s="128"/>
      <c r="OHM27" s="127"/>
      <c r="OHN27" s="128"/>
      <c r="OHO27" s="127"/>
      <c r="OHP27" s="128"/>
      <c r="OHQ27" s="127"/>
      <c r="OHR27" s="128"/>
      <c r="OHS27" s="127"/>
      <c r="OHT27" s="128"/>
      <c r="OHU27" s="127"/>
      <c r="OHV27" s="128"/>
      <c r="OHW27" s="127"/>
      <c r="OHX27" s="128"/>
      <c r="OHY27" s="127"/>
      <c r="OHZ27" s="128"/>
      <c r="OIA27" s="127"/>
      <c r="OIB27" s="128"/>
      <c r="OIC27" s="127"/>
      <c r="OID27" s="128"/>
      <c r="OIE27" s="127"/>
      <c r="OIF27" s="128"/>
      <c r="OIG27" s="127"/>
      <c r="OIH27" s="128"/>
      <c r="OII27" s="127"/>
      <c r="OIJ27" s="128"/>
      <c r="OIK27" s="127"/>
      <c r="OIL27" s="128"/>
      <c r="OIM27" s="127"/>
      <c r="OIN27" s="128"/>
      <c r="OIO27" s="127"/>
      <c r="OIP27" s="128"/>
      <c r="OIQ27" s="127"/>
      <c r="OIR27" s="128"/>
      <c r="OIS27" s="127"/>
      <c r="OIT27" s="128"/>
      <c r="OIU27" s="127"/>
      <c r="OIV27" s="128"/>
      <c r="OIW27" s="127"/>
      <c r="OIX27" s="128"/>
      <c r="OIY27" s="127"/>
      <c r="OIZ27" s="128"/>
      <c r="OJA27" s="127"/>
      <c r="OJB27" s="128"/>
      <c r="OJC27" s="127"/>
      <c r="OJD27" s="128"/>
      <c r="OJE27" s="127"/>
      <c r="OJF27" s="128"/>
      <c r="OJG27" s="127"/>
      <c r="OJH27" s="128"/>
      <c r="OJI27" s="127"/>
      <c r="OJJ27" s="128"/>
      <c r="OJK27" s="127"/>
      <c r="OJL27" s="128"/>
      <c r="OJM27" s="127"/>
      <c r="OJN27" s="128"/>
      <c r="OJO27" s="127"/>
      <c r="OJP27" s="128"/>
      <c r="OJQ27" s="127"/>
      <c r="OJR27" s="128"/>
      <c r="OJS27" s="127"/>
      <c r="OJT27" s="128"/>
      <c r="OJU27" s="127"/>
      <c r="OJV27" s="128"/>
      <c r="OJW27" s="127"/>
      <c r="OJX27" s="128"/>
      <c r="OJY27" s="127"/>
      <c r="OJZ27" s="128"/>
      <c r="OKA27" s="127"/>
      <c r="OKB27" s="128"/>
      <c r="OKC27" s="127"/>
      <c r="OKD27" s="128"/>
      <c r="OKE27" s="127"/>
      <c r="OKF27" s="128"/>
      <c r="OKG27" s="127"/>
      <c r="OKH27" s="128"/>
      <c r="OKI27" s="127"/>
      <c r="OKJ27" s="128"/>
      <c r="OKK27" s="127"/>
      <c r="OKL27" s="128"/>
      <c r="OKM27" s="127"/>
      <c r="OKN27" s="128"/>
      <c r="OKO27" s="127"/>
      <c r="OKP27" s="128"/>
      <c r="OKQ27" s="127"/>
      <c r="OKR27" s="128"/>
      <c r="OKS27" s="127"/>
      <c r="OKT27" s="128"/>
      <c r="OKU27" s="127"/>
      <c r="OKV27" s="128"/>
      <c r="OKW27" s="127"/>
      <c r="OKX27" s="128"/>
      <c r="OKY27" s="127"/>
      <c r="OKZ27" s="128"/>
      <c r="OLA27" s="127"/>
      <c r="OLB27" s="128"/>
      <c r="OLC27" s="127"/>
      <c r="OLD27" s="128"/>
      <c r="OLE27" s="127"/>
      <c r="OLF27" s="128"/>
      <c r="OLG27" s="127"/>
      <c r="OLH27" s="128"/>
      <c r="OLI27" s="127"/>
      <c r="OLJ27" s="128"/>
      <c r="OLK27" s="127"/>
      <c r="OLL27" s="128"/>
      <c r="OLM27" s="127"/>
      <c r="OLN27" s="128"/>
      <c r="OLO27" s="127"/>
      <c r="OLP27" s="128"/>
      <c r="OLQ27" s="127"/>
      <c r="OLR27" s="128"/>
      <c r="OLS27" s="127"/>
      <c r="OLT27" s="128"/>
      <c r="OLU27" s="127"/>
      <c r="OLV27" s="128"/>
      <c r="OLW27" s="127"/>
      <c r="OLX27" s="128"/>
      <c r="OLY27" s="127"/>
      <c r="OLZ27" s="128"/>
      <c r="OMA27" s="127"/>
      <c r="OMB27" s="128"/>
      <c r="OMC27" s="127"/>
      <c r="OMD27" s="128"/>
      <c r="OME27" s="127"/>
      <c r="OMF27" s="128"/>
      <c r="OMG27" s="127"/>
      <c r="OMH27" s="128"/>
      <c r="OMI27" s="127"/>
      <c r="OMJ27" s="128"/>
      <c r="OMK27" s="127"/>
      <c r="OML27" s="128"/>
      <c r="OMM27" s="127"/>
      <c r="OMN27" s="128"/>
      <c r="OMO27" s="127"/>
      <c r="OMP27" s="128"/>
      <c r="OMQ27" s="127"/>
      <c r="OMR27" s="128"/>
      <c r="OMS27" s="127"/>
      <c r="OMT27" s="128"/>
      <c r="OMU27" s="127"/>
      <c r="OMV27" s="128"/>
      <c r="OMW27" s="127"/>
      <c r="OMX27" s="128"/>
      <c r="OMY27" s="127"/>
      <c r="OMZ27" s="128"/>
      <c r="ONA27" s="127"/>
      <c r="ONB27" s="128"/>
      <c r="ONC27" s="127"/>
      <c r="OND27" s="128"/>
      <c r="ONE27" s="127"/>
      <c r="ONF27" s="128"/>
      <c r="ONG27" s="127"/>
      <c r="ONH27" s="128"/>
      <c r="ONI27" s="127"/>
      <c r="ONJ27" s="128"/>
      <c r="ONK27" s="127"/>
      <c r="ONL27" s="128"/>
      <c r="ONM27" s="127"/>
      <c r="ONN27" s="128"/>
      <c r="ONO27" s="127"/>
      <c r="ONP27" s="128"/>
      <c r="ONQ27" s="127"/>
      <c r="ONR27" s="128"/>
      <c r="ONS27" s="127"/>
      <c r="ONT27" s="128"/>
      <c r="ONU27" s="127"/>
      <c r="ONV27" s="128"/>
      <c r="ONW27" s="127"/>
      <c r="ONX27" s="128"/>
      <c r="ONY27" s="127"/>
      <c r="ONZ27" s="128"/>
      <c r="OOA27" s="127"/>
      <c r="OOB27" s="128"/>
      <c r="OOC27" s="127"/>
      <c r="OOD27" s="128"/>
      <c r="OOE27" s="127"/>
      <c r="OOF27" s="128"/>
      <c r="OOG27" s="127"/>
      <c r="OOH27" s="128"/>
      <c r="OOI27" s="127"/>
      <c r="OOJ27" s="128"/>
      <c r="OOK27" s="127"/>
      <c r="OOL27" s="128"/>
      <c r="OOM27" s="127"/>
      <c r="OON27" s="128"/>
      <c r="OOO27" s="127"/>
      <c r="OOP27" s="128"/>
      <c r="OOQ27" s="127"/>
      <c r="OOR27" s="128"/>
      <c r="OOS27" s="127"/>
      <c r="OOT27" s="128"/>
      <c r="OOU27" s="127"/>
      <c r="OOV27" s="128"/>
      <c r="OOW27" s="127"/>
      <c r="OOX27" s="128"/>
      <c r="OOY27" s="127"/>
      <c r="OOZ27" s="128"/>
      <c r="OPA27" s="127"/>
      <c r="OPB27" s="128"/>
      <c r="OPC27" s="127"/>
      <c r="OPD27" s="128"/>
      <c r="OPE27" s="127"/>
      <c r="OPF27" s="128"/>
      <c r="OPG27" s="127"/>
      <c r="OPH27" s="128"/>
      <c r="OPI27" s="127"/>
      <c r="OPJ27" s="128"/>
      <c r="OPK27" s="127"/>
      <c r="OPL27" s="128"/>
      <c r="OPM27" s="127"/>
      <c r="OPN27" s="128"/>
      <c r="OPO27" s="127"/>
      <c r="OPP27" s="128"/>
      <c r="OPQ27" s="127"/>
      <c r="OPR27" s="128"/>
      <c r="OPS27" s="127"/>
      <c r="OPT27" s="128"/>
      <c r="OPU27" s="127"/>
      <c r="OPV27" s="128"/>
      <c r="OPW27" s="127"/>
      <c r="OPX27" s="128"/>
      <c r="OPY27" s="127"/>
      <c r="OPZ27" s="128"/>
      <c r="OQA27" s="127"/>
      <c r="OQB27" s="128"/>
      <c r="OQC27" s="127"/>
      <c r="OQD27" s="128"/>
      <c r="OQE27" s="127"/>
      <c r="OQF27" s="128"/>
      <c r="OQG27" s="127"/>
      <c r="OQH27" s="128"/>
      <c r="OQI27" s="127"/>
      <c r="OQJ27" s="128"/>
      <c r="OQK27" s="127"/>
      <c r="OQL27" s="128"/>
      <c r="OQM27" s="127"/>
      <c r="OQN27" s="128"/>
      <c r="OQO27" s="127"/>
      <c r="OQP27" s="128"/>
      <c r="OQQ27" s="127"/>
      <c r="OQR27" s="128"/>
      <c r="OQS27" s="127"/>
      <c r="OQT27" s="128"/>
      <c r="OQU27" s="127"/>
      <c r="OQV27" s="128"/>
      <c r="OQW27" s="127"/>
      <c r="OQX27" s="128"/>
      <c r="OQY27" s="127"/>
      <c r="OQZ27" s="128"/>
      <c r="ORA27" s="127"/>
      <c r="ORB27" s="128"/>
      <c r="ORC27" s="127"/>
      <c r="ORD27" s="128"/>
      <c r="ORE27" s="127"/>
      <c r="ORF27" s="128"/>
      <c r="ORG27" s="127"/>
      <c r="ORH27" s="128"/>
      <c r="ORI27" s="127"/>
      <c r="ORJ27" s="128"/>
      <c r="ORK27" s="127"/>
      <c r="ORL27" s="128"/>
      <c r="ORM27" s="127"/>
      <c r="ORN27" s="128"/>
      <c r="ORO27" s="127"/>
      <c r="ORP27" s="128"/>
      <c r="ORQ27" s="127"/>
      <c r="ORR27" s="128"/>
      <c r="ORS27" s="127"/>
      <c r="ORT27" s="128"/>
      <c r="ORU27" s="127"/>
      <c r="ORV27" s="128"/>
      <c r="ORW27" s="127"/>
      <c r="ORX27" s="128"/>
      <c r="ORY27" s="127"/>
      <c r="ORZ27" s="128"/>
      <c r="OSA27" s="127"/>
      <c r="OSB27" s="128"/>
      <c r="OSC27" s="127"/>
      <c r="OSD27" s="128"/>
      <c r="OSE27" s="127"/>
      <c r="OSF27" s="128"/>
      <c r="OSG27" s="127"/>
      <c r="OSH27" s="128"/>
      <c r="OSI27" s="127"/>
      <c r="OSJ27" s="128"/>
      <c r="OSK27" s="127"/>
      <c r="OSL27" s="128"/>
      <c r="OSM27" s="127"/>
      <c r="OSN27" s="128"/>
      <c r="OSO27" s="127"/>
      <c r="OSP27" s="128"/>
      <c r="OSQ27" s="127"/>
      <c r="OSR27" s="128"/>
      <c r="OSS27" s="127"/>
      <c r="OST27" s="128"/>
      <c r="OSU27" s="127"/>
      <c r="OSV27" s="128"/>
      <c r="OSW27" s="127"/>
      <c r="OSX27" s="128"/>
      <c r="OSY27" s="127"/>
      <c r="OSZ27" s="128"/>
      <c r="OTA27" s="127"/>
      <c r="OTB27" s="128"/>
      <c r="OTC27" s="127"/>
      <c r="OTD27" s="128"/>
      <c r="OTE27" s="127"/>
      <c r="OTF27" s="128"/>
      <c r="OTG27" s="127"/>
      <c r="OTH27" s="128"/>
      <c r="OTI27" s="127"/>
      <c r="OTJ27" s="128"/>
      <c r="OTK27" s="127"/>
      <c r="OTL27" s="128"/>
      <c r="OTM27" s="127"/>
      <c r="OTN27" s="128"/>
      <c r="OTO27" s="127"/>
      <c r="OTP27" s="128"/>
      <c r="OTQ27" s="127"/>
      <c r="OTR27" s="128"/>
      <c r="OTS27" s="127"/>
      <c r="OTT27" s="128"/>
      <c r="OTU27" s="127"/>
      <c r="OTV27" s="128"/>
      <c r="OTW27" s="127"/>
      <c r="OTX27" s="128"/>
      <c r="OTY27" s="127"/>
      <c r="OTZ27" s="128"/>
      <c r="OUA27" s="127"/>
      <c r="OUB27" s="128"/>
      <c r="OUC27" s="127"/>
      <c r="OUD27" s="128"/>
      <c r="OUE27" s="127"/>
      <c r="OUF27" s="128"/>
      <c r="OUG27" s="127"/>
      <c r="OUH27" s="128"/>
      <c r="OUI27" s="127"/>
      <c r="OUJ27" s="128"/>
      <c r="OUK27" s="127"/>
      <c r="OUL27" s="128"/>
      <c r="OUM27" s="127"/>
      <c r="OUN27" s="128"/>
      <c r="OUO27" s="127"/>
      <c r="OUP27" s="128"/>
      <c r="OUQ27" s="127"/>
      <c r="OUR27" s="128"/>
      <c r="OUS27" s="127"/>
      <c r="OUT27" s="128"/>
      <c r="OUU27" s="127"/>
      <c r="OUV27" s="128"/>
      <c r="OUW27" s="127"/>
      <c r="OUX27" s="128"/>
      <c r="OUY27" s="127"/>
      <c r="OUZ27" s="128"/>
      <c r="OVA27" s="127"/>
      <c r="OVB27" s="128"/>
      <c r="OVC27" s="127"/>
      <c r="OVD27" s="128"/>
      <c r="OVE27" s="127"/>
      <c r="OVF27" s="128"/>
      <c r="OVG27" s="127"/>
      <c r="OVH27" s="128"/>
      <c r="OVI27" s="127"/>
      <c r="OVJ27" s="128"/>
      <c r="OVK27" s="127"/>
      <c r="OVL27" s="128"/>
      <c r="OVM27" s="127"/>
      <c r="OVN27" s="128"/>
      <c r="OVO27" s="127"/>
      <c r="OVP27" s="128"/>
      <c r="OVQ27" s="127"/>
      <c r="OVR27" s="128"/>
      <c r="OVS27" s="127"/>
      <c r="OVT27" s="128"/>
      <c r="OVU27" s="127"/>
      <c r="OVV27" s="128"/>
      <c r="OVW27" s="127"/>
      <c r="OVX27" s="128"/>
      <c r="OVY27" s="127"/>
      <c r="OVZ27" s="128"/>
      <c r="OWA27" s="127"/>
      <c r="OWB27" s="128"/>
      <c r="OWC27" s="127"/>
      <c r="OWD27" s="128"/>
      <c r="OWE27" s="127"/>
      <c r="OWF27" s="128"/>
      <c r="OWG27" s="127"/>
      <c r="OWH27" s="128"/>
      <c r="OWI27" s="127"/>
      <c r="OWJ27" s="128"/>
      <c r="OWK27" s="127"/>
      <c r="OWL27" s="128"/>
      <c r="OWM27" s="127"/>
      <c r="OWN27" s="128"/>
      <c r="OWO27" s="127"/>
      <c r="OWP27" s="128"/>
      <c r="OWQ27" s="127"/>
      <c r="OWR27" s="128"/>
      <c r="OWS27" s="127"/>
      <c r="OWT27" s="128"/>
      <c r="OWU27" s="127"/>
      <c r="OWV27" s="128"/>
      <c r="OWW27" s="127"/>
      <c r="OWX27" s="128"/>
      <c r="OWY27" s="127"/>
      <c r="OWZ27" s="128"/>
      <c r="OXA27" s="127"/>
      <c r="OXB27" s="128"/>
      <c r="OXC27" s="127"/>
      <c r="OXD27" s="128"/>
      <c r="OXE27" s="127"/>
      <c r="OXF27" s="128"/>
      <c r="OXG27" s="127"/>
      <c r="OXH27" s="128"/>
      <c r="OXI27" s="127"/>
      <c r="OXJ27" s="128"/>
      <c r="OXK27" s="127"/>
      <c r="OXL27" s="128"/>
      <c r="OXM27" s="127"/>
      <c r="OXN27" s="128"/>
      <c r="OXO27" s="127"/>
      <c r="OXP27" s="128"/>
      <c r="OXQ27" s="127"/>
      <c r="OXR27" s="128"/>
      <c r="OXS27" s="127"/>
      <c r="OXT27" s="128"/>
      <c r="OXU27" s="127"/>
      <c r="OXV27" s="128"/>
      <c r="OXW27" s="127"/>
      <c r="OXX27" s="128"/>
      <c r="OXY27" s="127"/>
      <c r="OXZ27" s="128"/>
      <c r="OYA27" s="127"/>
      <c r="OYB27" s="128"/>
      <c r="OYC27" s="127"/>
      <c r="OYD27" s="128"/>
      <c r="OYE27" s="127"/>
      <c r="OYF27" s="128"/>
      <c r="OYG27" s="127"/>
      <c r="OYH27" s="128"/>
      <c r="OYI27" s="127"/>
      <c r="OYJ27" s="128"/>
      <c r="OYK27" s="127"/>
      <c r="OYL27" s="128"/>
      <c r="OYM27" s="127"/>
      <c r="OYN27" s="128"/>
      <c r="OYO27" s="127"/>
      <c r="OYP27" s="128"/>
      <c r="OYQ27" s="127"/>
      <c r="OYR27" s="128"/>
      <c r="OYS27" s="127"/>
      <c r="OYT27" s="128"/>
      <c r="OYU27" s="127"/>
      <c r="OYV27" s="128"/>
      <c r="OYW27" s="127"/>
      <c r="OYX27" s="128"/>
      <c r="OYY27" s="127"/>
      <c r="OYZ27" s="128"/>
      <c r="OZA27" s="127"/>
      <c r="OZB27" s="128"/>
      <c r="OZC27" s="127"/>
      <c r="OZD27" s="128"/>
      <c r="OZE27" s="127"/>
      <c r="OZF27" s="128"/>
      <c r="OZG27" s="127"/>
      <c r="OZH27" s="128"/>
      <c r="OZI27" s="127"/>
      <c r="OZJ27" s="128"/>
      <c r="OZK27" s="127"/>
      <c r="OZL27" s="128"/>
      <c r="OZM27" s="127"/>
      <c r="OZN27" s="128"/>
      <c r="OZO27" s="127"/>
      <c r="OZP27" s="128"/>
      <c r="OZQ27" s="127"/>
      <c r="OZR27" s="128"/>
      <c r="OZS27" s="127"/>
      <c r="OZT27" s="128"/>
      <c r="OZU27" s="127"/>
      <c r="OZV27" s="128"/>
      <c r="OZW27" s="127"/>
      <c r="OZX27" s="128"/>
      <c r="OZY27" s="127"/>
      <c r="OZZ27" s="128"/>
      <c r="PAA27" s="127"/>
      <c r="PAB27" s="128"/>
      <c r="PAC27" s="127"/>
      <c r="PAD27" s="128"/>
      <c r="PAE27" s="127"/>
      <c r="PAF27" s="128"/>
      <c r="PAG27" s="127"/>
      <c r="PAH27" s="128"/>
      <c r="PAI27" s="127"/>
      <c r="PAJ27" s="128"/>
      <c r="PAK27" s="127"/>
      <c r="PAL27" s="128"/>
      <c r="PAM27" s="127"/>
      <c r="PAN27" s="128"/>
      <c r="PAO27" s="127"/>
      <c r="PAP27" s="128"/>
      <c r="PAQ27" s="127"/>
      <c r="PAR27" s="128"/>
      <c r="PAS27" s="127"/>
      <c r="PAT27" s="128"/>
      <c r="PAU27" s="127"/>
      <c r="PAV27" s="128"/>
      <c r="PAW27" s="127"/>
      <c r="PAX27" s="128"/>
      <c r="PAY27" s="127"/>
      <c r="PAZ27" s="128"/>
      <c r="PBA27" s="127"/>
      <c r="PBB27" s="128"/>
      <c r="PBC27" s="127"/>
      <c r="PBD27" s="128"/>
      <c r="PBE27" s="127"/>
      <c r="PBF27" s="128"/>
      <c r="PBG27" s="127"/>
      <c r="PBH27" s="128"/>
      <c r="PBI27" s="127"/>
      <c r="PBJ27" s="128"/>
      <c r="PBK27" s="127"/>
      <c r="PBL27" s="128"/>
      <c r="PBM27" s="127"/>
      <c r="PBN27" s="128"/>
      <c r="PBO27" s="127"/>
      <c r="PBP27" s="128"/>
      <c r="PBQ27" s="127"/>
      <c r="PBR27" s="128"/>
      <c r="PBS27" s="127"/>
      <c r="PBT27" s="128"/>
      <c r="PBU27" s="127"/>
      <c r="PBV27" s="128"/>
      <c r="PBW27" s="127"/>
      <c r="PBX27" s="128"/>
      <c r="PBY27" s="127"/>
      <c r="PBZ27" s="128"/>
      <c r="PCA27" s="127"/>
      <c r="PCB27" s="128"/>
      <c r="PCC27" s="127"/>
      <c r="PCD27" s="128"/>
      <c r="PCE27" s="127"/>
      <c r="PCF27" s="128"/>
      <c r="PCG27" s="127"/>
      <c r="PCH27" s="128"/>
      <c r="PCI27" s="127"/>
      <c r="PCJ27" s="128"/>
      <c r="PCK27" s="127"/>
      <c r="PCL27" s="128"/>
      <c r="PCM27" s="127"/>
      <c r="PCN27" s="128"/>
      <c r="PCO27" s="127"/>
      <c r="PCP27" s="128"/>
      <c r="PCQ27" s="127"/>
      <c r="PCR27" s="128"/>
      <c r="PCS27" s="127"/>
      <c r="PCT27" s="128"/>
      <c r="PCU27" s="127"/>
      <c r="PCV27" s="128"/>
      <c r="PCW27" s="127"/>
      <c r="PCX27" s="128"/>
      <c r="PCY27" s="127"/>
      <c r="PCZ27" s="128"/>
      <c r="PDA27" s="127"/>
      <c r="PDB27" s="128"/>
      <c r="PDC27" s="127"/>
      <c r="PDD27" s="128"/>
      <c r="PDE27" s="127"/>
      <c r="PDF27" s="128"/>
      <c r="PDG27" s="127"/>
      <c r="PDH27" s="128"/>
      <c r="PDI27" s="127"/>
      <c r="PDJ27" s="128"/>
      <c r="PDK27" s="127"/>
      <c r="PDL27" s="128"/>
      <c r="PDM27" s="127"/>
      <c r="PDN27" s="128"/>
      <c r="PDO27" s="127"/>
      <c r="PDP27" s="128"/>
      <c r="PDQ27" s="127"/>
      <c r="PDR27" s="128"/>
      <c r="PDS27" s="127"/>
      <c r="PDT27" s="128"/>
      <c r="PDU27" s="127"/>
      <c r="PDV27" s="128"/>
      <c r="PDW27" s="127"/>
      <c r="PDX27" s="128"/>
      <c r="PDY27" s="127"/>
      <c r="PDZ27" s="128"/>
      <c r="PEA27" s="127"/>
      <c r="PEB27" s="128"/>
      <c r="PEC27" s="127"/>
      <c r="PED27" s="128"/>
      <c r="PEE27" s="127"/>
      <c r="PEF27" s="128"/>
      <c r="PEG27" s="127"/>
      <c r="PEH27" s="128"/>
      <c r="PEI27" s="127"/>
      <c r="PEJ27" s="128"/>
      <c r="PEK27" s="127"/>
      <c r="PEL27" s="128"/>
      <c r="PEM27" s="127"/>
      <c r="PEN27" s="128"/>
      <c r="PEO27" s="127"/>
      <c r="PEP27" s="128"/>
      <c r="PEQ27" s="127"/>
      <c r="PER27" s="128"/>
      <c r="PES27" s="127"/>
      <c r="PET27" s="128"/>
      <c r="PEU27" s="127"/>
      <c r="PEV27" s="128"/>
      <c r="PEW27" s="127"/>
      <c r="PEX27" s="128"/>
      <c r="PEY27" s="127"/>
      <c r="PEZ27" s="128"/>
      <c r="PFA27" s="127"/>
      <c r="PFB27" s="128"/>
      <c r="PFC27" s="127"/>
      <c r="PFD27" s="128"/>
      <c r="PFE27" s="127"/>
      <c r="PFF27" s="128"/>
      <c r="PFG27" s="127"/>
      <c r="PFH27" s="128"/>
      <c r="PFI27" s="127"/>
      <c r="PFJ27" s="128"/>
      <c r="PFK27" s="127"/>
      <c r="PFL27" s="128"/>
      <c r="PFM27" s="127"/>
      <c r="PFN27" s="128"/>
      <c r="PFO27" s="127"/>
      <c r="PFP27" s="128"/>
      <c r="PFQ27" s="127"/>
      <c r="PFR27" s="128"/>
      <c r="PFS27" s="127"/>
      <c r="PFT27" s="128"/>
      <c r="PFU27" s="127"/>
      <c r="PFV27" s="128"/>
      <c r="PFW27" s="127"/>
      <c r="PFX27" s="128"/>
      <c r="PFY27" s="127"/>
      <c r="PFZ27" s="128"/>
      <c r="PGA27" s="127"/>
      <c r="PGB27" s="128"/>
      <c r="PGC27" s="127"/>
      <c r="PGD27" s="128"/>
      <c r="PGE27" s="127"/>
      <c r="PGF27" s="128"/>
      <c r="PGG27" s="127"/>
      <c r="PGH27" s="128"/>
      <c r="PGI27" s="127"/>
      <c r="PGJ27" s="128"/>
      <c r="PGK27" s="127"/>
      <c r="PGL27" s="128"/>
      <c r="PGM27" s="127"/>
      <c r="PGN27" s="128"/>
      <c r="PGO27" s="127"/>
      <c r="PGP27" s="128"/>
      <c r="PGQ27" s="127"/>
      <c r="PGR27" s="128"/>
      <c r="PGS27" s="127"/>
      <c r="PGT27" s="128"/>
      <c r="PGU27" s="127"/>
      <c r="PGV27" s="128"/>
      <c r="PGW27" s="127"/>
      <c r="PGX27" s="128"/>
      <c r="PGY27" s="127"/>
      <c r="PGZ27" s="128"/>
      <c r="PHA27" s="127"/>
      <c r="PHB27" s="128"/>
      <c r="PHC27" s="127"/>
      <c r="PHD27" s="128"/>
      <c r="PHE27" s="127"/>
      <c r="PHF27" s="128"/>
      <c r="PHG27" s="127"/>
      <c r="PHH27" s="128"/>
      <c r="PHI27" s="127"/>
      <c r="PHJ27" s="128"/>
      <c r="PHK27" s="127"/>
      <c r="PHL27" s="128"/>
      <c r="PHM27" s="127"/>
      <c r="PHN27" s="128"/>
      <c r="PHO27" s="127"/>
      <c r="PHP27" s="128"/>
      <c r="PHQ27" s="127"/>
      <c r="PHR27" s="128"/>
      <c r="PHS27" s="127"/>
      <c r="PHT27" s="128"/>
      <c r="PHU27" s="127"/>
      <c r="PHV27" s="128"/>
      <c r="PHW27" s="127"/>
      <c r="PHX27" s="128"/>
      <c r="PHY27" s="127"/>
      <c r="PHZ27" s="128"/>
      <c r="PIA27" s="127"/>
      <c r="PIB27" s="128"/>
      <c r="PIC27" s="127"/>
      <c r="PID27" s="128"/>
      <c r="PIE27" s="127"/>
      <c r="PIF27" s="128"/>
      <c r="PIG27" s="127"/>
      <c r="PIH27" s="128"/>
      <c r="PII27" s="127"/>
      <c r="PIJ27" s="128"/>
      <c r="PIK27" s="127"/>
      <c r="PIL27" s="128"/>
      <c r="PIM27" s="127"/>
      <c r="PIN27" s="128"/>
      <c r="PIO27" s="127"/>
      <c r="PIP27" s="128"/>
      <c r="PIQ27" s="127"/>
      <c r="PIR27" s="128"/>
      <c r="PIS27" s="127"/>
      <c r="PIT27" s="128"/>
      <c r="PIU27" s="127"/>
      <c r="PIV27" s="128"/>
      <c r="PIW27" s="127"/>
      <c r="PIX27" s="128"/>
      <c r="PIY27" s="127"/>
      <c r="PIZ27" s="128"/>
      <c r="PJA27" s="127"/>
      <c r="PJB27" s="128"/>
      <c r="PJC27" s="127"/>
      <c r="PJD27" s="128"/>
      <c r="PJE27" s="127"/>
      <c r="PJF27" s="128"/>
      <c r="PJG27" s="127"/>
      <c r="PJH27" s="128"/>
      <c r="PJI27" s="127"/>
      <c r="PJJ27" s="128"/>
      <c r="PJK27" s="127"/>
      <c r="PJL27" s="128"/>
      <c r="PJM27" s="127"/>
      <c r="PJN27" s="128"/>
      <c r="PJO27" s="127"/>
      <c r="PJP27" s="128"/>
      <c r="PJQ27" s="127"/>
      <c r="PJR27" s="128"/>
      <c r="PJS27" s="127"/>
      <c r="PJT27" s="128"/>
      <c r="PJU27" s="127"/>
      <c r="PJV27" s="128"/>
      <c r="PJW27" s="127"/>
      <c r="PJX27" s="128"/>
      <c r="PJY27" s="127"/>
      <c r="PJZ27" s="128"/>
      <c r="PKA27" s="127"/>
      <c r="PKB27" s="128"/>
      <c r="PKC27" s="127"/>
      <c r="PKD27" s="128"/>
      <c r="PKE27" s="127"/>
      <c r="PKF27" s="128"/>
      <c r="PKG27" s="127"/>
      <c r="PKH27" s="128"/>
      <c r="PKI27" s="127"/>
      <c r="PKJ27" s="128"/>
      <c r="PKK27" s="127"/>
      <c r="PKL27" s="128"/>
      <c r="PKM27" s="127"/>
      <c r="PKN27" s="128"/>
      <c r="PKO27" s="127"/>
      <c r="PKP27" s="128"/>
      <c r="PKQ27" s="127"/>
      <c r="PKR27" s="128"/>
      <c r="PKS27" s="127"/>
      <c r="PKT27" s="128"/>
      <c r="PKU27" s="127"/>
      <c r="PKV27" s="128"/>
      <c r="PKW27" s="127"/>
      <c r="PKX27" s="128"/>
      <c r="PKY27" s="127"/>
      <c r="PKZ27" s="128"/>
      <c r="PLA27" s="127"/>
      <c r="PLB27" s="128"/>
      <c r="PLC27" s="127"/>
      <c r="PLD27" s="128"/>
      <c r="PLE27" s="127"/>
      <c r="PLF27" s="128"/>
      <c r="PLG27" s="127"/>
      <c r="PLH27" s="128"/>
      <c r="PLI27" s="127"/>
      <c r="PLJ27" s="128"/>
      <c r="PLK27" s="127"/>
      <c r="PLL27" s="128"/>
      <c r="PLM27" s="127"/>
      <c r="PLN27" s="128"/>
      <c r="PLO27" s="127"/>
      <c r="PLP27" s="128"/>
      <c r="PLQ27" s="127"/>
      <c r="PLR27" s="128"/>
      <c r="PLS27" s="127"/>
      <c r="PLT27" s="128"/>
      <c r="PLU27" s="127"/>
      <c r="PLV27" s="128"/>
      <c r="PLW27" s="127"/>
      <c r="PLX27" s="128"/>
      <c r="PLY27" s="127"/>
      <c r="PLZ27" s="128"/>
      <c r="PMA27" s="127"/>
      <c r="PMB27" s="128"/>
      <c r="PMC27" s="127"/>
      <c r="PMD27" s="128"/>
      <c r="PME27" s="127"/>
      <c r="PMF27" s="128"/>
      <c r="PMG27" s="127"/>
      <c r="PMH27" s="128"/>
      <c r="PMI27" s="127"/>
      <c r="PMJ27" s="128"/>
      <c r="PMK27" s="127"/>
      <c r="PML27" s="128"/>
      <c r="PMM27" s="127"/>
      <c r="PMN27" s="128"/>
      <c r="PMO27" s="127"/>
      <c r="PMP27" s="128"/>
      <c r="PMQ27" s="127"/>
      <c r="PMR27" s="128"/>
      <c r="PMS27" s="127"/>
      <c r="PMT27" s="128"/>
      <c r="PMU27" s="127"/>
      <c r="PMV27" s="128"/>
      <c r="PMW27" s="127"/>
      <c r="PMX27" s="128"/>
      <c r="PMY27" s="127"/>
      <c r="PMZ27" s="128"/>
      <c r="PNA27" s="127"/>
      <c r="PNB27" s="128"/>
      <c r="PNC27" s="127"/>
      <c r="PND27" s="128"/>
      <c r="PNE27" s="127"/>
      <c r="PNF27" s="128"/>
      <c r="PNG27" s="127"/>
      <c r="PNH27" s="128"/>
      <c r="PNI27" s="127"/>
      <c r="PNJ27" s="128"/>
      <c r="PNK27" s="127"/>
      <c r="PNL27" s="128"/>
      <c r="PNM27" s="127"/>
      <c r="PNN27" s="128"/>
      <c r="PNO27" s="127"/>
      <c r="PNP27" s="128"/>
      <c r="PNQ27" s="127"/>
      <c r="PNR27" s="128"/>
      <c r="PNS27" s="127"/>
      <c r="PNT27" s="128"/>
      <c r="PNU27" s="127"/>
      <c r="PNV27" s="128"/>
      <c r="PNW27" s="127"/>
      <c r="PNX27" s="128"/>
      <c r="PNY27" s="127"/>
      <c r="PNZ27" s="128"/>
      <c r="POA27" s="127"/>
      <c r="POB27" s="128"/>
      <c r="POC27" s="127"/>
      <c r="POD27" s="128"/>
      <c r="POE27" s="127"/>
      <c r="POF27" s="128"/>
      <c r="POG27" s="127"/>
      <c r="POH27" s="128"/>
      <c r="POI27" s="127"/>
      <c r="POJ27" s="128"/>
      <c r="POK27" s="127"/>
      <c r="POL27" s="128"/>
      <c r="POM27" s="127"/>
      <c r="PON27" s="128"/>
      <c r="POO27" s="127"/>
      <c r="POP27" s="128"/>
      <c r="POQ27" s="127"/>
      <c r="POR27" s="128"/>
      <c r="POS27" s="127"/>
      <c r="POT27" s="128"/>
      <c r="POU27" s="127"/>
      <c r="POV27" s="128"/>
      <c r="POW27" s="127"/>
      <c r="POX27" s="128"/>
      <c r="POY27" s="127"/>
      <c r="POZ27" s="128"/>
      <c r="PPA27" s="127"/>
      <c r="PPB27" s="128"/>
      <c r="PPC27" s="127"/>
      <c r="PPD27" s="128"/>
      <c r="PPE27" s="127"/>
      <c r="PPF27" s="128"/>
      <c r="PPG27" s="127"/>
      <c r="PPH27" s="128"/>
      <c r="PPI27" s="127"/>
      <c r="PPJ27" s="128"/>
      <c r="PPK27" s="127"/>
      <c r="PPL27" s="128"/>
      <c r="PPM27" s="127"/>
      <c r="PPN27" s="128"/>
      <c r="PPO27" s="127"/>
      <c r="PPP27" s="128"/>
      <c r="PPQ27" s="127"/>
      <c r="PPR27" s="128"/>
      <c r="PPS27" s="127"/>
      <c r="PPT27" s="128"/>
      <c r="PPU27" s="127"/>
      <c r="PPV27" s="128"/>
      <c r="PPW27" s="127"/>
      <c r="PPX27" s="128"/>
      <c r="PPY27" s="127"/>
      <c r="PPZ27" s="128"/>
      <c r="PQA27" s="127"/>
      <c r="PQB27" s="128"/>
      <c r="PQC27" s="127"/>
      <c r="PQD27" s="128"/>
      <c r="PQE27" s="127"/>
      <c r="PQF27" s="128"/>
      <c r="PQG27" s="127"/>
      <c r="PQH27" s="128"/>
      <c r="PQI27" s="127"/>
      <c r="PQJ27" s="128"/>
      <c r="PQK27" s="127"/>
      <c r="PQL27" s="128"/>
      <c r="PQM27" s="127"/>
      <c r="PQN27" s="128"/>
      <c r="PQO27" s="127"/>
      <c r="PQP27" s="128"/>
      <c r="PQQ27" s="127"/>
      <c r="PQR27" s="128"/>
      <c r="PQS27" s="127"/>
      <c r="PQT27" s="128"/>
      <c r="PQU27" s="127"/>
      <c r="PQV27" s="128"/>
      <c r="PQW27" s="127"/>
      <c r="PQX27" s="128"/>
      <c r="PQY27" s="127"/>
      <c r="PQZ27" s="128"/>
      <c r="PRA27" s="127"/>
      <c r="PRB27" s="128"/>
      <c r="PRC27" s="127"/>
      <c r="PRD27" s="128"/>
      <c r="PRE27" s="127"/>
      <c r="PRF27" s="128"/>
      <c r="PRG27" s="127"/>
      <c r="PRH27" s="128"/>
      <c r="PRI27" s="127"/>
      <c r="PRJ27" s="128"/>
      <c r="PRK27" s="127"/>
      <c r="PRL27" s="128"/>
      <c r="PRM27" s="127"/>
      <c r="PRN27" s="128"/>
      <c r="PRO27" s="127"/>
      <c r="PRP27" s="128"/>
      <c r="PRQ27" s="127"/>
      <c r="PRR27" s="128"/>
      <c r="PRS27" s="127"/>
      <c r="PRT27" s="128"/>
      <c r="PRU27" s="127"/>
      <c r="PRV27" s="128"/>
      <c r="PRW27" s="127"/>
      <c r="PRX27" s="128"/>
      <c r="PRY27" s="127"/>
      <c r="PRZ27" s="128"/>
      <c r="PSA27" s="127"/>
      <c r="PSB27" s="128"/>
      <c r="PSC27" s="127"/>
      <c r="PSD27" s="128"/>
      <c r="PSE27" s="127"/>
      <c r="PSF27" s="128"/>
      <c r="PSG27" s="127"/>
      <c r="PSH27" s="128"/>
      <c r="PSI27" s="127"/>
      <c r="PSJ27" s="128"/>
      <c r="PSK27" s="127"/>
      <c r="PSL27" s="128"/>
      <c r="PSM27" s="127"/>
      <c r="PSN27" s="128"/>
      <c r="PSO27" s="127"/>
      <c r="PSP27" s="128"/>
      <c r="PSQ27" s="127"/>
      <c r="PSR27" s="128"/>
      <c r="PSS27" s="127"/>
      <c r="PST27" s="128"/>
      <c r="PSU27" s="127"/>
      <c r="PSV27" s="128"/>
      <c r="PSW27" s="127"/>
      <c r="PSX27" s="128"/>
      <c r="PSY27" s="127"/>
      <c r="PSZ27" s="128"/>
      <c r="PTA27" s="127"/>
      <c r="PTB27" s="128"/>
      <c r="PTC27" s="127"/>
      <c r="PTD27" s="128"/>
      <c r="PTE27" s="127"/>
      <c r="PTF27" s="128"/>
      <c r="PTG27" s="127"/>
      <c r="PTH27" s="128"/>
      <c r="PTI27" s="127"/>
      <c r="PTJ27" s="128"/>
      <c r="PTK27" s="127"/>
      <c r="PTL27" s="128"/>
      <c r="PTM27" s="127"/>
      <c r="PTN27" s="128"/>
      <c r="PTO27" s="127"/>
      <c r="PTP27" s="128"/>
      <c r="PTQ27" s="127"/>
      <c r="PTR27" s="128"/>
      <c r="PTS27" s="127"/>
      <c r="PTT27" s="128"/>
      <c r="PTU27" s="127"/>
      <c r="PTV27" s="128"/>
      <c r="PTW27" s="127"/>
      <c r="PTX27" s="128"/>
      <c r="PTY27" s="127"/>
      <c r="PTZ27" s="128"/>
      <c r="PUA27" s="127"/>
      <c r="PUB27" s="128"/>
      <c r="PUC27" s="127"/>
      <c r="PUD27" s="128"/>
      <c r="PUE27" s="127"/>
      <c r="PUF27" s="128"/>
      <c r="PUG27" s="127"/>
      <c r="PUH27" s="128"/>
      <c r="PUI27" s="127"/>
      <c r="PUJ27" s="128"/>
      <c r="PUK27" s="127"/>
      <c r="PUL27" s="128"/>
      <c r="PUM27" s="127"/>
      <c r="PUN27" s="128"/>
      <c r="PUO27" s="127"/>
      <c r="PUP27" s="128"/>
      <c r="PUQ27" s="127"/>
      <c r="PUR27" s="128"/>
      <c r="PUS27" s="127"/>
      <c r="PUT27" s="128"/>
      <c r="PUU27" s="127"/>
      <c r="PUV27" s="128"/>
      <c r="PUW27" s="127"/>
      <c r="PUX27" s="128"/>
      <c r="PUY27" s="127"/>
      <c r="PUZ27" s="128"/>
      <c r="PVA27" s="127"/>
      <c r="PVB27" s="128"/>
      <c r="PVC27" s="127"/>
      <c r="PVD27" s="128"/>
      <c r="PVE27" s="127"/>
      <c r="PVF27" s="128"/>
      <c r="PVG27" s="127"/>
      <c r="PVH27" s="128"/>
      <c r="PVI27" s="127"/>
      <c r="PVJ27" s="128"/>
      <c r="PVK27" s="127"/>
      <c r="PVL27" s="128"/>
      <c r="PVM27" s="127"/>
      <c r="PVN27" s="128"/>
      <c r="PVO27" s="127"/>
      <c r="PVP27" s="128"/>
      <c r="PVQ27" s="127"/>
      <c r="PVR27" s="128"/>
      <c r="PVS27" s="127"/>
      <c r="PVT27" s="128"/>
      <c r="PVU27" s="127"/>
      <c r="PVV27" s="128"/>
      <c r="PVW27" s="127"/>
      <c r="PVX27" s="128"/>
      <c r="PVY27" s="127"/>
      <c r="PVZ27" s="128"/>
      <c r="PWA27" s="127"/>
      <c r="PWB27" s="128"/>
      <c r="PWC27" s="127"/>
      <c r="PWD27" s="128"/>
      <c r="PWE27" s="127"/>
      <c r="PWF27" s="128"/>
      <c r="PWG27" s="127"/>
      <c r="PWH27" s="128"/>
      <c r="PWI27" s="127"/>
      <c r="PWJ27" s="128"/>
      <c r="PWK27" s="127"/>
      <c r="PWL27" s="128"/>
      <c r="PWM27" s="127"/>
      <c r="PWN27" s="128"/>
      <c r="PWO27" s="127"/>
      <c r="PWP27" s="128"/>
      <c r="PWQ27" s="127"/>
      <c r="PWR27" s="128"/>
      <c r="PWS27" s="127"/>
      <c r="PWT27" s="128"/>
      <c r="PWU27" s="127"/>
      <c r="PWV27" s="128"/>
      <c r="PWW27" s="127"/>
      <c r="PWX27" s="128"/>
      <c r="PWY27" s="127"/>
      <c r="PWZ27" s="128"/>
      <c r="PXA27" s="127"/>
      <c r="PXB27" s="128"/>
      <c r="PXC27" s="127"/>
      <c r="PXD27" s="128"/>
      <c r="PXE27" s="127"/>
      <c r="PXF27" s="128"/>
      <c r="PXG27" s="127"/>
      <c r="PXH27" s="128"/>
      <c r="PXI27" s="127"/>
      <c r="PXJ27" s="128"/>
      <c r="PXK27" s="127"/>
      <c r="PXL27" s="128"/>
      <c r="PXM27" s="127"/>
      <c r="PXN27" s="128"/>
      <c r="PXO27" s="127"/>
      <c r="PXP27" s="128"/>
      <c r="PXQ27" s="127"/>
      <c r="PXR27" s="128"/>
      <c r="PXS27" s="127"/>
      <c r="PXT27" s="128"/>
      <c r="PXU27" s="127"/>
      <c r="PXV27" s="128"/>
      <c r="PXW27" s="127"/>
      <c r="PXX27" s="128"/>
      <c r="PXY27" s="127"/>
      <c r="PXZ27" s="128"/>
      <c r="PYA27" s="127"/>
      <c r="PYB27" s="128"/>
      <c r="PYC27" s="127"/>
      <c r="PYD27" s="128"/>
      <c r="PYE27" s="127"/>
      <c r="PYF27" s="128"/>
      <c r="PYG27" s="127"/>
      <c r="PYH27" s="128"/>
      <c r="PYI27" s="127"/>
      <c r="PYJ27" s="128"/>
      <c r="PYK27" s="127"/>
      <c r="PYL27" s="128"/>
      <c r="PYM27" s="127"/>
      <c r="PYN27" s="128"/>
      <c r="PYO27" s="127"/>
      <c r="PYP27" s="128"/>
      <c r="PYQ27" s="127"/>
      <c r="PYR27" s="128"/>
      <c r="PYS27" s="127"/>
      <c r="PYT27" s="128"/>
      <c r="PYU27" s="127"/>
      <c r="PYV27" s="128"/>
      <c r="PYW27" s="127"/>
      <c r="PYX27" s="128"/>
      <c r="PYY27" s="127"/>
      <c r="PYZ27" s="128"/>
      <c r="PZA27" s="127"/>
      <c r="PZB27" s="128"/>
      <c r="PZC27" s="127"/>
      <c r="PZD27" s="128"/>
      <c r="PZE27" s="127"/>
      <c r="PZF27" s="128"/>
      <c r="PZG27" s="127"/>
      <c r="PZH27" s="128"/>
      <c r="PZI27" s="127"/>
      <c r="PZJ27" s="128"/>
      <c r="PZK27" s="127"/>
      <c r="PZL27" s="128"/>
      <c r="PZM27" s="127"/>
      <c r="PZN27" s="128"/>
      <c r="PZO27" s="127"/>
      <c r="PZP27" s="128"/>
      <c r="PZQ27" s="127"/>
      <c r="PZR27" s="128"/>
      <c r="PZS27" s="127"/>
      <c r="PZT27" s="128"/>
      <c r="PZU27" s="127"/>
      <c r="PZV27" s="128"/>
      <c r="PZW27" s="127"/>
      <c r="PZX27" s="128"/>
      <c r="PZY27" s="127"/>
      <c r="PZZ27" s="128"/>
      <c r="QAA27" s="127"/>
      <c r="QAB27" s="128"/>
      <c r="QAC27" s="127"/>
      <c r="QAD27" s="128"/>
      <c r="QAE27" s="127"/>
      <c r="QAF27" s="128"/>
      <c r="QAG27" s="127"/>
      <c r="QAH27" s="128"/>
      <c r="QAI27" s="127"/>
      <c r="QAJ27" s="128"/>
      <c r="QAK27" s="127"/>
      <c r="QAL27" s="128"/>
      <c r="QAM27" s="127"/>
      <c r="QAN27" s="128"/>
      <c r="QAO27" s="127"/>
      <c r="QAP27" s="128"/>
      <c r="QAQ27" s="127"/>
      <c r="QAR27" s="128"/>
      <c r="QAS27" s="127"/>
      <c r="QAT27" s="128"/>
      <c r="QAU27" s="127"/>
      <c r="QAV27" s="128"/>
      <c r="QAW27" s="127"/>
      <c r="QAX27" s="128"/>
      <c r="QAY27" s="127"/>
      <c r="QAZ27" s="128"/>
      <c r="QBA27" s="127"/>
      <c r="QBB27" s="128"/>
      <c r="QBC27" s="127"/>
      <c r="QBD27" s="128"/>
      <c r="QBE27" s="127"/>
      <c r="QBF27" s="128"/>
      <c r="QBG27" s="127"/>
      <c r="QBH27" s="128"/>
      <c r="QBI27" s="127"/>
      <c r="QBJ27" s="128"/>
      <c r="QBK27" s="127"/>
      <c r="QBL27" s="128"/>
      <c r="QBM27" s="127"/>
      <c r="QBN27" s="128"/>
      <c r="QBO27" s="127"/>
      <c r="QBP27" s="128"/>
      <c r="QBQ27" s="127"/>
      <c r="QBR27" s="128"/>
      <c r="QBS27" s="127"/>
      <c r="QBT27" s="128"/>
      <c r="QBU27" s="127"/>
      <c r="QBV27" s="128"/>
      <c r="QBW27" s="127"/>
      <c r="QBX27" s="128"/>
      <c r="QBY27" s="127"/>
      <c r="QBZ27" s="128"/>
      <c r="QCA27" s="127"/>
      <c r="QCB27" s="128"/>
      <c r="QCC27" s="127"/>
      <c r="QCD27" s="128"/>
      <c r="QCE27" s="127"/>
      <c r="QCF27" s="128"/>
      <c r="QCG27" s="127"/>
      <c r="QCH27" s="128"/>
      <c r="QCI27" s="127"/>
      <c r="QCJ27" s="128"/>
      <c r="QCK27" s="127"/>
      <c r="QCL27" s="128"/>
      <c r="QCM27" s="127"/>
      <c r="QCN27" s="128"/>
      <c r="QCO27" s="127"/>
      <c r="QCP27" s="128"/>
      <c r="QCQ27" s="127"/>
      <c r="QCR27" s="128"/>
      <c r="QCS27" s="127"/>
      <c r="QCT27" s="128"/>
      <c r="QCU27" s="127"/>
      <c r="QCV27" s="128"/>
      <c r="QCW27" s="127"/>
      <c r="QCX27" s="128"/>
      <c r="QCY27" s="127"/>
      <c r="QCZ27" s="128"/>
      <c r="QDA27" s="127"/>
      <c r="QDB27" s="128"/>
      <c r="QDC27" s="127"/>
      <c r="QDD27" s="128"/>
      <c r="QDE27" s="127"/>
      <c r="QDF27" s="128"/>
      <c r="QDG27" s="127"/>
      <c r="QDH27" s="128"/>
      <c r="QDI27" s="127"/>
      <c r="QDJ27" s="128"/>
      <c r="QDK27" s="127"/>
      <c r="QDL27" s="128"/>
      <c r="QDM27" s="127"/>
      <c r="QDN27" s="128"/>
      <c r="QDO27" s="127"/>
      <c r="QDP27" s="128"/>
      <c r="QDQ27" s="127"/>
      <c r="QDR27" s="128"/>
      <c r="QDS27" s="127"/>
      <c r="QDT27" s="128"/>
      <c r="QDU27" s="127"/>
      <c r="QDV27" s="128"/>
      <c r="QDW27" s="127"/>
      <c r="QDX27" s="128"/>
      <c r="QDY27" s="127"/>
      <c r="QDZ27" s="128"/>
      <c r="QEA27" s="127"/>
      <c r="QEB27" s="128"/>
      <c r="QEC27" s="127"/>
      <c r="QED27" s="128"/>
      <c r="QEE27" s="127"/>
      <c r="QEF27" s="128"/>
      <c r="QEG27" s="127"/>
      <c r="QEH27" s="128"/>
      <c r="QEI27" s="127"/>
      <c r="QEJ27" s="128"/>
      <c r="QEK27" s="127"/>
      <c r="QEL27" s="128"/>
      <c r="QEM27" s="127"/>
      <c r="QEN27" s="128"/>
      <c r="QEO27" s="127"/>
      <c r="QEP27" s="128"/>
      <c r="QEQ27" s="127"/>
      <c r="QER27" s="128"/>
      <c r="QES27" s="127"/>
      <c r="QET27" s="128"/>
      <c r="QEU27" s="127"/>
      <c r="QEV27" s="128"/>
      <c r="QEW27" s="127"/>
      <c r="QEX27" s="128"/>
      <c r="QEY27" s="127"/>
      <c r="QEZ27" s="128"/>
      <c r="QFA27" s="127"/>
      <c r="QFB27" s="128"/>
      <c r="QFC27" s="127"/>
      <c r="QFD27" s="128"/>
      <c r="QFE27" s="127"/>
      <c r="QFF27" s="128"/>
      <c r="QFG27" s="127"/>
      <c r="QFH27" s="128"/>
      <c r="QFI27" s="127"/>
      <c r="QFJ27" s="128"/>
      <c r="QFK27" s="127"/>
      <c r="QFL27" s="128"/>
      <c r="QFM27" s="127"/>
      <c r="QFN27" s="128"/>
      <c r="QFO27" s="127"/>
      <c r="QFP27" s="128"/>
      <c r="QFQ27" s="127"/>
      <c r="QFR27" s="128"/>
      <c r="QFS27" s="127"/>
      <c r="QFT27" s="128"/>
      <c r="QFU27" s="127"/>
      <c r="QFV27" s="128"/>
      <c r="QFW27" s="127"/>
      <c r="QFX27" s="128"/>
      <c r="QFY27" s="127"/>
      <c r="QFZ27" s="128"/>
      <c r="QGA27" s="127"/>
      <c r="QGB27" s="128"/>
      <c r="QGC27" s="127"/>
      <c r="QGD27" s="128"/>
      <c r="QGE27" s="127"/>
      <c r="QGF27" s="128"/>
      <c r="QGG27" s="127"/>
      <c r="QGH27" s="128"/>
      <c r="QGI27" s="127"/>
      <c r="QGJ27" s="128"/>
      <c r="QGK27" s="127"/>
      <c r="QGL27" s="128"/>
      <c r="QGM27" s="127"/>
      <c r="QGN27" s="128"/>
      <c r="QGO27" s="127"/>
      <c r="QGP27" s="128"/>
      <c r="QGQ27" s="127"/>
      <c r="QGR27" s="128"/>
      <c r="QGS27" s="127"/>
      <c r="QGT27" s="128"/>
      <c r="QGU27" s="127"/>
      <c r="QGV27" s="128"/>
      <c r="QGW27" s="127"/>
      <c r="QGX27" s="128"/>
      <c r="QGY27" s="127"/>
      <c r="QGZ27" s="128"/>
      <c r="QHA27" s="127"/>
      <c r="QHB27" s="128"/>
      <c r="QHC27" s="127"/>
      <c r="QHD27" s="128"/>
      <c r="QHE27" s="127"/>
      <c r="QHF27" s="128"/>
      <c r="QHG27" s="127"/>
      <c r="QHH27" s="128"/>
      <c r="QHI27" s="127"/>
      <c r="QHJ27" s="128"/>
      <c r="QHK27" s="127"/>
      <c r="QHL27" s="128"/>
      <c r="QHM27" s="127"/>
      <c r="QHN27" s="128"/>
      <c r="QHO27" s="127"/>
      <c r="QHP27" s="128"/>
      <c r="QHQ27" s="127"/>
      <c r="QHR27" s="128"/>
      <c r="QHS27" s="127"/>
      <c r="QHT27" s="128"/>
      <c r="QHU27" s="127"/>
      <c r="QHV27" s="128"/>
      <c r="QHW27" s="127"/>
      <c r="QHX27" s="128"/>
      <c r="QHY27" s="127"/>
      <c r="QHZ27" s="128"/>
      <c r="QIA27" s="127"/>
      <c r="QIB27" s="128"/>
      <c r="QIC27" s="127"/>
      <c r="QID27" s="128"/>
      <c r="QIE27" s="127"/>
      <c r="QIF27" s="128"/>
      <c r="QIG27" s="127"/>
      <c r="QIH27" s="128"/>
      <c r="QII27" s="127"/>
      <c r="QIJ27" s="128"/>
      <c r="QIK27" s="127"/>
      <c r="QIL27" s="128"/>
      <c r="QIM27" s="127"/>
      <c r="QIN27" s="128"/>
      <c r="QIO27" s="127"/>
      <c r="QIP27" s="128"/>
      <c r="QIQ27" s="127"/>
      <c r="QIR27" s="128"/>
      <c r="QIS27" s="127"/>
      <c r="QIT27" s="128"/>
      <c r="QIU27" s="127"/>
      <c r="QIV27" s="128"/>
      <c r="QIW27" s="127"/>
      <c r="QIX27" s="128"/>
      <c r="QIY27" s="127"/>
      <c r="QIZ27" s="128"/>
      <c r="QJA27" s="127"/>
      <c r="QJB27" s="128"/>
      <c r="QJC27" s="127"/>
      <c r="QJD27" s="128"/>
      <c r="QJE27" s="127"/>
      <c r="QJF27" s="128"/>
      <c r="QJG27" s="127"/>
      <c r="QJH27" s="128"/>
      <c r="QJI27" s="127"/>
      <c r="QJJ27" s="128"/>
      <c r="QJK27" s="127"/>
      <c r="QJL27" s="128"/>
      <c r="QJM27" s="127"/>
      <c r="QJN27" s="128"/>
      <c r="QJO27" s="127"/>
      <c r="QJP27" s="128"/>
      <c r="QJQ27" s="127"/>
      <c r="QJR27" s="128"/>
      <c r="QJS27" s="127"/>
      <c r="QJT27" s="128"/>
      <c r="QJU27" s="127"/>
      <c r="QJV27" s="128"/>
      <c r="QJW27" s="127"/>
      <c r="QJX27" s="128"/>
      <c r="QJY27" s="127"/>
      <c r="QJZ27" s="128"/>
      <c r="QKA27" s="127"/>
      <c r="QKB27" s="128"/>
      <c r="QKC27" s="127"/>
      <c r="QKD27" s="128"/>
      <c r="QKE27" s="127"/>
      <c r="QKF27" s="128"/>
      <c r="QKG27" s="127"/>
      <c r="QKH27" s="128"/>
      <c r="QKI27" s="127"/>
      <c r="QKJ27" s="128"/>
      <c r="QKK27" s="127"/>
      <c r="QKL27" s="128"/>
      <c r="QKM27" s="127"/>
      <c r="QKN27" s="128"/>
      <c r="QKO27" s="127"/>
      <c r="QKP27" s="128"/>
      <c r="QKQ27" s="127"/>
      <c r="QKR27" s="128"/>
      <c r="QKS27" s="127"/>
      <c r="QKT27" s="128"/>
      <c r="QKU27" s="127"/>
      <c r="QKV27" s="128"/>
      <c r="QKW27" s="127"/>
      <c r="QKX27" s="128"/>
      <c r="QKY27" s="127"/>
      <c r="QKZ27" s="128"/>
      <c r="QLA27" s="127"/>
      <c r="QLB27" s="128"/>
      <c r="QLC27" s="127"/>
      <c r="QLD27" s="128"/>
      <c r="QLE27" s="127"/>
      <c r="QLF27" s="128"/>
      <c r="QLG27" s="127"/>
      <c r="QLH27" s="128"/>
      <c r="QLI27" s="127"/>
      <c r="QLJ27" s="128"/>
      <c r="QLK27" s="127"/>
      <c r="QLL27" s="128"/>
      <c r="QLM27" s="127"/>
      <c r="QLN27" s="128"/>
      <c r="QLO27" s="127"/>
      <c r="QLP27" s="128"/>
      <c r="QLQ27" s="127"/>
      <c r="QLR27" s="128"/>
      <c r="QLS27" s="127"/>
      <c r="QLT27" s="128"/>
      <c r="QLU27" s="127"/>
      <c r="QLV27" s="128"/>
      <c r="QLW27" s="127"/>
      <c r="QLX27" s="128"/>
      <c r="QLY27" s="127"/>
      <c r="QLZ27" s="128"/>
      <c r="QMA27" s="127"/>
      <c r="QMB27" s="128"/>
      <c r="QMC27" s="127"/>
      <c r="QMD27" s="128"/>
      <c r="QME27" s="127"/>
      <c r="QMF27" s="128"/>
      <c r="QMG27" s="127"/>
      <c r="QMH27" s="128"/>
      <c r="QMI27" s="127"/>
      <c r="QMJ27" s="128"/>
      <c r="QMK27" s="127"/>
      <c r="QML27" s="128"/>
      <c r="QMM27" s="127"/>
      <c r="QMN27" s="128"/>
      <c r="QMO27" s="127"/>
      <c r="QMP27" s="128"/>
      <c r="QMQ27" s="127"/>
      <c r="QMR27" s="128"/>
      <c r="QMS27" s="127"/>
      <c r="QMT27" s="128"/>
      <c r="QMU27" s="127"/>
      <c r="QMV27" s="128"/>
      <c r="QMW27" s="127"/>
      <c r="QMX27" s="128"/>
      <c r="QMY27" s="127"/>
      <c r="QMZ27" s="128"/>
      <c r="QNA27" s="127"/>
      <c r="QNB27" s="128"/>
      <c r="QNC27" s="127"/>
      <c r="QND27" s="128"/>
      <c r="QNE27" s="127"/>
      <c r="QNF27" s="128"/>
      <c r="QNG27" s="127"/>
      <c r="QNH27" s="128"/>
      <c r="QNI27" s="127"/>
      <c r="QNJ27" s="128"/>
      <c r="QNK27" s="127"/>
      <c r="QNL27" s="128"/>
      <c r="QNM27" s="127"/>
      <c r="QNN27" s="128"/>
      <c r="QNO27" s="127"/>
      <c r="QNP27" s="128"/>
      <c r="QNQ27" s="127"/>
      <c r="QNR27" s="128"/>
      <c r="QNS27" s="127"/>
      <c r="QNT27" s="128"/>
      <c r="QNU27" s="127"/>
      <c r="QNV27" s="128"/>
      <c r="QNW27" s="127"/>
      <c r="QNX27" s="128"/>
      <c r="QNY27" s="127"/>
      <c r="QNZ27" s="128"/>
      <c r="QOA27" s="127"/>
      <c r="QOB27" s="128"/>
      <c r="QOC27" s="127"/>
      <c r="QOD27" s="128"/>
      <c r="QOE27" s="127"/>
      <c r="QOF27" s="128"/>
      <c r="QOG27" s="127"/>
      <c r="QOH27" s="128"/>
      <c r="QOI27" s="127"/>
      <c r="QOJ27" s="128"/>
      <c r="QOK27" s="127"/>
      <c r="QOL27" s="128"/>
      <c r="QOM27" s="127"/>
      <c r="QON27" s="128"/>
      <c r="QOO27" s="127"/>
      <c r="QOP27" s="128"/>
      <c r="QOQ27" s="127"/>
      <c r="QOR27" s="128"/>
      <c r="QOS27" s="127"/>
      <c r="QOT27" s="128"/>
      <c r="QOU27" s="127"/>
      <c r="QOV27" s="128"/>
      <c r="QOW27" s="127"/>
      <c r="QOX27" s="128"/>
      <c r="QOY27" s="127"/>
      <c r="QOZ27" s="128"/>
      <c r="QPA27" s="127"/>
      <c r="QPB27" s="128"/>
      <c r="QPC27" s="127"/>
      <c r="QPD27" s="128"/>
      <c r="QPE27" s="127"/>
      <c r="QPF27" s="128"/>
      <c r="QPG27" s="127"/>
      <c r="QPH27" s="128"/>
      <c r="QPI27" s="127"/>
      <c r="QPJ27" s="128"/>
      <c r="QPK27" s="127"/>
      <c r="QPL27" s="128"/>
      <c r="QPM27" s="127"/>
      <c r="QPN27" s="128"/>
      <c r="QPO27" s="127"/>
      <c r="QPP27" s="128"/>
      <c r="QPQ27" s="127"/>
      <c r="QPR27" s="128"/>
      <c r="QPS27" s="127"/>
      <c r="QPT27" s="128"/>
      <c r="QPU27" s="127"/>
      <c r="QPV27" s="128"/>
      <c r="QPW27" s="127"/>
      <c r="QPX27" s="128"/>
      <c r="QPY27" s="127"/>
      <c r="QPZ27" s="128"/>
      <c r="QQA27" s="127"/>
      <c r="QQB27" s="128"/>
      <c r="QQC27" s="127"/>
      <c r="QQD27" s="128"/>
      <c r="QQE27" s="127"/>
      <c r="QQF27" s="128"/>
      <c r="QQG27" s="127"/>
      <c r="QQH27" s="128"/>
      <c r="QQI27" s="127"/>
      <c r="QQJ27" s="128"/>
      <c r="QQK27" s="127"/>
      <c r="QQL27" s="128"/>
      <c r="QQM27" s="127"/>
      <c r="QQN27" s="128"/>
      <c r="QQO27" s="127"/>
      <c r="QQP27" s="128"/>
      <c r="QQQ27" s="127"/>
      <c r="QQR27" s="128"/>
      <c r="QQS27" s="127"/>
      <c r="QQT27" s="128"/>
      <c r="QQU27" s="127"/>
      <c r="QQV27" s="128"/>
      <c r="QQW27" s="127"/>
      <c r="QQX27" s="128"/>
      <c r="QQY27" s="127"/>
      <c r="QQZ27" s="128"/>
      <c r="QRA27" s="127"/>
      <c r="QRB27" s="128"/>
      <c r="QRC27" s="127"/>
      <c r="QRD27" s="128"/>
      <c r="QRE27" s="127"/>
      <c r="QRF27" s="128"/>
      <c r="QRG27" s="127"/>
      <c r="QRH27" s="128"/>
      <c r="QRI27" s="127"/>
      <c r="QRJ27" s="128"/>
      <c r="QRK27" s="127"/>
      <c r="QRL27" s="128"/>
      <c r="QRM27" s="127"/>
      <c r="QRN27" s="128"/>
      <c r="QRO27" s="127"/>
      <c r="QRP27" s="128"/>
      <c r="QRQ27" s="127"/>
      <c r="QRR27" s="128"/>
      <c r="QRS27" s="127"/>
      <c r="QRT27" s="128"/>
      <c r="QRU27" s="127"/>
      <c r="QRV27" s="128"/>
      <c r="QRW27" s="127"/>
      <c r="QRX27" s="128"/>
      <c r="QRY27" s="127"/>
      <c r="QRZ27" s="128"/>
      <c r="QSA27" s="127"/>
      <c r="QSB27" s="128"/>
      <c r="QSC27" s="127"/>
      <c r="QSD27" s="128"/>
      <c r="QSE27" s="127"/>
      <c r="QSF27" s="128"/>
      <c r="QSG27" s="127"/>
      <c r="QSH27" s="128"/>
      <c r="QSI27" s="127"/>
      <c r="QSJ27" s="128"/>
      <c r="QSK27" s="127"/>
      <c r="QSL27" s="128"/>
      <c r="QSM27" s="127"/>
      <c r="QSN27" s="128"/>
      <c r="QSO27" s="127"/>
      <c r="QSP27" s="128"/>
      <c r="QSQ27" s="127"/>
      <c r="QSR27" s="128"/>
      <c r="QSS27" s="127"/>
      <c r="QST27" s="128"/>
      <c r="QSU27" s="127"/>
      <c r="QSV27" s="128"/>
      <c r="QSW27" s="127"/>
      <c r="QSX27" s="128"/>
      <c r="QSY27" s="127"/>
      <c r="QSZ27" s="128"/>
      <c r="QTA27" s="127"/>
      <c r="QTB27" s="128"/>
      <c r="QTC27" s="127"/>
      <c r="QTD27" s="128"/>
      <c r="QTE27" s="127"/>
      <c r="QTF27" s="128"/>
      <c r="QTG27" s="127"/>
      <c r="QTH27" s="128"/>
      <c r="QTI27" s="127"/>
      <c r="QTJ27" s="128"/>
      <c r="QTK27" s="127"/>
      <c r="QTL27" s="128"/>
      <c r="QTM27" s="127"/>
      <c r="QTN27" s="128"/>
      <c r="QTO27" s="127"/>
      <c r="QTP27" s="128"/>
      <c r="QTQ27" s="127"/>
      <c r="QTR27" s="128"/>
      <c r="QTS27" s="127"/>
      <c r="QTT27" s="128"/>
      <c r="QTU27" s="127"/>
      <c r="QTV27" s="128"/>
      <c r="QTW27" s="127"/>
      <c r="QTX27" s="128"/>
      <c r="QTY27" s="127"/>
      <c r="QTZ27" s="128"/>
      <c r="QUA27" s="127"/>
      <c r="QUB27" s="128"/>
      <c r="QUC27" s="127"/>
      <c r="QUD27" s="128"/>
      <c r="QUE27" s="127"/>
      <c r="QUF27" s="128"/>
      <c r="QUG27" s="127"/>
      <c r="QUH27" s="128"/>
      <c r="QUI27" s="127"/>
      <c r="QUJ27" s="128"/>
      <c r="QUK27" s="127"/>
      <c r="QUL27" s="128"/>
      <c r="QUM27" s="127"/>
      <c r="QUN27" s="128"/>
      <c r="QUO27" s="127"/>
      <c r="QUP27" s="128"/>
      <c r="QUQ27" s="127"/>
      <c r="QUR27" s="128"/>
      <c r="QUS27" s="127"/>
      <c r="QUT27" s="128"/>
      <c r="QUU27" s="127"/>
      <c r="QUV27" s="128"/>
      <c r="QUW27" s="127"/>
      <c r="QUX27" s="128"/>
      <c r="QUY27" s="127"/>
      <c r="QUZ27" s="128"/>
      <c r="QVA27" s="127"/>
      <c r="QVB27" s="128"/>
      <c r="QVC27" s="127"/>
      <c r="QVD27" s="128"/>
      <c r="QVE27" s="127"/>
      <c r="QVF27" s="128"/>
      <c r="QVG27" s="127"/>
      <c r="QVH27" s="128"/>
      <c r="QVI27" s="127"/>
      <c r="QVJ27" s="128"/>
      <c r="QVK27" s="127"/>
      <c r="QVL27" s="128"/>
      <c r="QVM27" s="127"/>
      <c r="QVN27" s="128"/>
      <c r="QVO27" s="127"/>
      <c r="QVP27" s="128"/>
      <c r="QVQ27" s="127"/>
      <c r="QVR27" s="128"/>
      <c r="QVS27" s="127"/>
      <c r="QVT27" s="128"/>
      <c r="QVU27" s="127"/>
      <c r="QVV27" s="128"/>
      <c r="QVW27" s="127"/>
      <c r="QVX27" s="128"/>
      <c r="QVY27" s="127"/>
      <c r="QVZ27" s="128"/>
      <c r="QWA27" s="127"/>
      <c r="QWB27" s="128"/>
      <c r="QWC27" s="127"/>
      <c r="QWD27" s="128"/>
      <c r="QWE27" s="127"/>
      <c r="QWF27" s="128"/>
      <c r="QWG27" s="127"/>
      <c r="QWH27" s="128"/>
      <c r="QWI27" s="127"/>
      <c r="QWJ27" s="128"/>
      <c r="QWK27" s="127"/>
      <c r="QWL27" s="128"/>
      <c r="QWM27" s="127"/>
      <c r="QWN27" s="128"/>
      <c r="QWO27" s="127"/>
      <c r="QWP27" s="128"/>
      <c r="QWQ27" s="127"/>
      <c r="QWR27" s="128"/>
      <c r="QWS27" s="127"/>
      <c r="QWT27" s="128"/>
      <c r="QWU27" s="127"/>
      <c r="QWV27" s="128"/>
      <c r="QWW27" s="127"/>
      <c r="QWX27" s="128"/>
      <c r="QWY27" s="127"/>
      <c r="QWZ27" s="128"/>
      <c r="QXA27" s="127"/>
      <c r="QXB27" s="128"/>
      <c r="QXC27" s="127"/>
      <c r="QXD27" s="128"/>
      <c r="QXE27" s="127"/>
      <c r="QXF27" s="128"/>
      <c r="QXG27" s="127"/>
      <c r="QXH27" s="128"/>
      <c r="QXI27" s="127"/>
      <c r="QXJ27" s="128"/>
      <c r="QXK27" s="127"/>
      <c r="QXL27" s="128"/>
      <c r="QXM27" s="127"/>
      <c r="QXN27" s="128"/>
      <c r="QXO27" s="127"/>
      <c r="QXP27" s="128"/>
      <c r="QXQ27" s="127"/>
      <c r="QXR27" s="128"/>
      <c r="QXS27" s="127"/>
      <c r="QXT27" s="128"/>
      <c r="QXU27" s="127"/>
      <c r="QXV27" s="128"/>
      <c r="QXW27" s="127"/>
      <c r="QXX27" s="128"/>
      <c r="QXY27" s="127"/>
      <c r="QXZ27" s="128"/>
      <c r="QYA27" s="127"/>
      <c r="QYB27" s="128"/>
      <c r="QYC27" s="127"/>
      <c r="QYD27" s="128"/>
      <c r="QYE27" s="127"/>
      <c r="QYF27" s="128"/>
      <c r="QYG27" s="127"/>
      <c r="QYH27" s="128"/>
      <c r="QYI27" s="127"/>
      <c r="QYJ27" s="128"/>
      <c r="QYK27" s="127"/>
      <c r="QYL27" s="128"/>
      <c r="QYM27" s="127"/>
      <c r="QYN27" s="128"/>
      <c r="QYO27" s="127"/>
      <c r="QYP27" s="128"/>
      <c r="QYQ27" s="127"/>
      <c r="QYR27" s="128"/>
      <c r="QYS27" s="127"/>
      <c r="QYT27" s="128"/>
      <c r="QYU27" s="127"/>
      <c r="QYV27" s="128"/>
      <c r="QYW27" s="127"/>
      <c r="QYX27" s="128"/>
      <c r="QYY27" s="127"/>
      <c r="QYZ27" s="128"/>
      <c r="QZA27" s="127"/>
      <c r="QZB27" s="128"/>
      <c r="QZC27" s="127"/>
      <c r="QZD27" s="128"/>
      <c r="QZE27" s="127"/>
      <c r="QZF27" s="128"/>
      <c r="QZG27" s="127"/>
      <c r="QZH27" s="128"/>
      <c r="QZI27" s="127"/>
      <c r="QZJ27" s="128"/>
      <c r="QZK27" s="127"/>
      <c r="QZL27" s="128"/>
      <c r="QZM27" s="127"/>
      <c r="QZN27" s="128"/>
      <c r="QZO27" s="127"/>
      <c r="QZP27" s="128"/>
      <c r="QZQ27" s="127"/>
      <c r="QZR27" s="128"/>
      <c r="QZS27" s="127"/>
      <c r="QZT27" s="128"/>
      <c r="QZU27" s="127"/>
      <c r="QZV27" s="128"/>
      <c r="QZW27" s="127"/>
      <c r="QZX27" s="128"/>
      <c r="QZY27" s="127"/>
      <c r="QZZ27" s="128"/>
      <c r="RAA27" s="127"/>
      <c r="RAB27" s="128"/>
      <c r="RAC27" s="127"/>
      <c r="RAD27" s="128"/>
      <c r="RAE27" s="127"/>
      <c r="RAF27" s="128"/>
      <c r="RAG27" s="127"/>
      <c r="RAH27" s="128"/>
      <c r="RAI27" s="127"/>
      <c r="RAJ27" s="128"/>
      <c r="RAK27" s="127"/>
      <c r="RAL27" s="128"/>
      <c r="RAM27" s="127"/>
      <c r="RAN27" s="128"/>
      <c r="RAO27" s="127"/>
      <c r="RAP27" s="128"/>
      <c r="RAQ27" s="127"/>
      <c r="RAR27" s="128"/>
      <c r="RAS27" s="127"/>
      <c r="RAT27" s="128"/>
      <c r="RAU27" s="127"/>
      <c r="RAV27" s="128"/>
      <c r="RAW27" s="127"/>
      <c r="RAX27" s="128"/>
      <c r="RAY27" s="127"/>
      <c r="RAZ27" s="128"/>
      <c r="RBA27" s="127"/>
      <c r="RBB27" s="128"/>
      <c r="RBC27" s="127"/>
      <c r="RBD27" s="128"/>
      <c r="RBE27" s="127"/>
      <c r="RBF27" s="128"/>
      <c r="RBG27" s="127"/>
      <c r="RBH27" s="128"/>
      <c r="RBI27" s="127"/>
      <c r="RBJ27" s="128"/>
      <c r="RBK27" s="127"/>
      <c r="RBL27" s="128"/>
      <c r="RBM27" s="127"/>
      <c r="RBN27" s="128"/>
      <c r="RBO27" s="127"/>
      <c r="RBP27" s="128"/>
      <c r="RBQ27" s="127"/>
      <c r="RBR27" s="128"/>
      <c r="RBS27" s="127"/>
      <c r="RBT27" s="128"/>
      <c r="RBU27" s="127"/>
      <c r="RBV27" s="128"/>
      <c r="RBW27" s="127"/>
      <c r="RBX27" s="128"/>
      <c r="RBY27" s="127"/>
      <c r="RBZ27" s="128"/>
      <c r="RCA27" s="127"/>
      <c r="RCB27" s="128"/>
      <c r="RCC27" s="127"/>
      <c r="RCD27" s="128"/>
      <c r="RCE27" s="127"/>
      <c r="RCF27" s="128"/>
      <c r="RCG27" s="127"/>
      <c r="RCH27" s="128"/>
      <c r="RCI27" s="127"/>
      <c r="RCJ27" s="128"/>
      <c r="RCK27" s="127"/>
      <c r="RCL27" s="128"/>
      <c r="RCM27" s="127"/>
      <c r="RCN27" s="128"/>
      <c r="RCO27" s="127"/>
      <c r="RCP27" s="128"/>
      <c r="RCQ27" s="127"/>
      <c r="RCR27" s="128"/>
      <c r="RCS27" s="127"/>
      <c r="RCT27" s="128"/>
      <c r="RCU27" s="127"/>
      <c r="RCV27" s="128"/>
      <c r="RCW27" s="127"/>
      <c r="RCX27" s="128"/>
      <c r="RCY27" s="127"/>
      <c r="RCZ27" s="128"/>
      <c r="RDA27" s="127"/>
      <c r="RDB27" s="128"/>
      <c r="RDC27" s="127"/>
      <c r="RDD27" s="128"/>
      <c r="RDE27" s="127"/>
      <c r="RDF27" s="128"/>
      <c r="RDG27" s="127"/>
      <c r="RDH27" s="128"/>
      <c r="RDI27" s="127"/>
      <c r="RDJ27" s="128"/>
      <c r="RDK27" s="127"/>
      <c r="RDL27" s="128"/>
      <c r="RDM27" s="127"/>
      <c r="RDN27" s="128"/>
      <c r="RDO27" s="127"/>
      <c r="RDP27" s="128"/>
      <c r="RDQ27" s="127"/>
      <c r="RDR27" s="128"/>
      <c r="RDS27" s="127"/>
      <c r="RDT27" s="128"/>
      <c r="RDU27" s="127"/>
      <c r="RDV27" s="128"/>
      <c r="RDW27" s="127"/>
      <c r="RDX27" s="128"/>
      <c r="RDY27" s="127"/>
      <c r="RDZ27" s="128"/>
      <c r="REA27" s="127"/>
      <c r="REB27" s="128"/>
      <c r="REC27" s="127"/>
      <c r="RED27" s="128"/>
      <c r="REE27" s="127"/>
      <c r="REF27" s="128"/>
      <c r="REG27" s="127"/>
      <c r="REH27" s="128"/>
      <c r="REI27" s="127"/>
      <c r="REJ27" s="128"/>
      <c r="REK27" s="127"/>
      <c r="REL27" s="128"/>
      <c r="REM27" s="127"/>
      <c r="REN27" s="128"/>
      <c r="REO27" s="127"/>
      <c r="REP27" s="128"/>
      <c r="REQ27" s="127"/>
      <c r="RER27" s="128"/>
      <c r="RES27" s="127"/>
      <c r="RET27" s="128"/>
      <c r="REU27" s="127"/>
      <c r="REV27" s="128"/>
      <c r="REW27" s="127"/>
      <c r="REX27" s="128"/>
      <c r="REY27" s="127"/>
      <c r="REZ27" s="128"/>
      <c r="RFA27" s="127"/>
      <c r="RFB27" s="128"/>
      <c r="RFC27" s="127"/>
      <c r="RFD27" s="128"/>
      <c r="RFE27" s="127"/>
      <c r="RFF27" s="128"/>
      <c r="RFG27" s="127"/>
      <c r="RFH27" s="128"/>
      <c r="RFI27" s="127"/>
      <c r="RFJ27" s="128"/>
      <c r="RFK27" s="127"/>
      <c r="RFL27" s="128"/>
      <c r="RFM27" s="127"/>
      <c r="RFN27" s="128"/>
      <c r="RFO27" s="127"/>
      <c r="RFP27" s="128"/>
      <c r="RFQ27" s="127"/>
      <c r="RFR27" s="128"/>
      <c r="RFS27" s="127"/>
      <c r="RFT27" s="128"/>
      <c r="RFU27" s="127"/>
      <c r="RFV27" s="128"/>
      <c r="RFW27" s="127"/>
      <c r="RFX27" s="128"/>
      <c r="RFY27" s="127"/>
      <c r="RFZ27" s="128"/>
      <c r="RGA27" s="127"/>
      <c r="RGB27" s="128"/>
      <c r="RGC27" s="127"/>
      <c r="RGD27" s="128"/>
      <c r="RGE27" s="127"/>
      <c r="RGF27" s="128"/>
      <c r="RGG27" s="127"/>
      <c r="RGH27" s="128"/>
      <c r="RGI27" s="127"/>
      <c r="RGJ27" s="128"/>
      <c r="RGK27" s="127"/>
      <c r="RGL27" s="128"/>
      <c r="RGM27" s="127"/>
      <c r="RGN27" s="128"/>
      <c r="RGO27" s="127"/>
      <c r="RGP27" s="128"/>
      <c r="RGQ27" s="127"/>
      <c r="RGR27" s="128"/>
      <c r="RGS27" s="127"/>
      <c r="RGT27" s="128"/>
      <c r="RGU27" s="127"/>
      <c r="RGV27" s="128"/>
      <c r="RGW27" s="127"/>
      <c r="RGX27" s="128"/>
      <c r="RGY27" s="127"/>
      <c r="RGZ27" s="128"/>
      <c r="RHA27" s="127"/>
      <c r="RHB27" s="128"/>
      <c r="RHC27" s="127"/>
      <c r="RHD27" s="128"/>
      <c r="RHE27" s="127"/>
      <c r="RHF27" s="128"/>
      <c r="RHG27" s="127"/>
      <c r="RHH27" s="128"/>
      <c r="RHI27" s="127"/>
      <c r="RHJ27" s="128"/>
      <c r="RHK27" s="127"/>
      <c r="RHL27" s="128"/>
      <c r="RHM27" s="127"/>
      <c r="RHN27" s="128"/>
      <c r="RHO27" s="127"/>
      <c r="RHP27" s="128"/>
      <c r="RHQ27" s="127"/>
      <c r="RHR27" s="128"/>
      <c r="RHS27" s="127"/>
      <c r="RHT27" s="128"/>
      <c r="RHU27" s="127"/>
      <c r="RHV27" s="128"/>
      <c r="RHW27" s="127"/>
      <c r="RHX27" s="128"/>
      <c r="RHY27" s="127"/>
      <c r="RHZ27" s="128"/>
      <c r="RIA27" s="127"/>
      <c r="RIB27" s="128"/>
      <c r="RIC27" s="127"/>
      <c r="RID27" s="128"/>
      <c r="RIE27" s="127"/>
      <c r="RIF27" s="128"/>
      <c r="RIG27" s="127"/>
      <c r="RIH27" s="128"/>
      <c r="RII27" s="127"/>
      <c r="RIJ27" s="128"/>
      <c r="RIK27" s="127"/>
      <c r="RIL27" s="128"/>
      <c r="RIM27" s="127"/>
      <c r="RIN27" s="128"/>
      <c r="RIO27" s="127"/>
      <c r="RIP27" s="128"/>
      <c r="RIQ27" s="127"/>
      <c r="RIR27" s="128"/>
      <c r="RIS27" s="127"/>
      <c r="RIT27" s="128"/>
      <c r="RIU27" s="127"/>
      <c r="RIV27" s="128"/>
      <c r="RIW27" s="127"/>
      <c r="RIX27" s="128"/>
      <c r="RIY27" s="127"/>
      <c r="RIZ27" s="128"/>
      <c r="RJA27" s="127"/>
      <c r="RJB27" s="128"/>
      <c r="RJC27" s="127"/>
      <c r="RJD27" s="128"/>
      <c r="RJE27" s="127"/>
      <c r="RJF27" s="128"/>
      <c r="RJG27" s="127"/>
      <c r="RJH27" s="128"/>
      <c r="RJI27" s="127"/>
      <c r="RJJ27" s="128"/>
      <c r="RJK27" s="127"/>
      <c r="RJL27" s="128"/>
      <c r="RJM27" s="127"/>
      <c r="RJN27" s="128"/>
      <c r="RJO27" s="127"/>
      <c r="RJP27" s="128"/>
      <c r="RJQ27" s="127"/>
      <c r="RJR27" s="128"/>
      <c r="RJS27" s="127"/>
      <c r="RJT27" s="128"/>
      <c r="RJU27" s="127"/>
      <c r="RJV27" s="128"/>
      <c r="RJW27" s="127"/>
      <c r="RJX27" s="128"/>
      <c r="RJY27" s="127"/>
      <c r="RJZ27" s="128"/>
      <c r="RKA27" s="127"/>
      <c r="RKB27" s="128"/>
      <c r="RKC27" s="127"/>
      <c r="RKD27" s="128"/>
      <c r="RKE27" s="127"/>
      <c r="RKF27" s="128"/>
      <c r="RKG27" s="127"/>
      <c r="RKH27" s="128"/>
      <c r="RKI27" s="127"/>
      <c r="RKJ27" s="128"/>
      <c r="RKK27" s="127"/>
      <c r="RKL27" s="128"/>
      <c r="RKM27" s="127"/>
      <c r="RKN27" s="128"/>
      <c r="RKO27" s="127"/>
      <c r="RKP27" s="128"/>
      <c r="RKQ27" s="127"/>
      <c r="RKR27" s="128"/>
      <c r="RKS27" s="127"/>
      <c r="RKT27" s="128"/>
      <c r="RKU27" s="127"/>
      <c r="RKV27" s="128"/>
      <c r="RKW27" s="127"/>
      <c r="RKX27" s="128"/>
      <c r="RKY27" s="127"/>
      <c r="RKZ27" s="128"/>
      <c r="RLA27" s="127"/>
      <c r="RLB27" s="128"/>
      <c r="RLC27" s="127"/>
      <c r="RLD27" s="128"/>
      <c r="RLE27" s="127"/>
      <c r="RLF27" s="128"/>
      <c r="RLG27" s="127"/>
      <c r="RLH27" s="128"/>
      <c r="RLI27" s="127"/>
      <c r="RLJ27" s="128"/>
      <c r="RLK27" s="127"/>
      <c r="RLL27" s="128"/>
      <c r="RLM27" s="127"/>
      <c r="RLN27" s="128"/>
      <c r="RLO27" s="127"/>
      <c r="RLP27" s="128"/>
      <c r="RLQ27" s="127"/>
      <c r="RLR27" s="128"/>
      <c r="RLS27" s="127"/>
      <c r="RLT27" s="128"/>
      <c r="RLU27" s="127"/>
      <c r="RLV27" s="128"/>
      <c r="RLW27" s="127"/>
      <c r="RLX27" s="128"/>
      <c r="RLY27" s="127"/>
      <c r="RLZ27" s="128"/>
      <c r="RMA27" s="127"/>
      <c r="RMB27" s="128"/>
      <c r="RMC27" s="127"/>
      <c r="RMD27" s="128"/>
      <c r="RME27" s="127"/>
      <c r="RMF27" s="128"/>
      <c r="RMG27" s="127"/>
      <c r="RMH27" s="128"/>
      <c r="RMI27" s="127"/>
      <c r="RMJ27" s="128"/>
      <c r="RMK27" s="127"/>
      <c r="RML27" s="128"/>
      <c r="RMM27" s="127"/>
      <c r="RMN27" s="128"/>
      <c r="RMO27" s="127"/>
      <c r="RMP27" s="128"/>
      <c r="RMQ27" s="127"/>
      <c r="RMR27" s="128"/>
      <c r="RMS27" s="127"/>
      <c r="RMT27" s="128"/>
      <c r="RMU27" s="127"/>
      <c r="RMV27" s="128"/>
      <c r="RMW27" s="127"/>
      <c r="RMX27" s="128"/>
      <c r="RMY27" s="127"/>
      <c r="RMZ27" s="128"/>
      <c r="RNA27" s="127"/>
      <c r="RNB27" s="128"/>
      <c r="RNC27" s="127"/>
      <c r="RND27" s="128"/>
      <c r="RNE27" s="127"/>
      <c r="RNF27" s="128"/>
      <c r="RNG27" s="127"/>
      <c r="RNH27" s="128"/>
      <c r="RNI27" s="127"/>
      <c r="RNJ27" s="128"/>
      <c r="RNK27" s="127"/>
      <c r="RNL27" s="128"/>
      <c r="RNM27" s="127"/>
      <c r="RNN27" s="128"/>
      <c r="RNO27" s="127"/>
      <c r="RNP27" s="128"/>
      <c r="RNQ27" s="127"/>
      <c r="RNR27" s="128"/>
      <c r="RNS27" s="127"/>
      <c r="RNT27" s="128"/>
      <c r="RNU27" s="127"/>
      <c r="RNV27" s="128"/>
      <c r="RNW27" s="127"/>
      <c r="RNX27" s="128"/>
      <c r="RNY27" s="127"/>
      <c r="RNZ27" s="128"/>
      <c r="ROA27" s="127"/>
      <c r="ROB27" s="128"/>
      <c r="ROC27" s="127"/>
      <c r="ROD27" s="128"/>
      <c r="ROE27" s="127"/>
      <c r="ROF27" s="128"/>
      <c r="ROG27" s="127"/>
      <c r="ROH27" s="128"/>
      <c r="ROI27" s="127"/>
      <c r="ROJ27" s="128"/>
      <c r="ROK27" s="127"/>
      <c r="ROL27" s="128"/>
      <c r="ROM27" s="127"/>
      <c r="RON27" s="128"/>
      <c r="ROO27" s="127"/>
      <c r="ROP27" s="128"/>
      <c r="ROQ27" s="127"/>
      <c r="ROR27" s="128"/>
      <c r="ROS27" s="127"/>
      <c r="ROT27" s="128"/>
      <c r="ROU27" s="127"/>
      <c r="ROV27" s="128"/>
      <c r="ROW27" s="127"/>
      <c r="ROX27" s="128"/>
      <c r="ROY27" s="127"/>
      <c r="ROZ27" s="128"/>
      <c r="RPA27" s="127"/>
      <c r="RPB27" s="128"/>
      <c r="RPC27" s="127"/>
      <c r="RPD27" s="128"/>
      <c r="RPE27" s="127"/>
      <c r="RPF27" s="128"/>
      <c r="RPG27" s="127"/>
      <c r="RPH27" s="128"/>
      <c r="RPI27" s="127"/>
      <c r="RPJ27" s="128"/>
      <c r="RPK27" s="127"/>
      <c r="RPL27" s="128"/>
      <c r="RPM27" s="127"/>
      <c r="RPN27" s="128"/>
      <c r="RPO27" s="127"/>
      <c r="RPP27" s="128"/>
      <c r="RPQ27" s="127"/>
      <c r="RPR27" s="128"/>
      <c r="RPS27" s="127"/>
      <c r="RPT27" s="128"/>
      <c r="RPU27" s="127"/>
      <c r="RPV27" s="128"/>
      <c r="RPW27" s="127"/>
      <c r="RPX27" s="128"/>
      <c r="RPY27" s="127"/>
      <c r="RPZ27" s="128"/>
      <c r="RQA27" s="127"/>
      <c r="RQB27" s="128"/>
      <c r="RQC27" s="127"/>
      <c r="RQD27" s="128"/>
      <c r="RQE27" s="127"/>
      <c r="RQF27" s="128"/>
      <c r="RQG27" s="127"/>
      <c r="RQH27" s="128"/>
      <c r="RQI27" s="127"/>
      <c r="RQJ27" s="128"/>
      <c r="RQK27" s="127"/>
      <c r="RQL27" s="128"/>
      <c r="RQM27" s="127"/>
      <c r="RQN27" s="128"/>
      <c r="RQO27" s="127"/>
      <c r="RQP27" s="128"/>
      <c r="RQQ27" s="127"/>
      <c r="RQR27" s="128"/>
      <c r="RQS27" s="127"/>
      <c r="RQT27" s="128"/>
      <c r="RQU27" s="127"/>
      <c r="RQV27" s="128"/>
      <c r="RQW27" s="127"/>
      <c r="RQX27" s="128"/>
      <c r="RQY27" s="127"/>
      <c r="RQZ27" s="128"/>
      <c r="RRA27" s="127"/>
      <c r="RRB27" s="128"/>
      <c r="RRC27" s="127"/>
      <c r="RRD27" s="128"/>
      <c r="RRE27" s="127"/>
      <c r="RRF27" s="128"/>
      <c r="RRG27" s="127"/>
      <c r="RRH27" s="128"/>
      <c r="RRI27" s="127"/>
      <c r="RRJ27" s="128"/>
      <c r="RRK27" s="127"/>
      <c r="RRL27" s="128"/>
      <c r="RRM27" s="127"/>
      <c r="RRN27" s="128"/>
      <c r="RRO27" s="127"/>
      <c r="RRP27" s="128"/>
      <c r="RRQ27" s="127"/>
      <c r="RRR27" s="128"/>
      <c r="RRS27" s="127"/>
      <c r="RRT27" s="128"/>
      <c r="RRU27" s="127"/>
      <c r="RRV27" s="128"/>
      <c r="RRW27" s="127"/>
      <c r="RRX27" s="128"/>
      <c r="RRY27" s="127"/>
      <c r="RRZ27" s="128"/>
      <c r="RSA27" s="127"/>
      <c r="RSB27" s="128"/>
      <c r="RSC27" s="127"/>
      <c r="RSD27" s="128"/>
      <c r="RSE27" s="127"/>
      <c r="RSF27" s="128"/>
      <c r="RSG27" s="127"/>
      <c r="RSH27" s="128"/>
      <c r="RSI27" s="127"/>
      <c r="RSJ27" s="128"/>
      <c r="RSK27" s="127"/>
      <c r="RSL27" s="128"/>
      <c r="RSM27" s="127"/>
      <c r="RSN27" s="128"/>
      <c r="RSO27" s="127"/>
      <c r="RSP27" s="128"/>
      <c r="RSQ27" s="127"/>
      <c r="RSR27" s="128"/>
      <c r="RSS27" s="127"/>
      <c r="RST27" s="128"/>
      <c r="RSU27" s="127"/>
      <c r="RSV27" s="128"/>
      <c r="RSW27" s="127"/>
      <c r="RSX27" s="128"/>
      <c r="RSY27" s="127"/>
      <c r="RSZ27" s="128"/>
      <c r="RTA27" s="127"/>
      <c r="RTB27" s="128"/>
      <c r="RTC27" s="127"/>
      <c r="RTD27" s="128"/>
      <c r="RTE27" s="127"/>
      <c r="RTF27" s="128"/>
      <c r="RTG27" s="127"/>
      <c r="RTH27" s="128"/>
      <c r="RTI27" s="127"/>
      <c r="RTJ27" s="128"/>
      <c r="RTK27" s="127"/>
      <c r="RTL27" s="128"/>
      <c r="RTM27" s="127"/>
      <c r="RTN27" s="128"/>
      <c r="RTO27" s="127"/>
      <c r="RTP27" s="128"/>
      <c r="RTQ27" s="127"/>
      <c r="RTR27" s="128"/>
      <c r="RTS27" s="127"/>
      <c r="RTT27" s="128"/>
      <c r="RTU27" s="127"/>
      <c r="RTV27" s="128"/>
      <c r="RTW27" s="127"/>
      <c r="RTX27" s="128"/>
      <c r="RTY27" s="127"/>
      <c r="RTZ27" s="128"/>
      <c r="RUA27" s="127"/>
      <c r="RUB27" s="128"/>
      <c r="RUC27" s="127"/>
      <c r="RUD27" s="128"/>
      <c r="RUE27" s="127"/>
      <c r="RUF27" s="128"/>
      <c r="RUG27" s="127"/>
      <c r="RUH27" s="128"/>
      <c r="RUI27" s="127"/>
      <c r="RUJ27" s="128"/>
      <c r="RUK27" s="127"/>
      <c r="RUL27" s="128"/>
      <c r="RUM27" s="127"/>
      <c r="RUN27" s="128"/>
      <c r="RUO27" s="127"/>
      <c r="RUP27" s="128"/>
      <c r="RUQ27" s="127"/>
      <c r="RUR27" s="128"/>
      <c r="RUS27" s="127"/>
      <c r="RUT27" s="128"/>
      <c r="RUU27" s="127"/>
      <c r="RUV27" s="128"/>
      <c r="RUW27" s="127"/>
      <c r="RUX27" s="128"/>
      <c r="RUY27" s="127"/>
      <c r="RUZ27" s="128"/>
      <c r="RVA27" s="127"/>
      <c r="RVB27" s="128"/>
      <c r="RVC27" s="127"/>
      <c r="RVD27" s="128"/>
      <c r="RVE27" s="127"/>
      <c r="RVF27" s="128"/>
      <c r="RVG27" s="127"/>
      <c r="RVH27" s="128"/>
      <c r="RVI27" s="127"/>
      <c r="RVJ27" s="128"/>
      <c r="RVK27" s="127"/>
      <c r="RVL27" s="128"/>
      <c r="RVM27" s="127"/>
      <c r="RVN27" s="128"/>
      <c r="RVO27" s="127"/>
      <c r="RVP27" s="128"/>
      <c r="RVQ27" s="127"/>
      <c r="RVR27" s="128"/>
      <c r="RVS27" s="127"/>
      <c r="RVT27" s="128"/>
      <c r="RVU27" s="127"/>
      <c r="RVV27" s="128"/>
      <c r="RVW27" s="127"/>
      <c r="RVX27" s="128"/>
      <c r="RVY27" s="127"/>
      <c r="RVZ27" s="128"/>
      <c r="RWA27" s="127"/>
      <c r="RWB27" s="128"/>
      <c r="RWC27" s="127"/>
      <c r="RWD27" s="128"/>
      <c r="RWE27" s="127"/>
      <c r="RWF27" s="128"/>
      <c r="RWG27" s="127"/>
      <c r="RWH27" s="128"/>
      <c r="RWI27" s="127"/>
      <c r="RWJ27" s="128"/>
      <c r="RWK27" s="127"/>
      <c r="RWL27" s="128"/>
      <c r="RWM27" s="127"/>
      <c r="RWN27" s="128"/>
      <c r="RWO27" s="127"/>
      <c r="RWP27" s="128"/>
      <c r="RWQ27" s="127"/>
      <c r="RWR27" s="128"/>
      <c r="RWS27" s="127"/>
      <c r="RWT27" s="128"/>
      <c r="RWU27" s="127"/>
      <c r="RWV27" s="128"/>
      <c r="RWW27" s="127"/>
      <c r="RWX27" s="128"/>
      <c r="RWY27" s="127"/>
      <c r="RWZ27" s="128"/>
      <c r="RXA27" s="127"/>
      <c r="RXB27" s="128"/>
      <c r="RXC27" s="127"/>
      <c r="RXD27" s="128"/>
      <c r="RXE27" s="127"/>
      <c r="RXF27" s="128"/>
      <c r="RXG27" s="127"/>
      <c r="RXH27" s="128"/>
      <c r="RXI27" s="127"/>
      <c r="RXJ27" s="128"/>
      <c r="RXK27" s="127"/>
      <c r="RXL27" s="128"/>
      <c r="RXM27" s="127"/>
      <c r="RXN27" s="128"/>
      <c r="RXO27" s="127"/>
      <c r="RXP27" s="128"/>
      <c r="RXQ27" s="127"/>
      <c r="RXR27" s="128"/>
      <c r="RXS27" s="127"/>
      <c r="RXT27" s="128"/>
      <c r="RXU27" s="127"/>
      <c r="RXV27" s="128"/>
      <c r="RXW27" s="127"/>
      <c r="RXX27" s="128"/>
      <c r="RXY27" s="127"/>
      <c r="RXZ27" s="128"/>
      <c r="RYA27" s="127"/>
      <c r="RYB27" s="128"/>
      <c r="RYC27" s="127"/>
      <c r="RYD27" s="128"/>
      <c r="RYE27" s="127"/>
      <c r="RYF27" s="128"/>
      <c r="RYG27" s="127"/>
      <c r="RYH27" s="128"/>
      <c r="RYI27" s="127"/>
      <c r="RYJ27" s="128"/>
      <c r="RYK27" s="127"/>
      <c r="RYL27" s="128"/>
      <c r="RYM27" s="127"/>
      <c r="RYN27" s="128"/>
      <c r="RYO27" s="127"/>
      <c r="RYP27" s="128"/>
      <c r="RYQ27" s="127"/>
      <c r="RYR27" s="128"/>
      <c r="RYS27" s="127"/>
      <c r="RYT27" s="128"/>
      <c r="RYU27" s="127"/>
      <c r="RYV27" s="128"/>
      <c r="RYW27" s="127"/>
      <c r="RYX27" s="128"/>
      <c r="RYY27" s="127"/>
      <c r="RYZ27" s="128"/>
      <c r="RZA27" s="127"/>
      <c r="RZB27" s="128"/>
      <c r="RZC27" s="127"/>
      <c r="RZD27" s="128"/>
      <c r="RZE27" s="127"/>
      <c r="RZF27" s="128"/>
      <c r="RZG27" s="127"/>
      <c r="RZH27" s="128"/>
      <c r="RZI27" s="127"/>
      <c r="RZJ27" s="128"/>
      <c r="RZK27" s="127"/>
      <c r="RZL27" s="128"/>
      <c r="RZM27" s="127"/>
      <c r="RZN27" s="128"/>
      <c r="RZO27" s="127"/>
      <c r="RZP27" s="128"/>
      <c r="RZQ27" s="127"/>
      <c r="RZR27" s="128"/>
      <c r="RZS27" s="127"/>
      <c r="RZT27" s="128"/>
      <c r="RZU27" s="127"/>
      <c r="RZV27" s="128"/>
      <c r="RZW27" s="127"/>
      <c r="RZX27" s="128"/>
      <c r="RZY27" s="127"/>
      <c r="RZZ27" s="128"/>
      <c r="SAA27" s="127"/>
      <c r="SAB27" s="128"/>
      <c r="SAC27" s="127"/>
      <c r="SAD27" s="128"/>
      <c r="SAE27" s="127"/>
      <c r="SAF27" s="128"/>
      <c r="SAG27" s="127"/>
      <c r="SAH27" s="128"/>
      <c r="SAI27" s="127"/>
      <c r="SAJ27" s="128"/>
      <c r="SAK27" s="127"/>
      <c r="SAL27" s="128"/>
      <c r="SAM27" s="127"/>
      <c r="SAN27" s="128"/>
      <c r="SAO27" s="127"/>
      <c r="SAP27" s="128"/>
      <c r="SAQ27" s="127"/>
      <c r="SAR27" s="128"/>
      <c r="SAS27" s="127"/>
      <c r="SAT27" s="128"/>
      <c r="SAU27" s="127"/>
      <c r="SAV27" s="128"/>
      <c r="SAW27" s="127"/>
      <c r="SAX27" s="128"/>
      <c r="SAY27" s="127"/>
      <c r="SAZ27" s="128"/>
      <c r="SBA27" s="127"/>
      <c r="SBB27" s="128"/>
      <c r="SBC27" s="127"/>
      <c r="SBD27" s="128"/>
      <c r="SBE27" s="127"/>
      <c r="SBF27" s="128"/>
      <c r="SBG27" s="127"/>
      <c r="SBH27" s="128"/>
      <c r="SBI27" s="127"/>
      <c r="SBJ27" s="128"/>
      <c r="SBK27" s="127"/>
      <c r="SBL27" s="128"/>
      <c r="SBM27" s="127"/>
      <c r="SBN27" s="128"/>
      <c r="SBO27" s="127"/>
      <c r="SBP27" s="128"/>
      <c r="SBQ27" s="127"/>
      <c r="SBR27" s="128"/>
      <c r="SBS27" s="127"/>
      <c r="SBT27" s="128"/>
      <c r="SBU27" s="127"/>
      <c r="SBV27" s="128"/>
      <c r="SBW27" s="127"/>
      <c r="SBX27" s="128"/>
      <c r="SBY27" s="127"/>
      <c r="SBZ27" s="128"/>
      <c r="SCA27" s="127"/>
      <c r="SCB27" s="128"/>
      <c r="SCC27" s="127"/>
      <c r="SCD27" s="128"/>
      <c r="SCE27" s="127"/>
      <c r="SCF27" s="128"/>
      <c r="SCG27" s="127"/>
      <c r="SCH27" s="128"/>
      <c r="SCI27" s="127"/>
      <c r="SCJ27" s="128"/>
      <c r="SCK27" s="127"/>
      <c r="SCL27" s="128"/>
      <c r="SCM27" s="127"/>
      <c r="SCN27" s="128"/>
      <c r="SCO27" s="127"/>
      <c r="SCP27" s="128"/>
      <c r="SCQ27" s="127"/>
      <c r="SCR27" s="128"/>
      <c r="SCS27" s="127"/>
      <c r="SCT27" s="128"/>
      <c r="SCU27" s="127"/>
      <c r="SCV27" s="128"/>
      <c r="SCW27" s="127"/>
      <c r="SCX27" s="128"/>
      <c r="SCY27" s="127"/>
      <c r="SCZ27" s="128"/>
      <c r="SDA27" s="127"/>
      <c r="SDB27" s="128"/>
      <c r="SDC27" s="127"/>
      <c r="SDD27" s="128"/>
      <c r="SDE27" s="127"/>
      <c r="SDF27" s="128"/>
      <c r="SDG27" s="127"/>
      <c r="SDH27" s="128"/>
      <c r="SDI27" s="127"/>
      <c r="SDJ27" s="128"/>
      <c r="SDK27" s="127"/>
      <c r="SDL27" s="128"/>
      <c r="SDM27" s="127"/>
      <c r="SDN27" s="128"/>
      <c r="SDO27" s="127"/>
      <c r="SDP27" s="128"/>
      <c r="SDQ27" s="127"/>
      <c r="SDR27" s="128"/>
      <c r="SDS27" s="127"/>
      <c r="SDT27" s="128"/>
      <c r="SDU27" s="127"/>
      <c r="SDV27" s="128"/>
      <c r="SDW27" s="127"/>
      <c r="SDX27" s="128"/>
      <c r="SDY27" s="127"/>
      <c r="SDZ27" s="128"/>
      <c r="SEA27" s="127"/>
      <c r="SEB27" s="128"/>
      <c r="SEC27" s="127"/>
      <c r="SED27" s="128"/>
      <c r="SEE27" s="127"/>
      <c r="SEF27" s="128"/>
      <c r="SEG27" s="127"/>
      <c r="SEH27" s="128"/>
      <c r="SEI27" s="127"/>
      <c r="SEJ27" s="128"/>
      <c r="SEK27" s="127"/>
      <c r="SEL27" s="128"/>
      <c r="SEM27" s="127"/>
      <c r="SEN27" s="128"/>
      <c r="SEO27" s="127"/>
      <c r="SEP27" s="128"/>
      <c r="SEQ27" s="127"/>
      <c r="SER27" s="128"/>
      <c r="SES27" s="127"/>
      <c r="SET27" s="128"/>
      <c r="SEU27" s="127"/>
      <c r="SEV27" s="128"/>
      <c r="SEW27" s="127"/>
      <c r="SEX27" s="128"/>
      <c r="SEY27" s="127"/>
      <c r="SEZ27" s="128"/>
      <c r="SFA27" s="127"/>
      <c r="SFB27" s="128"/>
      <c r="SFC27" s="127"/>
      <c r="SFD27" s="128"/>
      <c r="SFE27" s="127"/>
      <c r="SFF27" s="128"/>
      <c r="SFG27" s="127"/>
      <c r="SFH27" s="128"/>
      <c r="SFI27" s="127"/>
      <c r="SFJ27" s="128"/>
      <c r="SFK27" s="127"/>
      <c r="SFL27" s="128"/>
      <c r="SFM27" s="127"/>
      <c r="SFN27" s="128"/>
      <c r="SFO27" s="127"/>
      <c r="SFP27" s="128"/>
      <c r="SFQ27" s="127"/>
      <c r="SFR27" s="128"/>
      <c r="SFS27" s="127"/>
      <c r="SFT27" s="128"/>
      <c r="SFU27" s="127"/>
      <c r="SFV27" s="128"/>
      <c r="SFW27" s="127"/>
      <c r="SFX27" s="128"/>
      <c r="SFY27" s="127"/>
      <c r="SFZ27" s="128"/>
      <c r="SGA27" s="127"/>
      <c r="SGB27" s="128"/>
      <c r="SGC27" s="127"/>
      <c r="SGD27" s="128"/>
      <c r="SGE27" s="127"/>
      <c r="SGF27" s="128"/>
      <c r="SGG27" s="127"/>
      <c r="SGH27" s="128"/>
      <c r="SGI27" s="127"/>
      <c r="SGJ27" s="128"/>
      <c r="SGK27" s="127"/>
      <c r="SGL27" s="128"/>
      <c r="SGM27" s="127"/>
      <c r="SGN27" s="128"/>
      <c r="SGO27" s="127"/>
      <c r="SGP27" s="128"/>
      <c r="SGQ27" s="127"/>
      <c r="SGR27" s="128"/>
      <c r="SGS27" s="127"/>
      <c r="SGT27" s="128"/>
      <c r="SGU27" s="127"/>
      <c r="SGV27" s="128"/>
      <c r="SGW27" s="127"/>
      <c r="SGX27" s="128"/>
      <c r="SGY27" s="127"/>
      <c r="SGZ27" s="128"/>
      <c r="SHA27" s="127"/>
      <c r="SHB27" s="128"/>
      <c r="SHC27" s="127"/>
      <c r="SHD27" s="128"/>
      <c r="SHE27" s="127"/>
      <c r="SHF27" s="128"/>
      <c r="SHG27" s="127"/>
      <c r="SHH27" s="128"/>
      <c r="SHI27" s="127"/>
      <c r="SHJ27" s="128"/>
      <c r="SHK27" s="127"/>
      <c r="SHL27" s="128"/>
      <c r="SHM27" s="127"/>
      <c r="SHN27" s="128"/>
      <c r="SHO27" s="127"/>
      <c r="SHP27" s="128"/>
      <c r="SHQ27" s="127"/>
      <c r="SHR27" s="128"/>
      <c r="SHS27" s="127"/>
      <c r="SHT27" s="128"/>
      <c r="SHU27" s="127"/>
      <c r="SHV27" s="128"/>
      <c r="SHW27" s="127"/>
      <c r="SHX27" s="128"/>
      <c r="SHY27" s="127"/>
      <c r="SHZ27" s="128"/>
      <c r="SIA27" s="127"/>
      <c r="SIB27" s="128"/>
      <c r="SIC27" s="127"/>
      <c r="SID27" s="128"/>
      <c r="SIE27" s="127"/>
      <c r="SIF27" s="128"/>
      <c r="SIG27" s="127"/>
      <c r="SIH27" s="128"/>
      <c r="SII27" s="127"/>
      <c r="SIJ27" s="128"/>
      <c r="SIK27" s="127"/>
      <c r="SIL27" s="128"/>
      <c r="SIM27" s="127"/>
      <c r="SIN27" s="128"/>
      <c r="SIO27" s="127"/>
      <c r="SIP27" s="128"/>
      <c r="SIQ27" s="127"/>
      <c r="SIR27" s="128"/>
      <c r="SIS27" s="127"/>
      <c r="SIT27" s="128"/>
      <c r="SIU27" s="127"/>
      <c r="SIV27" s="128"/>
      <c r="SIW27" s="127"/>
      <c r="SIX27" s="128"/>
      <c r="SIY27" s="127"/>
      <c r="SIZ27" s="128"/>
      <c r="SJA27" s="127"/>
      <c r="SJB27" s="128"/>
      <c r="SJC27" s="127"/>
      <c r="SJD27" s="128"/>
      <c r="SJE27" s="127"/>
      <c r="SJF27" s="128"/>
      <c r="SJG27" s="127"/>
      <c r="SJH27" s="128"/>
      <c r="SJI27" s="127"/>
      <c r="SJJ27" s="128"/>
      <c r="SJK27" s="127"/>
      <c r="SJL27" s="128"/>
      <c r="SJM27" s="127"/>
      <c r="SJN27" s="128"/>
      <c r="SJO27" s="127"/>
      <c r="SJP27" s="128"/>
      <c r="SJQ27" s="127"/>
      <c r="SJR27" s="128"/>
      <c r="SJS27" s="127"/>
      <c r="SJT27" s="128"/>
      <c r="SJU27" s="127"/>
      <c r="SJV27" s="128"/>
      <c r="SJW27" s="127"/>
      <c r="SJX27" s="128"/>
      <c r="SJY27" s="127"/>
      <c r="SJZ27" s="128"/>
      <c r="SKA27" s="127"/>
      <c r="SKB27" s="128"/>
      <c r="SKC27" s="127"/>
      <c r="SKD27" s="128"/>
      <c r="SKE27" s="127"/>
      <c r="SKF27" s="128"/>
      <c r="SKG27" s="127"/>
      <c r="SKH27" s="128"/>
      <c r="SKI27" s="127"/>
      <c r="SKJ27" s="128"/>
      <c r="SKK27" s="127"/>
      <c r="SKL27" s="128"/>
      <c r="SKM27" s="127"/>
      <c r="SKN27" s="128"/>
      <c r="SKO27" s="127"/>
      <c r="SKP27" s="128"/>
      <c r="SKQ27" s="127"/>
      <c r="SKR27" s="128"/>
      <c r="SKS27" s="127"/>
      <c r="SKT27" s="128"/>
      <c r="SKU27" s="127"/>
      <c r="SKV27" s="128"/>
      <c r="SKW27" s="127"/>
      <c r="SKX27" s="128"/>
      <c r="SKY27" s="127"/>
      <c r="SKZ27" s="128"/>
      <c r="SLA27" s="127"/>
      <c r="SLB27" s="128"/>
      <c r="SLC27" s="127"/>
      <c r="SLD27" s="128"/>
      <c r="SLE27" s="127"/>
      <c r="SLF27" s="128"/>
      <c r="SLG27" s="127"/>
      <c r="SLH27" s="128"/>
      <c r="SLI27" s="127"/>
      <c r="SLJ27" s="128"/>
      <c r="SLK27" s="127"/>
      <c r="SLL27" s="128"/>
      <c r="SLM27" s="127"/>
      <c r="SLN27" s="128"/>
      <c r="SLO27" s="127"/>
      <c r="SLP27" s="128"/>
      <c r="SLQ27" s="127"/>
      <c r="SLR27" s="128"/>
      <c r="SLS27" s="127"/>
      <c r="SLT27" s="128"/>
      <c r="SLU27" s="127"/>
      <c r="SLV27" s="128"/>
      <c r="SLW27" s="127"/>
      <c r="SLX27" s="128"/>
      <c r="SLY27" s="127"/>
      <c r="SLZ27" s="128"/>
      <c r="SMA27" s="127"/>
      <c r="SMB27" s="128"/>
      <c r="SMC27" s="127"/>
      <c r="SMD27" s="128"/>
      <c r="SME27" s="127"/>
      <c r="SMF27" s="128"/>
      <c r="SMG27" s="127"/>
      <c r="SMH27" s="128"/>
      <c r="SMI27" s="127"/>
      <c r="SMJ27" s="128"/>
      <c r="SMK27" s="127"/>
      <c r="SML27" s="128"/>
      <c r="SMM27" s="127"/>
      <c r="SMN27" s="128"/>
      <c r="SMO27" s="127"/>
      <c r="SMP27" s="128"/>
      <c r="SMQ27" s="127"/>
      <c r="SMR27" s="128"/>
      <c r="SMS27" s="127"/>
      <c r="SMT27" s="128"/>
      <c r="SMU27" s="127"/>
      <c r="SMV27" s="128"/>
      <c r="SMW27" s="127"/>
      <c r="SMX27" s="128"/>
      <c r="SMY27" s="127"/>
      <c r="SMZ27" s="128"/>
      <c r="SNA27" s="127"/>
      <c r="SNB27" s="128"/>
      <c r="SNC27" s="127"/>
      <c r="SND27" s="128"/>
      <c r="SNE27" s="127"/>
      <c r="SNF27" s="128"/>
      <c r="SNG27" s="127"/>
      <c r="SNH27" s="128"/>
      <c r="SNI27" s="127"/>
      <c r="SNJ27" s="128"/>
      <c r="SNK27" s="127"/>
      <c r="SNL27" s="128"/>
      <c r="SNM27" s="127"/>
      <c r="SNN27" s="128"/>
      <c r="SNO27" s="127"/>
      <c r="SNP27" s="128"/>
      <c r="SNQ27" s="127"/>
      <c r="SNR27" s="128"/>
      <c r="SNS27" s="127"/>
      <c r="SNT27" s="128"/>
      <c r="SNU27" s="127"/>
      <c r="SNV27" s="128"/>
      <c r="SNW27" s="127"/>
      <c r="SNX27" s="128"/>
      <c r="SNY27" s="127"/>
      <c r="SNZ27" s="128"/>
      <c r="SOA27" s="127"/>
      <c r="SOB27" s="128"/>
      <c r="SOC27" s="127"/>
      <c r="SOD27" s="128"/>
      <c r="SOE27" s="127"/>
      <c r="SOF27" s="128"/>
      <c r="SOG27" s="127"/>
      <c r="SOH27" s="128"/>
      <c r="SOI27" s="127"/>
      <c r="SOJ27" s="128"/>
      <c r="SOK27" s="127"/>
      <c r="SOL27" s="128"/>
      <c r="SOM27" s="127"/>
      <c r="SON27" s="128"/>
      <c r="SOO27" s="127"/>
      <c r="SOP27" s="128"/>
      <c r="SOQ27" s="127"/>
      <c r="SOR27" s="128"/>
      <c r="SOS27" s="127"/>
      <c r="SOT27" s="128"/>
      <c r="SOU27" s="127"/>
      <c r="SOV27" s="128"/>
      <c r="SOW27" s="127"/>
      <c r="SOX27" s="128"/>
      <c r="SOY27" s="127"/>
      <c r="SOZ27" s="128"/>
      <c r="SPA27" s="127"/>
      <c r="SPB27" s="128"/>
      <c r="SPC27" s="127"/>
      <c r="SPD27" s="128"/>
      <c r="SPE27" s="127"/>
      <c r="SPF27" s="128"/>
      <c r="SPG27" s="127"/>
      <c r="SPH27" s="128"/>
      <c r="SPI27" s="127"/>
      <c r="SPJ27" s="128"/>
      <c r="SPK27" s="127"/>
      <c r="SPL27" s="128"/>
      <c r="SPM27" s="127"/>
      <c r="SPN27" s="128"/>
      <c r="SPO27" s="127"/>
      <c r="SPP27" s="128"/>
      <c r="SPQ27" s="127"/>
      <c r="SPR27" s="128"/>
      <c r="SPS27" s="127"/>
      <c r="SPT27" s="128"/>
      <c r="SPU27" s="127"/>
      <c r="SPV27" s="128"/>
      <c r="SPW27" s="127"/>
      <c r="SPX27" s="128"/>
      <c r="SPY27" s="127"/>
      <c r="SPZ27" s="128"/>
      <c r="SQA27" s="127"/>
      <c r="SQB27" s="128"/>
      <c r="SQC27" s="127"/>
      <c r="SQD27" s="128"/>
      <c r="SQE27" s="127"/>
      <c r="SQF27" s="128"/>
      <c r="SQG27" s="127"/>
      <c r="SQH27" s="128"/>
      <c r="SQI27" s="127"/>
      <c r="SQJ27" s="128"/>
      <c r="SQK27" s="127"/>
      <c r="SQL27" s="128"/>
      <c r="SQM27" s="127"/>
      <c r="SQN27" s="128"/>
      <c r="SQO27" s="127"/>
      <c r="SQP27" s="128"/>
      <c r="SQQ27" s="127"/>
      <c r="SQR27" s="128"/>
      <c r="SQS27" s="127"/>
      <c r="SQT27" s="128"/>
      <c r="SQU27" s="127"/>
      <c r="SQV27" s="128"/>
      <c r="SQW27" s="127"/>
      <c r="SQX27" s="128"/>
      <c r="SQY27" s="127"/>
      <c r="SQZ27" s="128"/>
      <c r="SRA27" s="127"/>
      <c r="SRB27" s="128"/>
      <c r="SRC27" s="127"/>
      <c r="SRD27" s="128"/>
      <c r="SRE27" s="127"/>
      <c r="SRF27" s="128"/>
      <c r="SRG27" s="127"/>
      <c r="SRH27" s="128"/>
      <c r="SRI27" s="127"/>
      <c r="SRJ27" s="128"/>
      <c r="SRK27" s="127"/>
      <c r="SRL27" s="128"/>
      <c r="SRM27" s="127"/>
      <c r="SRN27" s="128"/>
      <c r="SRO27" s="127"/>
      <c r="SRP27" s="128"/>
      <c r="SRQ27" s="127"/>
      <c r="SRR27" s="128"/>
      <c r="SRS27" s="127"/>
      <c r="SRT27" s="128"/>
      <c r="SRU27" s="127"/>
      <c r="SRV27" s="128"/>
      <c r="SRW27" s="127"/>
      <c r="SRX27" s="128"/>
      <c r="SRY27" s="127"/>
      <c r="SRZ27" s="128"/>
      <c r="SSA27" s="127"/>
      <c r="SSB27" s="128"/>
      <c r="SSC27" s="127"/>
      <c r="SSD27" s="128"/>
      <c r="SSE27" s="127"/>
      <c r="SSF27" s="128"/>
      <c r="SSG27" s="127"/>
      <c r="SSH27" s="128"/>
      <c r="SSI27" s="127"/>
      <c r="SSJ27" s="128"/>
      <c r="SSK27" s="127"/>
      <c r="SSL27" s="128"/>
      <c r="SSM27" s="127"/>
      <c r="SSN27" s="128"/>
      <c r="SSO27" s="127"/>
      <c r="SSP27" s="128"/>
      <c r="SSQ27" s="127"/>
      <c r="SSR27" s="128"/>
      <c r="SSS27" s="127"/>
      <c r="SST27" s="128"/>
      <c r="SSU27" s="127"/>
      <c r="SSV27" s="128"/>
      <c r="SSW27" s="127"/>
      <c r="SSX27" s="128"/>
      <c r="SSY27" s="127"/>
      <c r="SSZ27" s="128"/>
      <c r="STA27" s="127"/>
      <c r="STB27" s="128"/>
      <c r="STC27" s="127"/>
      <c r="STD27" s="128"/>
      <c r="STE27" s="127"/>
      <c r="STF27" s="128"/>
      <c r="STG27" s="127"/>
      <c r="STH27" s="128"/>
      <c r="STI27" s="127"/>
      <c r="STJ27" s="128"/>
      <c r="STK27" s="127"/>
      <c r="STL27" s="128"/>
      <c r="STM27" s="127"/>
      <c r="STN27" s="128"/>
      <c r="STO27" s="127"/>
      <c r="STP27" s="128"/>
      <c r="STQ27" s="127"/>
      <c r="STR27" s="128"/>
      <c r="STS27" s="127"/>
      <c r="STT27" s="128"/>
      <c r="STU27" s="127"/>
      <c r="STV27" s="128"/>
      <c r="STW27" s="127"/>
      <c r="STX27" s="128"/>
      <c r="STY27" s="127"/>
      <c r="STZ27" s="128"/>
      <c r="SUA27" s="127"/>
      <c r="SUB27" s="128"/>
      <c r="SUC27" s="127"/>
      <c r="SUD27" s="128"/>
      <c r="SUE27" s="127"/>
      <c r="SUF27" s="128"/>
      <c r="SUG27" s="127"/>
      <c r="SUH27" s="128"/>
      <c r="SUI27" s="127"/>
      <c r="SUJ27" s="128"/>
      <c r="SUK27" s="127"/>
      <c r="SUL27" s="128"/>
      <c r="SUM27" s="127"/>
      <c r="SUN27" s="128"/>
      <c r="SUO27" s="127"/>
      <c r="SUP27" s="128"/>
      <c r="SUQ27" s="127"/>
      <c r="SUR27" s="128"/>
      <c r="SUS27" s="127"/>
      <c r="SUT27" s="128"/>
      <c r="SUU27" s="127"/>
      <c r="SUV27" s="128"/>
      <c r="SUW27" s="127"/>
      <c r="SUX27" s="128"/>
      <c r="SUY27" s="127"/>
      <c r="SUZ27" s="128"/>
      <c r="SVA27" s="127"/>
      <c r="SVB27" s="128"/>
      <c r="SVC27" s="127"/>
      <c r="SVD27" s="128"/>
      <c r="SVE27" s="127"/>
      <c r="SVF27" s="128"/>
      <c r="SVG27" s="127"/>
      <c r="SVH27" s="128"/>
      <c r="SVI27" s="127"/>
      <c r="SVJ27" s="128"/>
      <c r="SVK27" s="127"/>
      <c r="SVL27" s="128"/>
      <c r="SVM27" s="127"/>
      <c r="SVN27" s="128"/>
      <c r="SVO27" s="127"/>
      <c r="SVP27" s="128"/>
      <c r="SVQ27" s="127"/>
      <c r="SVR27" s="128"/>
      <c r="SVS27" s="127"/>
      <c r="SVT27" s="128"/>
      <c r="SVU27" s="127"/>
      <c r="SVV27" s="128"/>
      <c r="SVW27" s="127"/>
      <c r="SVX27" s="128"/>
      <c r="SVY27" s="127"/>
      <c r="SVZ27" s="128"/>
      <c r="SWA27" s="127"/>
      <c r="SWB27" s="128"/>
      <c r="SWC27" s="127"/>
      <c r="SWD27" s="128"/>
      <c r="SWE27" s="127"/>
      <c r="SWF27" s="128"/>
      <c r="SWG27" s="127"/>
      <c r="SWH27" s="128"/>
      <c r="SWI27" s="127"/>
      <c r="SWJ27" s="128"/>
      <c r="SWK27" s="127"/>
      <c r="SWL27" s="128"/>
      <c r="SWM27" s="127"/>
      <c r="SWN27" s="128"/>
      <c r="SWO27" s="127"/>
      <c r="SWP27" s="128"/>
      <c r="SWQ27" s="127"/>
      <c r="SWR27" s="128"/>
      <c r="SWS27" s="127"/>
      <c r="SWT27" s="128"/>
      <c r="SWU27" s="127"/>
      <c r="SWV27" s="128"/>
      <c r="SWW27" s="127"/>
      <c r="SWX27" s="128"/>
      <c r="SWY27" s="127"/>
      <c r="SWZ27" s="128"/>
      <c r="SXA27" s="127"/>
      <c r="SXB27" s="128"/>
      <c r="SXC27" s="127"/>
      <c r="SXD27" s="128"/>
      <c r="SXE27" s="127"/>
      <c r="SXF27" s="128"/>
      <c r="SXG27" s="127"/>
      <c r="SXH27" s="128"/>
      <c r="SXI27" s="127"/>
      <c r="SXJ27" s="128"/>
      <c r="SXK27" s="127"/>
      <c r="SXL27" s="128"/>
      <c r="SXM27" s="127"/>
      <c r="SXN27" s="128"/>
      <c r="SXO27" s="127"/>
      <c r="SXP27" s="128"/>
      <c r="SXQ27" s="127"/>
      <c r="SXR27" s="128"/>
      <c r="SXS27" s="127"/>
      <c r="SXT27" s="128"/>
      <c r="SXU27" s="127"/>
      <c r="SXV27" s="128"/>
      <c r="SXW27" s="127"/>
      <c r="SXX27" s="128"/>
      <c r="SXY27" s="127"/>
      <c r="SXZ27" s="128"/>
      <c r="SYA27" s="127"/>
      <c r="SYB27" s="128"/>
      <c r="SYC27" s="127"/>
      <c r="SYD27" s="128"/>
      <c r="SYE27" s="127"/>
      <c r="SYF27" s="128"/>
      <c r="SYG27" s="127"/>
      <c r="SYH27" s="128"/>
      <c r="SYI27" s="127"/>
      <c r="SYJ27" s="128"/>
      <c r="SYK27" s="127"/>
      <c r="SYL27" s="128"/>
      <c r="SYM27" s="127"/>
      <c r="SYN27" s="128"/>
      <c r="SYO27" s="127"/>
      <c r="SYP27" s="128"/>
      <c r="SYQ27" s="127"/>
      <c r="SYR27" s="128"/>
      <c r="SYS27" s="127"/>
      <c r="SYT27" s="128"/>
      <c r="SYU27" s="127"/>
      <c r="SYV27" s="128"/>
      <c r="SYW27" s="127"/>
      <c r="SYX27" s="128"/>
      <c r="SYY27" s="127"/>
      <c r="SYZ27" s="128"/>
      <c r="SZA27" s="127"/>
      <c r="SZB27" s="128"/>
      <c r="SZC27" s="127"/>
      <c r="SZD27" s="128"/>
      <c r="SZE27" s="127"/>
      <c r="SZF27" s="128"/>
      <c r="SZG27" s="127"/>
      <c r="SZH27" s="128"/>
      <c r="SZI27" s="127"/>
      <c r="SZJ27" s="128"/>
      <c r="SZK27" s="127"/>
      <c r="SZL27" s="128"/>
      <c r="SZM27" s="127"/>
      <c r="SZN27" s="128"/>
      <c r="SZO27" s="127"/>
      <c r="SZP27" s="128"/>
      <c r="SZQ27" s="127"/>
      <c r="SZR27" s="128"/>
      <c r="SZS27" s="127"/>
      <c r="SZT27" s="128"/>
      <c r="SZU27" s="127"/>
      <c r="SZV27" s="128"/>
      <c r="SZW27" s="127"/>
      <c r="SZX27" s="128"/>
      <c r="SZY27" s="127"/>
      <c r="SZZ27" s="128"/>
      <c r="TAA27" s="127"/>
      <c r="TAB27" s="128"/>
      <c r="TAC27" s="127"/>
      <c r="TAD27" s="128"/>
      <c r="TAE27" s="127"/>
      <c r="TAF27" s="128"/>
      <c r="TAG27" s="127"/>
      <c r="TAH27" s="128"/>
      <c r="TAI27" s="127"/>
      <c r="TAJ27" s="128"/>
      <c r="TAK27" s="127"/>
      <c r="TAL27" s="128"/>
      <c r="TAM27" s="127"/>
      <c r="TAN27" s="128"/>
      <c r="TAO27" s="127"/>
      <c r="TAP27" s="128"/>
      <c r="TAQ27" s="127"/>
      <c r="TAR27" s="128"/>
      <c r="TAS27" s="127"/>
      <c r="TAT27" s="128"/>
      <c r="TAU27" s="127"/>
      <c r="TAV27" s="128"/>
      <c r="TAW27" s="127"/>
      <c r="TAX27" s="128"/>
      <c r="TAY27" s="127"/>
      <c r="TAZ27" s="128"/>
      <c r="TBA27" s="127"/>
      <c r="TBB27" s="128"/>
      <c r="TBC27" s="127"/>
      <c r="TBD27" s="128"/>
      <c r="TBE27" s="127"/>
      <c r="TBF27" s="128"/>
      <c r="TBG27" s="127"/>
      <c r="TBH27" s="128"/>
      <c r="TBI27" s="127"/>
      <c r="TBJ27" s="128"/>
      <c r="TBK27" s="127"/>
      <c r="TBL27" s="128"/>
      <c r="TBM27" s="127"/>
      <c r="TBN27" s="128"/>
      <c r="TBO27" s="127"/>
      <c r="TBP27" s="128"/>
      <c r="TBQ27" s="127"/>
      <c r="TBR27" s="128"/>
      <c r="TBS27" s="127"/>
      <c r="TBT27" s="128"/>
      <c r="TBU27" s="127"/>
      <c r="TBV27" s="128"/>
      <c r="TBW27" s="127"/>
      <c r="TBX27" s="128"/>
      <c r="TBY27" s="127"/>
      <c r="TBZ27" s="128"/>
      <c r="TCA27" s="127"/>
      <c r="TCB27" s="128"/>
      <c r="TCC27" s="127"/>
      <c r="TCD27" s="128"/>
      <c r="TCE27" s="127"/>
      <c r="TCF27" s="128"/>
      <c r="TCG27" s="127"/>
      <c r="TCH27" s="128"/>
      <c r="TCI27" s="127"/>
      <c r="TCJ27" s="128"/>
      <c r="TCK27" s="127"/>
      <c r="TCL27" s="128"/>
      <c r="TCM27" s="127"/>
      <c r="TCN27" s="128"/>
      <c r="TCO27" s="127"/>
      <c r="TCP27" s="128"/>
      <c r="TCQ27" s="127"/>
      <c r="TCR27" s="128"/>
      <c r="TCS27" s="127"/>
      <c r="TCT27" s="128"/>
      <c r="TCU27" s="127"/>
      <c r="TCV27" s="128"/>
      <c r="TCW27" s="127"/>
      <c r="TCX27" s="128"/>
      <c r="TCY27" s="127"/>
      <c r="TCZ27" s="128"/>
      <c r="TDA27" s="127"/>
      <c r="TDB27" s="128"/>
      <c r="TDC27" s="127"/>
      <c r="TDD27" s="128"/>
      <c r="TDE27" s="127"/>
      <c r="TDF27" s="128"/>
      <c r="TDG27" s="127"/>
      <c r="TDH27" s="128"/>
      <c r="TDI27" s="127"/>
      <c r="TDJ27" s="128"/>
      <c r="TDK27" s="127"/>
      <c r="TDL27" s="128"/>
      <c r="TDM27" s="127"/>
      <c r="TDN27" s="128"/>
      <c r="TDO27" s="127"/>
      <c r="TDP27" s="128"/>
      <c r="TDQ27" s="127"/>
      <c r="TDR27" s="128"/>
      <c r="TDS27" s="127"/>
      <c r="TDT27" s="128"/>
      <c r="TDU27" s="127"/>
      <c r="TDV27" s="128"/>
      <c r="TDW27" s="127"/>
      <c r="TDX27" s="128"/>
      <c r="TDY27" s="127"/>
      <c r="TDZ27" s="128"/>
      <c r="TEA27" s="127"/>
      <c r="TEB27" s="128"/>
      <c r="TEC27" s="127"/>
      <c r="TED27" s="128"/>
      <c r="TEE27" s="127"/>
      <c r="TEF27" s="128"/>
      <c r="TEG27" s="127"/>
      <c r="TEH27" s="128"/>
      <c r="TEI27" s="127"/>
      <c r="TEJ27" s="128"/>
      <c r="TEK27" s="127"/>
      <c r="TEL27" s="128"/>
      <c r="TEM27" s="127"/>
      <c r="TEN27" s="128"/>
      <c r="TEO27" s="127"/>
      <c r="TEP27" s="128"/>
      <c r="TEQ27" s="127"/>
      <c r="TER27" s="128"/>
      <c r="TES27" s="127"/>
      <c r="TET27" s="128"/>
      <c r="TEU27" s="127"/>
      <c r="TEV27" s="128"/>
      <c r="TEW27" s="127"/>
      <c r="TEX27" s="128"/>
      <c r="TEY27" s="127"/>
      <c r="TEZ27" s="128"/>
      <c r="TFA27" s="127"/>
      <c r="TFB27" s="128"/>
      <c r="TFC27" s="127"/>
      <c r="TFD27" s="128"/>
      <c r="TFE27" s="127"/>
      <c r="TFF27" s="128"/>
      <c r="TFG27" s="127"/>
      <c r="TFH27" s="128"/>
      <c r="TFI27" s="127"/>
      <c r="TFJ27" s="128"/>
      <c r="TFK27" s="127"/>
      <c r="TFL27" s="128"/>
      <c r="TFM27" s="127"/>
      <c r="TFN27" s="128"/>
      <c r="TFO27" s="127"/>
      <c r="TFP27" s="128"/>
      <c r="TFQ27" s="127"/>
      <c r="TFR27" s="128"/>
      <c r="TFS27" s="127"/>
      <c r="TFT27" s="128"/>
      <c r="TFU27" s="127"/>
      <c r="TFV27" s="128"/>
      <c r="TFW27" s="127"/>
      <c r="TFX27" s="128"/>
      <c r="TFY27" s="127"/>
      <c r="TFZ27" s="128"/>
      <c r="TGA27" s="127"/>
      <c r="TGB27" s="128"/>
      <c r="TGC27" s="127"/>
      <c r="TGD27" s="128"/>
      <c r="TGE27" s="127"/>
      <c r="TGF27" s="128"/>
      <c r="TGG27" s="127"/>
      <c r="TGH27" s="128"/>
      <c r="TGI27" s="127"/>
      <c r="TGJ27" s="128"/>
      <c r="TGK27" s="127"/>
      <c r="TGL27" s="128"/>
      <c r="TGM27" s="127"/>
      <c r="TGN27" s="128"/>
      <c r="TGO27" s="127"/>
      <c r="TGP27" s="128"/>
      <c r="TGQ27" s="127"/>
      <c r="TGR27" s="128"/>
      <c r="TGS27" s="127"/>
      <c r="TGT27" s="128"/>
      <c r="TGU27" s="127"/>
      <c r="TGV27" s="128"/>
      <c r="TGW27" s="127"/>
      <c r="TGX27" s="128"/>
      <c r="TGY27" s="127"/>
      <c r="TGZ27" s="128"/>
      <c r="THA27" s="127"/>
      <c r="THB27" s="128"/>
      <c r="THC27" s="127"/>
      <c r="THD27" s="128"/>
      <c r="THE27" s="127"/>
      <c r="THF27" s="128"/>
      <c r="THG27" s="127"/>
      <c r="THH27" s="128"/>
      <c r="THI27" s="127"/>
      <c r="THJ27" s="128"/>
      <c r="THK27" s="127"/>
      <c r="THL27" s="128"/>
      <c r="THM27" s="127"/>
      <c r="THN27" s="128"/>
      <c r="THO27" s="127"/>
      <c r="THP27" s="128"/>
      <c r="THQ27" s="127"/>
      <c r="THR27" s="128"/>
      <c r="THS27" s="127"/>
      <c r="THT27" s="128"/>
      <c r="THU27" s="127"/>
      <c r="THV27" s="128"/>
      <c r="THW27" s="127"/>
      <c r="THX27" s="128"/>
      <c r="THY27" s="127"/>
      <c r="THZ27" s="128"/>
      <c r="TIA27" s="127"/>
      <c r="TIB27" s="128"/>
      <c r="TIC27" s="127"/>
      <c r="TID27" s="128"/>
      <c r="TIE27" s="127"/>
      <c r="TIF27" s="128"/>
      <c r="TIG27" s="127"/>
      <c r="TIH27" s="128"/>
      <c r="TII27" s="127"/>
      <c r="TIJ27" s="128"/>
      <c r="TIK27" s="127"/>
      <c r="TIL27" s="128"/>
      <c r="TIM27" s="127"/>
      <c r="TIN27" s="128"/>
      <c r="TIO27" s="127"/>
      <c r="TIP27" s="128"/>
      <c r="TIQ27" s="127"/>
      <c r="TIR27" s="128"/>
      <c r="TIS27" s="127"/>
      <c r="TIT27" s="128"/>
      <c r="TIU27" s="127"/>
      <c r="TIV27" s="128"/>
      <c r="TIW27" s="127"/>
      <c r="TIX27" s="128"/>
      <c r="TIY27" s="127"/>
      <c r="TIZ27" s="128"/>
      <c r="TJA27" s="127"/>
      <c r="TJB27" s="128"/>
      <c r="TJC27" s="127"/>
      <c r="TJD27" s="128"/>
      <c r="TJE27" s="127"/>
      <c r="TJF27" s="128"/>
      <c r="TJG27" s="127"/>
      <c r="TJH27" s="128"/>
      <c r="TJI27" s="127"/>
      <c r="TJJ27" s="128"/>
      <c r="TJK27" s="127"/>
      <c r="TJL27" s="128"/>
      <c r="TJM27" s="127"/>
      <c r="TJN27" s="128"/>
      <c r="TJO27" s="127"/>
      <c r="TJP27" s="128"/>
      <c r="TJQ27" s="127"/>
      <c r="TJR27" s="128"/>
      <c r="TJS27" s="127"/>
      <c r="TJT27" s="128"/>
      <c r="TJU27" s="127"/>
      <c r="TJV27" s="128"/>
      <c r="TJW27" s="127"/>
      <c r="TJX27" s="128"/>
      <c r="TJY27" s="127"/>
      <c r="TJZ27" s="128"/>
      <c r="TKA27" s="127"/>
      <c r="TKB27" s="128"/>
      <c r="TKC27" s="127"/>
      <c r="TKD27" s="128"/>
      <c r="TKE27" s="127"/>
      <c r="TKF27" s="128"/>
      <c r="TKG27" s="127"/>
      <c r="TKH27" s="128"/>
      <c r="TKI27" s="127"/>
      <c r="TKJ27" s="128"/>
      <c r="TKK27" s="127"/>
      <c r="TKL27" s="128"/>
      <c r="TKM27" s="127"/>
      <c r="TKN27" s="128"/>
      <c r="TKO27" s="127"/>
      <c r="TKP27" s="128"/>
      <c r="TKQ27" s="127"/>
      <c r="TKR27" s="128"/>
      <c r="TKS27" s="127"/>
      <c r="TKT27" s="128"/>
      <c r="TKU27" s="127"/>
      <c r="TKV27" s="128"/>
      <c r="TKW27" s="127"/>
      <c r="TKX27" s="128"/>
      <c r="TKY27" s="127"/>
      <c r="TKZ27" s="128"/>
      <c r="TLA27" s="127"/>
      <c r="TLB27" s="128"/>
      <c r="TLC27" s="127"/>
      <c r="TLD27" s="128"/>
      <c r="TLE27" s="127"/>
      <c r="TLF27" s="128"/>
      <c r="TLG27" s="127"/>
      <c r="TLH27" s="128"/>
      <c r="TLI27" s="127"/>
      <c r="TLJ27" s="128"/>
      <c r="TLK27" s="127"/>
      <c r="TLL27" s="128"/>
      <c r="TLM27" s="127"/>
      <c r="TLN27" s="128"/>
      <c r="TLO27" s="127"/>
      <c r="TLP27" s="128"/>
      <c r="TLQ27" s="127"/>
      <c r="TLR27" s="128"/>
      <c r="TLS27" s="127"/>
      <c r="TLT27" s="128"/>
      <c r="TLU27" s="127"/>
      <c r="TLV27" s="128"/>
      <c r="TLW27" s="127"/>
      <c r="TLX27" s="128"/>
      <c r="TLY27" s="127"/>
      <c r="TLZ27" s="128"/>
      <c r="TMA27" s="127"/>
      <c r="TMB27" s="128"/>
      <c r="TMC27" s="127"/>
      <c r="TMD27" s="128"/>
      <c r="TME27" s="127"/>
      <c r="TMF27" s="128"/>
      <c r="TMG27" s="127"/>
      <c r="TMH27" s="128"/>
      <c r="TMI27" s="127"/>
      <c r="TMJ27" s="128"/>
      <c r="TMK27" s="127"/>
      <c r="TML27" s="128"/>
      <c r="TMM27" s="127"/>
      <c r="TMN27" s="128"/>
      <c r="TMO27" s="127"/>
      <c r="TMP27" s="128"/>
      <c r="TMQ27" s="127"/>
      <c r="TMR27" s="128"/>
      <c r="TMS27" s="127"/>
      <c r="TMT27" s="128"/>
      <c r="TMU27" s="127"/>
      <c r="TMV27" s="128"/>
      <c r="TMW27" s="127"/>
      <c r="TMX27" s="128"/>
      <c r="TMY27" s="127"/>
      <c r="TMZ27" s="128"/>
      <c r="TNA27" s="127"/>
      <c r="TNB27" s="128"/>
      <c r="TNC27" s="127"/>
      <c r="TND27" s="128"/>
      <c r="TNE27" s="127"/>
      <c r="TNF27" s="128"/>
      <c r="TNG27" s="127"/>
      <c r="TNH27" s="128"/>
      <c r="TNI27" s="127"/>
      <c r="TNJ27" s="128"/>
      <c r="TNK27" s="127"/>
      <c r="TNL27" s="128"/>
      <c r="TNM27" s="127"/>
      <c r="TNN27" s="128"/>
      <c r="TNO27" s="127"/>
      <c r="TNP27" s="128"/>
      <c r="TNQ27" s="127"/>
      <c r="TNR27" s="128"/>
      <c r="TNS27" s="127"/>
      <c r="TNT27" s="128"/>
      <c r="TNU27" s="127"/>
      <c r="TNV27" s="128"/>
      <c r="TNW27" s="127"/>
      <c r="TNX27" s="128"/>
      <c r="TNY27" s="127"/>
      <c r="TNZ27" s="128"/>
      <c r="TOA27" s="127"/>
      <c r="TOB27" s="128"/>
      <c r="TOC27" s="127"/>
      <c r="TOD27" s="128"/>
      <c r="TOE27" s="127"/>
      <c r="TOF27" s="128"/>
      <c r="TOG27" s="127"/>
      <c r="TOH27" s="128"/>
      <c r="TOI27" s="127"/>
      <c r="TOJ27" s="128"/>
      <c r="TOK27" s="127"/>
      <c r="TOL27" s="128"/>
      <c r="TOM27" s="127"/>
      <c r="TON27" s="128"/>
      <c r="TOO27" s="127"/>
      <c r="TOP27" s="128"/>
      <c r="TOQ27" s="127"/>
      <c r="TOR27" s="128"/>
      <c r="TOS27" s="127"/>
      <c r="TOT27" s="128"/>
      <c r="TOU27" s="127"/>
      <c r="TOV27" s="128"/>
      <c r="TOW27" s="127"/>
      <c r="TOX27" s="128"/>
      <c r="TOY27" s="127"/>
      <c r="TOZ27" s="128"/>
      <c r="TPA27" s="127"/>
      <c r="TPB27" s="128"/>
      <c r="TPC27" s="127"/>
      <c r="TPD27" s="128"/>
      <c r="TPE27" s="127"/>
      <c r="TPF27" s="128"/>
      <c r="TPG27" s="127"/>
      <c r="TPH27" s="128"/>
      <c r="TPI27" s="127"/>
      <c r="TPJ27" s="128"/>
      <c r="TPK27" s="127"/>
      <c r="TPL27" s="128"/>
      <c r="TPM27" s="127"/>
      <c r="TPN27" s="128"/>
      <c r="TPO27" s="127"/>
      <c r="TPP27" s="128"/>
      <c r="TPQ27" s="127"/>
      <c r="TPR27" s="128"/>
      <c r="TPS27" s="127"/>
      <c r="TPT27" s="128"/>
      <c r="TPU27" s="127"/>
      <c r="TPV27" s="128"/>
      <c r="TPW27" s="127"/>
      <c r="TPX27" s="128"/>
      <c r="TPY27" s="127"/>
      <c r="TPZ27" s="128"/>
      <c r="TQA27" s="127"/>
      <c r="TQB27" s="128"/>
      <c r="TQC27" s="127"/>
      <c r="TQD27" s="128"/>
      <c r="TQE27" s="127"/>
      <c r="TQF27" s="128"/>
      <c r="TQG27" s="127"/>
      <c r="TQH27" s="128"/>
      <c r="TQI27" s="127"/>
      <c r="TQJ27" s="128"/>
      <c r="TQK27" s="127"/>
      <c r="TQL27" s="128"/>
      <c r="TQM27" s="127"/>
      <c r="TQN27" s="128"/>
      <c r="TQO27" s="127"/>
      <c r="TQP27" s="128"/>
      <c r="TQQ27" s="127"/>
      <c r="TQR27" s="128"/>
      <c r="TQS27" s="127"/>
      <c r="TQT27" s="128"/>
      <c r="TQU27" s="127"/>
      <c r="TQV27" s="128"/>
      <c r="TQW27" s="127"/>
      <c r="TQX27" s="128"/>
      <c r="TQY27" s="127"/>
      <c r="TQZ27" s="128"/>
      <c r="TRA27" s="127"/>
      <c r="TRB27" s="128"/>
      <c r="TRC27" s="127"/>
      <c r="TRD27" s="128"/>
      <c r="TRE27" s="127"/>
      <c r="TRF27" s="128"/>
      <c r="TRG27" s="127"/>
      <c r="TRH27" s="128"/>
      <c r="TRI27" s="127"/>
      <c r="TRJ27" s="128"/>
      <c r="TRK27" s="127"/>
      <c r="TRL27" s="128"/>
      <c r="TRM27" s="127"/>
      <c r="TRN27" s="128"/>
      <c r="TRO27" s="127"/>
      <c r="TRP27" s="128"/>
      <c r="TRQ27" s="127"/>
      <c r="TRR27" s="128"/>
      <c r="TRS27" s="127"/>
      <c r="TRT27" s="128"/>
      <c r="TRU27" s="127"/>
      <c r="TRV27" s="128"/>
      <c r="TRW27" s="127"/>
      <c r="TRX27" s="128"/>
      <c r="TRY27" s="127"/>
      <c r="TRZ27" s="128"/>
      <c r="TSA27" s="127"/>
      <c r="TSB27" s="128"/>
      <c r="TSC27" s="127"/>
      <c r="TSD27" s="128"/>
      <c r="TSE27" s="127"/>
      <c r="TSF27" s="128"/>
      <c r="TSG27" s="127"/>
      <c r="TSH27" s="128"/>
      <c r="TSI27" s="127"/>
      <c r="TSJ27" s="128"/>
      <c r="TSK27" s="127"/>
      <c r="TSL27" s="128"/>
      <c r="TSM27" s="127"/>
      <c r="TSN27" s="128"/>
      <c r="TSO27" s="127"/>
      <c r="TSP27" s="128"/>
      <c r="TSQ27" s="127"/>
      <c r="TSR27" s="128"/>
      <c r="TSS27" s="127"/>
      <c r="TST27" s="128"/>
      <c r="TSU27" s="127"/>
      <c r="TSV27" s="128"/>
      <c r="TSW27" s="127"/>
      <c r="TSX27" s="128"/>
      <c r="TSY27" s="127"/>
      <c r="TSZ27" s="128"/>
      <c r="TTA27" s="127"/>
      <c r="TTB27" s="128"/>
      <c r="TTC27" s="127"/>
      <c r="TTD27" s="128"/>
      <c r="TTE27" s="127"/>
      <c r="TTF27" s="128"/>
      <c r="TTG27" s="127"/>
      <c r="TTH27" s="128"/>
      <c r="TTI27" s="127"/>
      <c r="TTJ27" s="128"/>
      <c r="TTK27" s="127"/>
      <c r="TTL27" s="128"/>
      <c r="TTM27" s="127"/>
      <c r="TTN27" s="128"/>
      <c r="TTO27" s="127"/>
      <c r="TTP27" s="128"/>
      <c r="TTQ27" s="127"/>
      <c r="TTR27" s="128"/>
      <c r="TTS27" s="127"/>
      <c r="TTT27" s="128"/>
      <c r="TTU27" s="127"/>
      <c r="TTV27" s="128"/>
      <c r="TTW27" s="127"/>
      <c r="TTX27" s="128"/>
      <c r="TTY27" s="127"/>
      <c r="TTZ27" s="128"/>
      <c r="TUA27" s="127"/>
      <c r="TUB27" s="128"/>
      <c r="TUC27" s="127"/>
      <c r="TUD27" s="128"/>
      <c r="TUE27" s="127"/>
      <c r="TUF27" s="128"/>
      <c r="TUG27" s="127"/>
      <c r="TUH27" s="128"/>
      <c r="TUI27" s="127"/>
      <c r="TUJ27" s="128"/>
      <c r="TUK27" s="127"/>
      <c r="TUL27" s="128"/>
      <c r="TUM27" s="127"/>
      <c r="TUN27" s="128"/>
      <c r="TUO27" s="127"/>
      <c r="TUP27" s="128"/>
      <c r="TUQ27" s="127"/>
      <c r="TUR27" s="128"/>
      <c r="TUS27" s="127"/>
      <c r="TUT27" s="128"/>
      <c r="TUU27" s="127"/>
      <c r="TUV27" s="128"/>
      <c r="TUW27" s="127"/>
      <c r="TUX27" s="128"/>
      <c r="TUY27" s="127"/>
      <c r="TUZ27" s="128"/>
      <c r="TVA27" s="127"/>
      <c r="TVB27" s="128"/>
      <c r="TVC27" s="127"/>
      <c r="TVD27" s="128"/>
      <c r="TVE27" s="127"/>
      <c r="TVF27" s="128"/>
      <c r="TVG27" s="127"/>
      <c r="TVH27" s="128"/>
      <c r="TVI27" s="127"/>
      <c r="TVJ27" s="128"/>
      <c r="TVK27" s="127"/>
      <c r="TVL27" s="128"/>
      <c r="TVM27" s="127"/>
      <c r="TVN27" s="128"/>
      <c r="TVO27" s="127"/>
      <c r="TVP27" s="128"/>
      <c r="TVQ27" s="127"/>
      <c r="TVR27" s="128"/>
      <c r="TVS27" s="127"/>
      <c r="TVT27" s="128"/>
      <c r="TVU27" s="127"/>
      <c r="TVV27" s="128"/>
      <c r="TVW27" s="127"/>
      <c r="TVX27" s="128"/>
      <c r="TVY27" s="127"/>
      <c r="TVZ27" s="128"/>
      <c r="TWA27" s="127"/>
      <c r="TWB27" s="128"/>
      <c r="TWC27" s="127"/>
      <c r="TWD27" s="128"/>
      <c r="TWE27" s="127"/>
      <c r="TWF27" s="128"/>
      <c r="TWG27" s="127"/>
      <c r="TWH27" s="128"/>
      <c r="TWI27" s="127"/>
      <c r="TWJ27" s="128"/>
      <c r="TWK27" s="127"/>
      <c r="TWL27" s="128"/>
      <c r="TWM27" s="127"/>
      <c r="TWN27" s="128"/>
      <c r="TWO27" s="127"/>
      <c r="TWP27" s="128"/>
      <c r="TWQ27" s="127"/>
      <c r="TWR27" s="128"/>
      <c r="TWS27" s="127"/>
      <c r="TWT27" s="128"/>
      <c r="TWU27" s="127"/>
      <c r="TWV27" s="128"/>
      <c r="TWW27" s="127"/>
      <c r="TWX27" s="128"/>
      <c r="TWY27" s="127"/>
      <c r="TWZ27" s="128"/>
      <c r="TXA27" s="127"/>
      <c r="TXB27" s="128"/>
      <c r="TXC27" s="127"/>
      <c r="TXD27" s="128"/>
      <c r="TXE27" s="127"/>
      <c r="TXF27" s="128"/>
      <c r="TXG27" s="127"/>
      <c r="TXH27" s="128"/>
      <c r="TXI27" s="127"/>
      <c r="TXJ27" s="128"/>
      <c r="TXK27" s="127"/>
      <c r="TXL27" s="128"/>
      <c r="TXM27" s="127"/>
      <c r="TXN27" s="128"/>
      <c r="TXO27" s="127"/>
      <c r="TXP27" s="128"/>
      <c r="TXQ27" s="127"/>
      <c r="TXR27" s="128"/>
      <c r="TXS27" s="127"/>
      <c r="TXT27" s="128"/>
      <c r="TXU27" s="127"/>
      <c r="TXV27" s="128"/>
      <c r="TXW27" s="127"/>
      <c r="TXX27" s="128"/>
      <c r="TXY27" s="127"/>
      <c r="TXZ27" s="128"/>
      <c r="TYA27" s="127"/>
      <c r="TYB27" s="128"/>
      <c r="TYC27" s="127"/>
      <c r="TYD27" s="128"/>
      <c r="TYE27" s="127"/>
      <c r="TYF27" s="128"/>
      <c r="TYG27" s="127"/>
      <c r="TYH27" s="128"/>
      <c r="TYI27" s="127"/>
      <c r="TYJ27" s="128"/>
      <c r="TYK27" s="127"/>
      <c r="TYL27" s="128"/>
      <c r="TYM27" s="127"/>
      <c r="TYN27" s="128"/>
      <c r="TYO27" s="127"/>
      <c r="TYP27" s="128"/>
      <c r="TYQ27" s="127"/>
      <c r="TYR27" s="128"/>
      <c r="TYS27" s="127"/>
      <c r="TYT27" s="128"/>
      <c r="TYU27" s="127"/>
      <c r="TYV27" s="128"/>
      <c r="TYW27" s="127"/>
      <c r="TYX27" s="128"/>
      <c r="TYY27" s="127"/>
      <c r="TYZ27" s="128"/>
      <c r="TZA27" s="127"/>
      <c r="TZB27" s="128"/>
      <c r="TZC27" s="127"/>
      <c r="TZD27" s="128"/>
      <c r="TZE27" s="127"/>
      <c r="TZF27" s="128"/>
      <c r="TZG27" s="127"/>
      <c r="TZH27" s="128"/>
      <c r="TZI27" s="127"/>
      <c r="TZJ27" s="128"/>
      <c r="TZK27" s="127"/>
      <c r="TZL27" s="128"/>
      <c r="TZM27" s="127"/>
      <c r="TZN27" s="128"/>
      <c r="TZO27" s="127"/>
      <c r="TZP27" s="128"/>
      <c r="TZQ27" s="127"/>
      <c r="TZR27" s="128"/>
      <c r="TZS27" s="127"/>
      <c r="TZT27" s="128"/>
      <c r="TZU27" s="127"/>
      <c r="TZV27" s="128"/>
      <c r="TZW27" s="127"/>
      <c r="TZX27" s="128"/>
      <c r="TZY27" s="127"/>
      <c r="TZZ27" s="128"/>
      <c r="UAA27" s="127"/>
      <c r="UAB27" s="128"/>
      <c r="UAC27" s="127"/>
      <c r="UAD27" s="128"/>
      <c r="UAE27" s="127"/>
      <c r="UAF27" s="128"/>
      <c r="UAG27" s="127"/>
      <c r="UAH27" s="128"/>
      <c r="UAI27" s="127"/>
      <c r="UAJ27" s="128"/>
      <c r="UAK27" s="127"/>
      <c r="UAL27" s="128"/>
      <c r="UAM27" s="127"/>
      <c r="UAN27" s="128"/>
      <c r="UAO27" s="127"/>
      <c r="UAP27" s="128"/>
      <c r="UAQ27" s="127"/>
      <c r="UAR27" s="128"/>
      <c r="UAS27" s="127"/>
      <c r="UAT27" s="128"/>
      <c r="UAU27" s="127"/>
      <c r="UAV27" s="128"/>
      <c r="UAW27" s="127"/>
      <c r="UAX27" s="128"/>
      <c r="UAY27" s="127"/>
      <c r="UAZ27" s="128"/>
      <c r="UBA27" s="127"/>
      <c r="UBB27" s="128"/>
      <c r="UBC27" s="127"/>
      <c r="UBD27" s="128"/>
      <c r="UBE27" s="127"/>
      <c r="UBF27" s="128"/>
      <c r="UBG27" s="127"/>
      <c r="UBH27" s="128"/>
      <c r="UBI27" s="127"/>
      <c r="UBJ27" s="128"/>
      <c r="UBK27" s="127"/>
      <c r="UBL27" s="128"/>
      <c r="UBM27" s="127"/>
      <c r="UBN27" s="128"/>
      <c r="UBO27" s="127"/>
      <c r="UBP27" s="128"/>
      <c r="UBQ27" s="127"/>
      <c r="UBR27" s="128"/>
      <c r="UBS27" s="127"/>
      <c r="UBT27" s="128"/>
      <c r="UBU27" s="127"/>
      <c r="UBV27" s="128"/>
      <c r="UBW27" s="127"/>
      <c r="UBX27" s="128"/>
      <c r="UBY27" s="127"/>
      <c r="UBZ27" s="128"/>
      <c r="UCA27" s="127"/>
      <c r="UCB27" s="128"/>
      <c r="UCC27" s="127"/>
      <c r="UCD27" s="128"/>
      <c r="UCE27" s="127"/>
      <c r="UCF27" s="128"/>
      <c r="UCG27" s="127"/>
      <c r="UCH27" s="128"/>
      <c r="UCI27" s="127"/>
      <c r="UCJ27" s="128"/>
      <c r="UCK27" s="127"/>
      <c r="UCL27" s="128"/>
      <c r="UCM27" s="127"/>
      <c r="UCN27" s="128"/>
      <c r="UCO27" s="127"/>
      <c r="UCP27" s="128"/>
      <c r="UCQ27" s="127"/>
      <c r="UCR27" s="128"/>
      <c r="UCS27" s="127"/>
      <c r="UCT27" s="128"/>
      <c r="UCU27" s="127"/>
      <c r="UCV27" s="128"/>
      <c r="UCW27" s="127"/>
      <c r="UCX27" s="128"/>
      <c r="UCY27" s="127"/>
      <c r="UCZ27" s="128"/>
      <c r="UDA27" s="127"/>
      <c r="UDB27" s="128"/>
      <c r="UDC27" s="127"/>
      <c r="UDD27" s="128"/>
      <c r="UDE27" s="127"/>
      <c r="UDF27" s="128"/>
      <c r="UDG27" s="127"/>
      <c r="UDH27" s="128"/>
      <c r="UDI27" s="127"/>
      <c r="UDJ27" s="128"/>
      <c r="UDK27" s="127"/>
      <c r="UDL27" s="128"/>
      <c r="UDM27" s="127"/>
      <c r="UDN27" s="128"/>
      <c r="UDO27" s="127"/>
      <c r="UDP27" s="128"/>
      <c r="UDQ27" s="127"/>
      <c r="UDR27" s="128"/>
      <c r="UDS27" s="127"/>
      <c r="UDT27" s="128"/>
      <c r="UDU27" s="127"/>
      <c r="UDV27" s="128"/>
      <c r="UDW27" s="127"/>
      <c r="UDX27" s="128"/>
      <c r="UDY27" s="127"/>
      <c r="UDZ27" s="128"/>
      <c r="UEA27" s="127"/>
      <c r="UEB27" s="128"/>
      <c r="UEC27" s="127"/>
      <c r="UED27" s="128"/>
      <c r="UEE27" s="127"/>
      <c r="UEF27" s="128"/>
      <c r="UEG27" s="127"/>
      <c r="UEH27" s="128"/>
      <c r="UEI27" s="127"/>
      <c r="UEJ27" s="128"/>
      <c r="UEK27" s="127"/>
      <c r="UEL27" s="128"/>
      <c r="UEM27" s="127"/>
      <c r="UEN27" s="128"/>
      <c r="UEO27" s="127"/>
      <c r="UEP27" s="128"/>
      <c r="UEQ27" s="127"/>
      <c r="UER27" s="128"/>
      <c r="UES27" s="127"/>
      <c r="UET27" s="128"/>
      <c r="UEU27" s="127"/>
      <c r="UEV27" s="128"/>
      <c r="UEW27" s="127"/>
      <c r="UEX27" s="128"/>
      <c r="UEY27" s="127"/>
      <c r="UEZ27" s="128"/>
      <c r="UFA27" s="127"/>
      <c r="UFB27" s="128"/>
      <c r="UFC27" s="127"/>
      <c r="UFD27" s="128"/>
      <c r="UFE27" s="127"/>
      <c r="UFF27" s="128"/>
      <c r="UFG27" s="127"/>
      <c r="UFH27" s="128"/>
      <c r="UFI27" s="127"/>
      <c r="UFJ27" s="128"/>
      <c r="UFK27" s="127"/>
      <c r="UFL27" s="128"/>
      <c r="UFM27" s="127"/>
      <c r="UFN27" s="128"/>
      <c r="UFO27" s="127"/>
      <c r="UFP27" s="128"/>
      <c r="UFQ27" s="127"/>
      <c r="UFR27" s="128"/>
      <c r="UFS27" s="127"/>
      <c r="UFT27" s="128"/>
      <c r="UFU27" s="127"/>
      <c r="UFV27" s="128"/>
      <c r="UFW27" s="127"/>
      <c r="UFX27" s="128"/>
      <c r="UFY27" s="127"/>
      <c r="UFZ27" s="128"/>
      <c r="UGA27" s="127"/>
      <c r="UGB27" s="128"/>
      <c r="UGC27" s="127"/>
      <c r="UGD27" s="128"/>
      <c r="UGE27" s="127"/>
      <c r="UGF27" s="128"/>
      <c r="UGG27" s="127"/>
      <c r="UGH27" s="128"/>
      <c r="UGI27" s="127"/>
      <c r="UGJ27" s="128"/>
      <c r="UGK27" s="127"/>
      <c r="UGL27" s="128"/>
      <c r="UGM27" s="127"/>
      <c r="UGN27" s="128"/>
      <c r="UGO27" s="127"/>
      <c r="UGP27" s="128"/>
      <c r="UGQ27" s="127"/>
      <c r="UGR27" s="128"/>
      <c r="UGS27" s="127"/>
      <c r="UGT27" s="128"/>
      <c r="UGU27" s="127"/>
      <c r="UGV27" s="128"/>
      <c r="UGW27" s="127"/>
      <c r="UGX27" s="128"/>
      <c r="UGY27" s="127"/>
      <c r="UGZ27" s="128"/>
      <c r="UHA27" s="127"/>
      <c r="UHB27" s="128"/>
      <c r="UHC27" s="127"/>
      <c r="UHD27" s="128"/>
      <c r="UHE27" s="127"/>
      <c r="UHF27" s="128"/>
      <c r="UHG27" s="127"/>
      <c r="UHH27" s="128"/>
      <c r="UHI27" s="127"/>
      <c r="UHJ27" s="128"/>
      <c r="UHK27" s="127"/>
      <c r="UHL27" s="128"/>
      <c r="UHM27" s="127"/>
      <c r="UHN27" s="128"/>
      <c r="UHO27" s="127"/>
      <c r="UHP27" s="128"/>
      <c r="UHQ27" s="127"/>
      <c r="UHR27" s="128"/>
      <c r="UHS27" s="127"/>
      <c r="UHT27" s="128"/>
      <c r="UHU27" s="127"/>
      <c r="UHV27" s="128"/>
      <c r="UHW27" s="127"/>
      <c r="UHX27" s="128"/>
      <c r="UHY27" s="127"/>
      <c r="UHZ27" s="128"/>
      <c r="UIA27" s="127"/>
      <c r="UIB27" s="128"/>
      <c r="UIC27" s="127"/>
      <c r="UID27" s="128"/>
      <c r="UIE27" s="127"/>
      <c r="UIF27" s="128"/>
      <c r="UIG27" s="127"/>
      <c r="UIH27" s="128"/>
      <c r="UII27" s="127"/>
      <c r="UIJ27" s="128"/>
      <c r="UIK27" s="127"/>
      <c r="UIL27" s="128"/>
      <c r="UIM27" s="127"/>
      <c r="UIN27" s="128"/>
      <c r="UIO27" s="127"/>
      <c r="UIP27" s="128"/>
      <c r="UIQ27" s="127"/>
      <c r="UIR27" s="128"/>
      <c r="UIS27" s="127"/>
      <c r="UIT27" s="128"/>
      <c r="UIU27" s="127"/>
      <c r="UIV27" s="128"/>
      <c r="UIW27" s="127"/>
      <c r="UIX27" s="128"/>
      <c r="UIY27" s="127"/>
      <c r="UIZ27" s="128"/>
      <c r="UJA27" s="127"/>
      <c r="UJB27" s="128"/>
      <c r="UJC27" s="127"/>
      <c r="UJD27" s="128"/>
      <c r="UJE27" s="127"/>
      <c r="UJF27" s="128"/>
      <c r="UJG27" s="127"/>
      <c r="UJH27" s="128"/>
      <c r="UJI27" s="127"/>
      <c r="UJJ27" s="128"/>
      <c r="UJK27" s="127"/>
      <c r="UJL27" s="128"/>
      <c r="UJM27" s="127"/>
      <c r="UJN27" s="128"/>
      <c r="UJO27" s="127"/>
      <c r="UJP27" s="128"/>
      <c r="UJQ27" s="127"/>
      <c r="UJR27" s="128"/>
      <c r="UJS27" s="127"/>
      <c r="UJT27" s="128"/>
      <c r="UJU27" s="127"/>
      <c r="UJV27" s="128"/>
      <c r="UJW27" s="127"/>
      <c r="UJX27" s="128"/>
      <c r="UJY27" s="127"/>
      <c r="UJZ27" s="128"/>
      <c r="UKA27" s="127"/>
      <c r="UKB27" s="128"/>
      <c r="UKC27" s="127"/>
      <c r="UKD27" s="128"/>
      <c r="UKE27" s="127"/>
      <c r="UKF27" s="128"/>
      <c r="UKG27" s="127"/>
      <c r="UKH27" s="128"/>
      <c r="UKI27" s="127"/>
      <c r="UKJ27" s="128"/>
      <c r="UKK27" s="127"/>
      <c r="UKL27" s="128"/>
      <c r="UKM27" s="127"/>
      <c r="UKN27" s="128"/>
      <c r="UKO27" s="127"/>
      <c r="UKP27" s="128"/>
      <c r="UKQ27" s="127"/>
      <c r="UKR27" s="128"/>
      <c r="UKS27" s="127"/>
      <c r="UKT27" s="128"/>
      <c r="UKU27" s="127"/>
      <c r="UKV27" s="128"/>
      <c r="UKW27" s="127"/>
      <c r="UKX27" s="128"/>
      <c r="UKY27" s="127"/>
      <c r="UKZ27" s="128"/>
      <c r="ULA27" s="127"/>
      <c r="ULB27" s="128"/>
      <c r="ULC27" s="127"/>
      <c r="ULD27" s="128"/>
      <c r="ULE27" s="127"/>
      <c r="ULF27" s="128"/>
      <c r="ULG27" s="127"/>
      <c r="ULH27" s="128"/>
      <c r="ULI27" s="127"/>
      <c r="ULJ27" s="128"/>
      <c r="ULK27" s="127"/>
      <c r="ULL27" s="128"/>
      <c r="ULM27" s="127"/>
      <c r="ULN27" s="128"/>
      <c r="ULO27" s="127"/>
      <c r="ULP27" s="128"/>
      <c r="ULQ27" s="127"/>
      <c r="ULR27" s="128"/>
      <c r="ULS27" s="127"/>
      <c r="ULT27" s="128"/>
      <c r="ULU27" s="127"/>
      <c r="ULV27" s="128"/>
      <c r="ULW27" s="127"/>
      <c r="ULX27" s="128"/>
      <c r="ULY27" s="127"/>
      <c r="ULZ27" s="128"/>
      <c r="UMA27" s="127"/>
      <c r="UMB27" s="128"/>
      <c r="UMC27" s="127"/>
      <c r="UMD27" s="128"/>
      <c r="UME27" s="127"/>
      <c r="UMF27" s="128"/>
      <c r="UMG27" s="127"/>
      <c r="UMH27" s="128"/>
      <c r="UMI27" s="127"/>
      <c r="UMJ27" s="128"/>
      <c r="UMK27" s="127"/>
      <c r="UML27" s="128"/>
      <c r="UMM27" s="127"/>
      <c r="UMN27" s="128"/>
      <c r="UMO27" s="127"/>
      <c r="UMP27" s="128"/>
      <c r="UMQ27" s="127"/>
      <c r="UMR27" s="128"/>
      <c r="UMS27" s="127"/>
      <c r="UMT27" s="128"/>
      <c r="UMU27" s="127"/>
      <c r="UMV27" s="128"/>
      <c r="UMW27" s="127"/>
      <c r="UMX27" s="128"/>
      <c r="UMY27" s="127"/>
      <c r="UMZ27" s="128"/>
      <c r="UNA27" s="127"/>
      <c r="UNB27" s="128"/>
      <c r="UNC27" s="127"/>
      <c r="UND27" s="128"/>
      <c r="UNE27" s="127"/>
      <c r="UNF27" s="128"/>
      <c r="UNG27" s="127"/>
      <c r="UNH27" s="128"/>
      <c r="UNI27" s="127"/>
      <c r="UNJ27" s="128"/>
      <c r="UNK27" s="127"/>
      <c r="UNL27" s="128"/>
      <c r="UNM27" s="127"/>
      <c r="UNN27" s="128"/>
      <c r="UNO27" s="127"/>
      <c r="UNP27" s="128"/>
      <c r="UNQ27" s="127"/>
      <c r="UNR27" s="128"/>
      <c r="UNS27" s="127"/>
      <c r="UNT27" s="128"/>
      <c r="UNU27" s="127"/>
      <c r="UNV27" s="128"/>
      <c r="UNW27" s="127"/>
      <c r="UNX27" s="128"/>
      <c r="UNY27" s="127"/>
      <c r="UNZ27" s="128"/>
      <c r="UOA27" s="127"/>
      <c r="UOB27" s="128"/>
      <c r="UOC27" s="127"/>
      <c r="UOD27" s="128"/>
      <c r="UOE27" s="127"/>
      <c r="UOF27" s="128"/>
      <c r="UOG27" s="127"/>
      <c r="UOH27" s="128"/>
      <c r="UOI27" s="127"/>
      <c r="UOJ27" s="128"/>
      <c r="UOK27" s="127"/>
      <c r="UOL27" s="128"/>
      <c r="UOM27" s="127"/>
      <c r="UON27" s="128"/>
      <c r="UOO27" s="127"/>
      <c r="UOP27" s="128"/>
      <c r="UOQ27" s="127"/>
      <c r="UOR27" s="128"/>
      <c r="UOS27" s="127"/>
      <c r="UOT27" s="128"/>
      <c r="UOU27" s="127"/>
      <c r="UOV27" s="128"/>
      <c r="UOW27" s="127"/>
      <c r="UOX27" s="128"/>
      <c r="UOY27" s="127"/>
      <c r="UOZ27" s="128"/>
      <c r="UPA27" s="127"/>
      <c r="UPB27" s="128"/>
      <c r="UPC27" s="127"/>
      <c r="UPD27" s="128"/>
      <c r="UPE27" s="127"/>
      <c r="UPF27" s="128"/>
      <c r="UPG27" s="127"/>
      <c r="UPH27" s="128"/>
      <c r="UPI27" s="127"/>
      <c r="UPJ27" s="128"/>
      <c r="UPK27" s="127"/>
      <c r="UPL27" s="128"/>
      <c r="UPM27" s="127"/>
      <c r="UPN27" s="128"/>
      <c r="UPO27" s="127"/>
      <c r="UPP27" s="128"/>
      <c r="UPQ27" s="127"/>
      <c r="UPR27" s="128"/>
      <c r="UPS27" s="127"/>
      <c r="UPT27" s="128"/>
      <c r="UPU27" s="127"/>
      <c r="UPV27" s="128"/>
      <c r="UPW27" s="127"/>
      <c r="UPX27" s="128"/>
      <c r="UPY27" s="127"/>
      <c r="UPZ27" s="128"/>
      <c r="UQA27" s="127"/>
      <c r="UQB27" s="128"/>
      <c r="UQC27" s="127"/>
      <c r="UQD27" s="128"/>
      <c r="UQE27" s="127"/>
      <c r="UQF27" s="128"/>
      <c r="UQG27" s="127"/>
      <c r="UQH27" s="128"/>
      <c r="UQI27" s="127"/>
      <c r="UQJ27" s="128"/>
      <c r="UQK27" s="127"/>
      <c r="UQL27" s="128"/>
      <c r="UQM27" s="127"/>
      <c r="UQN27" s="128"/>
      <c r="UQO27" s="127"/>
      <c r="UQP27" s="128"/>
      <c r="UQQ27" s="127"/>
      <c r="UQR27" s="128"/>
      <c r="UQS27" s="127"/>
      <c r="UQT27" s="128"/>
      <c r="UQU27" s="127"/>
      <c r="UQV27" s="128"/>
      <c r="UQW27" s="127"/>
      <c r="UQX27" s="128"/>
      <c r="UQY27" s="127"/>
      <c r="UQZ27" s="128"/>
      <c r="URA27" s="127"/>
      <c r="URB27" s="128"/>
      <c r="URC27" s="127"/>
      <c r="URD27" s="128"/>
      <c r="URE27" s="127"/>
      <c r="URF27" s="128"/>
      <c r="URG27" s="127"/>
      <c r="URH27" s="128"/>
      <c r="URI27" s="127"/>
      <c r="URJ27" s="128"/>
      <c r="URK27" s="127"/>
      <c r="URL27" s="128"/>
      <c r="URM27" s="127"/>
      <c r="URN27" s="128"/>
      <c r="URO27" s="127"/>
      <c r="URP27" s="128"/>
      <c r="URQ27" s="127"/>
      <c r="URR27" s="128"/>
      <c r="URS27" s="127"/>
      <c r="URT27" s="128"/>
      <c r="URU27" s="127"/>
      <c r="URV27" s="128"/>
      <c r="URW27" s="127"/>
      <c r="URX27" s="128"/>
      <c r="URY27" s="127"/>
      <c r="URZ27" s="128"/>
      <c r="USA27" s="127"/>
      <c r="USB27" s="128"/>
      <c r="USC27" s="127"/>
      <c r="USD27" s="128"/>
      <c r="USE27" s="127"/>
      <c r="USF27" s="128"/>
      <c r="USG27" s="127"/>
      <c r="USH27" s="128"/>
      <c r="USI27" s="127"/>
      <c r="USJ27" s="128"/>
      <c r="USK27" s="127"/>
      <c r="USL27" s="128"/>
      <c r="USM27" s="127"/>
      <c r="USN27" s="128"/>
      <c r="USO27" s="127"/>
      <c r="USP27" s="128"/>
      <c r="USQ27" s="127"/>
      <c r="USR27" s="128"/>
      <c r="USS27" s="127"/>
      <c r="UST27" s="128"/>
      <c r="USU27" s="127"/>
      <c r="USV27" s="128"/>
      <c r="USW27" s="127"/>
      <c r="USX27" s="128"/>
      <c r="USY27" s="127"/>
      <c r="USZ27" s="128"/>
      <c r="UTA27" s="127"/>
      <c r="UTB27" s="128"/>
      <c r="UTC27" s="127"/>
      <c r="UTD27" s="128"/>
      <c r="UTE27" s="127"/>
      <c r="UTF27" s="128"/>
      <c r="UTG27" s="127"/>
      <c r="UTH27" s="128"/>
      <c r="UTI27" s="127"/>
      <c r="UTJ27" s="128"/>
      <c r="UTK27" s="127"/>
      <c r="UTL27" s="128"/>
      <c r="UTM27" s="127"/>
      <c r="UTN27" s="128"/>
      <c r="UTO27" s="127"/>
      <c r="UTP27" s="128"/>
      <c r="UTQ27" s="127"/>
      <c r="UTR27" s="128"/>
      <c r="UTS27" s="127"/>
      <c r="UTT27" s="128"/>
      <c r="UTU27" s="127"/>
      <c r="UTV27" s="128"/>
      <c r="UTW27" s="127"/>
      <c r="UTX27" s="128"/>
      <c r="UTY27" s="127"/>
      <c r="UTZ27" s="128"/>
      <c r="UUA27" s="127"/>
      <c r="UUB27" s="128"/>
      <c r="UUC27" s="127"/>
      <c r="UUD27" s="128"/>
      <c r="UUE27" s="127"/>
      <c r="UUF27" s="128"/>
      <c r="UUG27" s="127"/>
      <c r="UUH27" s="128"/>
      <c r="UUI27" s="127"/>
      <c r="UUJ27" s="128"/>
      <c r="UUK27" s="127"/>
      <c r="UUL27" s="128"/>
      <c r="UUM27" s="127"/>
      <c r="UUN27" s="128"/>
      <c r="UUO27" s="127"/>
      <c r="UUP27" s="128"/>
      <c r="UUQ27" s="127"/>
      <c r="UUR27" s="128"/>
      <c r="UUS27" s="127"/>
      <c r="UUT27" s="128"/>
      <c r="UUU27" s="127"/>
      <c r="UUV27" s="128"/>
      <c r="UUW27" s="127"/>
      <c r="UUX27" s="128"/>
      <c r="UUY27" s="127"/>
      <c r="UUZ27" s="128"/>
      <c r="UVA27" s="127"/>
      <c r="UVB27" s="128"/>
      <c r="UVC27" s="127"/>
      <c r="UVD27" s="128"/>
      <c r="UVE27" s="127"/>
      <c r="UVF27" s="128"/>
      <c r="UVG27" s="127"/>
      <c r="UVH27" s="128"/>
      <c r="UVI27" s="127"/>
      <c r="UVJ27" s="128"/>
      <c r="UVK27" s="127"/>
      <c r="UVL27" s="128"/>
      <c r="UVM27" s="127"/>
      <c r="UVN27" s="128"/>
      <c r="UVO27" s="127"/>
      <c r="UVP27" s="128"/>
      <c r="UVQ27" s="127"/>
      <c r="UVR27" s="128"/>
      <c r="UVS27" s="127"/>
      <c r="UVT27" s="128"/>
      <c r="UVU27" s="127"/>
      <c r="UVV27" s="128"/>
      <c r="UVW27" s="127"/>
      <c r="UVX27" s="128"/>
      <c r="UVY27" s="127"/>
      <c r="UVZ27" s="128"/>
      <c r="UWA27" s="127"/>
      <c r="UWB27" s="128"/>
      <c r="UWC27" s="127"/>
      <c r="UWD27" s="128"/>
      <c r="UWE27" s="127"/>
      <c r="UWF27" s="128"/>
      <c r="UWG27" s="127"/>
      <c r="UWH27" s="128"/>
      <c r="UWI27" s="127"/>
      <c r="UWJ27" s="128"/>
      <c r="UWK27" s="127"/>
      <c r="UWL27" s="128"/>
      <c r="UWM27" s="127"/>
      <c r="UWN27" s="128"/>
      <c r="UWO27" s="127"/>
      <c r="UWP27" s="128"/>
      <c r="UWQ27" s="127"/>
      <c r="UWR27" s="128"/>
      <c r="UWS27" s="127"/>
      <c r="UWT27" s="128"/>
      <c r="UWU27" s="127"/>
      <c r="UWV27" s="128"/>
      <c r="UWW27" s="127"/>
      <c r="UWX27" s="128"/>
      <c r="UWY27" s="127"/>
      <c r="UWZ27" s="128"/>
      <c r="UXA27" s="127"/>
      <c r="UXB27" s="128"/>
      <c r="UXC27" s="127"/>
      <c r="UXD27" s="128"/>
      <c r="UXE27" s="127"/>
      <c r="UXF27" s="128"/>
      <c r="UXG27" s="127"/>
      <c r="UXH27" s="128"/>
      <c r="UXI27" s="127"/>
      <c r="UXJ27" s="128"/>
      <c r="UXK27" s="127"/>
      <c r="UXL27" s="128"/>
      <c r="UXM27" s="127"/>
      <c r="UXN27" s="128"/>
      <c r="UXO27" s="127"/>
      <c r="UXP27" s="128"/>
      <c r="UXQ27" s="127"/>
      <c r="UXR27" s="128"/>
      <c r="UXS27" s="127"/>
      <c r="UXT27" s="128"/>
      <c r="UXU27" s="127"/>
      <c r="UXV27" s="128"/>
      <c r="UXW27" s="127"/>
      <c r="UXX27" s="128"/>
      <c r="UXY27" s="127"/>
      <c r="UXZ27" s="128"/>
      <c r="UYA27" s="127"/>
      <c r="UYB27" s="128"/>
      <c r="UYC27" s="127"/>
      <c r="UYD27" s="128"/>
      <c r="UYE27" s="127"/>
      <c r="UYF27" s="128"/>
      <c r="UYG27" s="127"/>
      <c r="UYH27" s="128"/>
      <c r="UYI27" s="127"/>
      <c r="UYJ27" s="128"/>
      <c r="UYK27" s="127"/>
      <c r="UYL27" s="128"/>
      <c r="UYM27" s="127"/>
      <c r="UYN27" s="128"/>
      <c r="UYO27" s="127"/>
      <c r="UYP27" s="128"/>
      <c r="UYQ27" s="127"/>
      <c r="UYR27" s="128"/>
      <c r="UYS27" s="127"/>
      <c r="UYT27" s="128"/>
      <c r="UYU27" s="127"/>
      <c r="UYV27" s="128"/>
      <c r="UYW27" s="127"/>
      <c r="UYX27" s="128"/>
      <c r="UYY27" s="127"/>
      <c r="UYZ27" s="128"/>
      <c r="UZA27" s="127"/>
      <c r="UZB27" s="128"/>
      <c r="UZC27" s="127"/>
      <c r="UZD27" s="128"/>
      <c r="UZE27" s="127"/>
      <c r="UZF27" s="128"/>
      <c r="UZG27" s="127"/>
      <c r="UZH27" s="128"/>
      <c r="UZI27" s="127"/>
      <c r="UZJ27" s="128"/>
      <c r="UZK27" s="127"/>
      <c r="UZL27" s="128"/>
      <c r="UZM27" s="127"/>
      <c r="UZN27" s="128"/>
      <c r="UZO27" s="127"/>
      <c r="UZP27" s="128"/>
      <c r="UZQ27" s="127"/>
      <c r="UZR27" s="128"/>
      <c r="UZS27" s="127"/>
      <c r="UZT27" s="128"/>
      <c r="UZU27" s="127"/>
      <c r="UZV27" s="128"/>
      <c r="UZW27" s="127"/>
      <c r="UZX27" s="128"/>
      <c r="UZY27" s="127"/>
      <c r="UZZ27" s="128"/>
      <c r="VAA27" s="127"/>
      <c r="VAB27" s="128"/>
      <c r="VAC27" s="127"/>
      <c r="VAD27" s="128"/>
      <c r="VAE27" s="127"/>
      <c r="VAF27" s="128"/>
      <c r="VAG27" s="127"/>
      <c r="VAH27" s="128"/>
      <c r="VAI27" s="127"/>
      <c r="VAJ27" s="128"/>
      <c r="VAK27" s="127"/>
      <c r="VAL27" s="128"/>
      <c r="VAM27" s="127"/>
      <c r="VAN27" s="128"/>
      <c r="VAO27" s="127"/>
      <c r="VAP27" s="128"/>
      <c r="VAQ27" s="127"/>
      <c r="VAR27" s="128"/>
      <c r="VAS27" s="127"/>
      <c r="VAT27" s="128"/>
      <c r="VAU27" s="127"/>
      <c r="VAV27" s="128"/>
      <c r="VAW27" s="127"/>
      <c r="VAX27" s="128"/>
      <c r="VAY27" s="127"/>
      <c r="VAZ27" s="128"/>
      <c r="VBA27" s="127"/>
      <c r="VBB27" s="128"/>
      <c r="VBC27" s="127"/>
      <c r="VBD27" s="128"/>
      <c r="VBE27" s="127"/>
      <c r="VBF27" s="128"/>
      <c r="VBG27" s="127"/>
      <c r="VBH27" s="128"/>
      <c r="VBI27" s="127"/>
      <c r="VBJ27" s="128"/>
      <c r="VBK27" s="127"/>
      <c r="VBL27" s="128"/>
      <c r="VBM27" s="127"/>
      <c r="VBN27" s="128"/>
      <c r="VBO27" s="127"/>
      <c r="VBP27" s="128"/>
      <c r="VBQ27" s="127"/>
      <c r="VBR27" s="128"/>
      <c r="VBS27" s="127"/>
      <c r="VBT27" s="128"/>
      <c r="VBU27" s="127"/>
      <c r="VBV27" s="128"/>
      <c r="VBW27" s="127"/>
      <c r="VBX27" s="128"/>
      <c r="VBY27" s="127"/>
      <c r="VBZ27" s="128"/>
      <c r="VCA27" s="127"/>
      <c r="VCB27" s="128"/>
      <c r="VCC27" s="127"/>
      <c r="VCD27" s="128"/>
      <c r="VCE27" s="127"/>
      <c r="VCF27" s="128"/>
      <c r="VCG27" s="127"/>
      <c r="VCH27" s="128"/>
      <c r="VCI27" s="127"/>
      <c r="VCJ27" s="128"/>
      <c r="VCK27" s="127"/>
      <c r="VCL27" s="128"/>
      <c r="VCM27" s="127"/>
      <c r="VCN27" s="128"/>
      <c r="VCO27" s="127"/>
      <c r="VCP27" s="128"/>
      <c r="VCQ27" s="127"/>
      <c r="VCR27" s="128"/>
      <c r="VCS27" s="127"/>
      <c r="VCT27" s="128"/>
      <c r="VCU27" s="127"/>
      <c r="VCV27" s="128"/>
      <c r="VCW27" s="127"/>
      <c r="VCX27" s="128"/>
      <c r="VCY27" s="127"/>
      <c r="VCZ27" s="128"/>
      <c r="VDA27" s="127"/>
      <c r="VDB27" s="128"/>
      <c r="VDC27" s="127"/>
      <c r="VDD27" s="128"/>
      <c r="VDE27" s="127"/>
      <c r="VDF27" s="128"/>
      <c r="VDG27" s="127"/>
      <c r="VDH27" s="128"/>
      <c r="VDI27" s="127"/>
      <c r="VDJ27" s="128"/>
      <c r="VDK27" s="127"/>
      <c r="VDL27" s="128"/>
      <c r="VDM27" s="127"/>
      <c r="VDN27" s="128"/>
      <c r="VDO27" s="127"/>
      <c r="VDP27" s="128"/>
      <c r="VDQ27" s="127"/>
      <c r="VDR27" s="128"/>
      <c r="VDS27" s="127"/>
      <c r="VDT27" s="128"/>
      <c r="VDU27" s="127"/>
      <c r="VDV27" s="128"/>
      <c r="VDW27" s="127"/>
      <c r="VDX27" s="128"/>
      <c r="VDY27" s="127"/>
      <c r="VDZ27" s="128"/>
      <c r="VEA27" s="127"/>
      <c r="VEB27" s="128"/>
      <c r="VEC27" s="127"/>
      <c r="VED27" s="128"/>
      <c r="VEE27" s="127"/>
      <c r="VEF27" s="128"/>
      <c r="VEG27" s="127"/>
      <c r="VEH27" s="128"/>
      <c r="VEI27" s="127"/>
      <c r="VEJ27" s="128"/>
      <c r="VEK27" s="127"/>
      <c r="VEL27" s="128"/>
      <c r="VEM27" s="127"/>
      <c r="VEN27" s="128"/>
      <c r="VEO27" s="127"/>
      <c r="VEP27" s="128"/>
      <c r="VEQ27" s="127"/>
      <c r="VER27" s="128"/>
      <c r="VES27" s="127"/>
      <c r="VET27" s="128"/>
      <c r="VEU27" s="127"/>
      <c r="VEV27" s="128"/>
      <c r="VEW27" s="127"/>
      <c r="VEX27" s="128"/>
      <c r="VEY27" s="127"/>
      <c r="VEZ27" s="128"/>
      <c r="VFA27" s="127"/>
      <c r="VFB27" s="128"/>
      <c r="VFC27" s="127"/>
      <c r="VFD27" s="128"/>
      <c r="VFE27" s="127"/>
      <c r="VFF27" s="128"/>
      <c r="VFG27" s="127"/>
      <c r="VFH27" s="128"/>
      <c r="VFI27" s="127"/>
      <c r="VFJ27" s="128"/>
      <c r="VFK27" s="127"/>
      <c r="VFL27" s="128"/>
      <c r="VFM27" s="127"/>
      <c r="VFN27" s="128"/>
      <c r="VFO27" s="127"/>
      <c r="VFP27" s="128"/>
      <c r="VFQ27" s="127"/>
      <c r="VFR27" s="128"/>
      <c r="VFS27" s="127"/>
      <c r="VFT27" s="128"/>
      <c r="VFU27" s="127"/>
      <c r="VFV27" s="128"/>
      <c r="VFW27" s="127"/>
      <c r="VFX27" s="128"/>
      <c r="VFY27" s="127"/>
      <c r="VFZ27" s="128"/>
      <c r="VGA27" s="127"/>
      <c r="VGB27" s="128"/>
      <c r="VGC27" s="127"/>
      <c r="VGD27" s="128"/>
      <c r="VGE27" s="127"/>
      <c r="VGF27" s="128"/>
      <c r="VGG27" s="127"/>
      <c r="VGH27" s="128"/>
      <c r="VGI27" s="127"/>
      <c r="VGJ27" s="128"/>
      <c r="VGK27" s="127"/>
      <c r="VGL27" s="128"/>
      <c r="VGM27" s="127"/>
      <c r="VGN27" s="128"/>
      <c r="VGO27" s="127"/>
      <c r="VGP27" s="128"/>
      <c r="VGQ27" s="127"/>
      <c r="VGR27" s="128"/>
      <c r="VGS27" s="127"/>
      <c r="VGT27" s="128"/>
      <c r="VGU27" s="127"/>
      <c r="VGV27" s="128"/>
      <c r="VGW27" s="127"/>
      <c r="VGX27" s="128"/>
      <c r="VGY27" s="127"/>
      <c r="VGZ27" s="128"/>
      <c r="VHA27" s="127"/>
      <c r="VHB27" s="128"/>
      <c r="VHC27" s="127"/>
      <c r="VHD27" s="128"/>
      <c r="VHE27" s="127"/>
      <c r="VHF27" s="128"/>
      <c r="VHG27" s="127"/>
      <c r="VHH27" s="128"/>
      <c r="VHI27" s="127"/>
      <c r="VHJ27" s="128"/>
      <c r="VHK27" s="127"/>
      <c r="VHL27" s="128"/>
      <c r="VHM27" s="127"/>
      <c r="VHN27" s="128"/>
      <c r="VHO27" s="127"/>
      <c r="VHP27" s="128"/>
      <c r="VHQ27" s="127"/>
      <c r="VHR27" s="128"/>
      <c r="VHS27" s="127"/>
      <c r="VHT27" s="128"/>
      <c r="VHU27" s="127"/>
      <c r="VHV27" s="128"/>
      <c r="VHW27" s="127"/>
      <c r="VHX27" s="128"/>
      <c r="VHY27" s="127"/>
      <c r="VHZ27" s="128"/>
      <c r="VIA27" s="127"/>
      <c r="VIB27" s="128"/>
      <c r="VIC27" s="127"/>
      <c r="VID27" s="128"/>
      <c r="VIE27" s="127"/>
      <c r="VIF27" s="128"/>
      <c r="VIG27" s="127"/>
      <c r="VIH27" s="128"/>
      <c r="VII27" s="127"/>
      <c r="VIJ27" s="128"/>
      <c r="VIK27" s="127"/>
      <c r="VIL27" s="128"/>
      <c r="VIM27" s="127"/>
      <c r="VIN27" s="128"/>
      <c r="VIO27" s="127"/>
      <c r="VIP27" s="128"/>
      <c r="VIQ27" s="127"/>
      <c r="VIR27" s="128"/>
      <c r="VIS27" s="127"/>
      <c r="VIT27" s="128"/>
      <c r="VIU27" s="127"/>
      <c r="VIV27" s="128"/>
      <c r="VIW27" s="127"/>
      <c r="VIX27" s="128"/>
      <c r="VIY27" s="127"/>
      <c r="VIZ27" s="128"/>
      <c r="VJA27" s="127"/>
      <c r="VJB27" s="128"/>
      <c r="VJC27" s="127"/>
      <c r="VJD27" s="128"/>
      <c r="VJE27" s="127"/>
      <c r="VJF27" s="128"/>
      <c r="VJG27" s="127"/>
      <c r="VJH27" s="128"/>
      <c r="VJI27" s="127"/>
      <c r="VJJ27" s="128"/>
      <c r="VJK27" s="127"/>
      <c r="VJL27" s="128"/>
      <c r="VJM27" s="127"/>
      <c r="VJN27" s="128"/>
      <c r="VJO27" s="127"/>
      <c r="VJP27" s="128"/>
      <c r="VJQ27" s="127"/>
      <c r="VJR27" s="128"/>
      <c r="VJS27" s="127"/>
      <c r="VJT27" s="128"/>
      <c r="VJU27" s="127"/>
      <c r="VJV27" s="128"/>
      <c r="VJW27" s="127"/>
      <c r="VJX27" s="128"/>
      <c r="VJY27" s="127"/>
      <c r="VJZ27" s="128"/>
      <c r="VKA27" s="127"/>
      <c r="VKB27" s="128"/>
      <c r="VKC27" s="127"/>
      <c r="VKD27" s="128"/>
      <c r="VKE27" s="127"/>
      <c r="VKF27" s="128"/>
      <c r="VKG27" s="127"/>
      <c r="VKH27" s="128"/>
      <c r="VKI27" s="127"/>
      <c r="VKJ27" s="128"/>
      <c r="VKK27" s="127"/>
      <c r="VKL27" s="128"/>
      <c r="VKM27" s="127"/>
      <c r="VKN27" s="128"/>
      <c r="VKO27" s="127"/>
      <c r="VKP27" s="128"/>
      <c r="VKQ27" s="127"/>
      <c r="VKR27" s="128"/>
      <c r="VKS27" s="127"/>
      <c r="VKT27" s="128"/>
      <c r="VKU27" s="127"/>
      <c r="VKV27" s="128"/>
      <c r="VKW27" s="127"/>
      <c r="VKX27" s="128"/>
      <c r="VKY27" s="127"/>
      <c r="VKZ27" s="128"/>
      <c r="VLA27" s="127"/>
      <c r="VLB27" s="128"/>
      <c r="VLC27" s="127"/>
      <c r="VLD27" s="128"/>
      <c r="VLE27" s="127"/>
      <c r="VLF27" s="128"/>
      <c r="VLG27" s="127"/>
      <c r="VLH27" s="128"/>
      <c r="VLI27" s="127"/>
      <c r="VLJ27" s="128"/>
      <c r="VLK27" s="127"/>
      <c r="VLL27" s="128"/>
      <c r="VLM27" s="127"/>
      <c r="VLN27" s="128"/>
      <c r="VLO27" s="127"/>
      <c r="VLP27" s="128"/>
      <c r="VLQ27" s="127"/>
      <c r="VLR27" s="128"/>
      <c r="VLS27" s="127"/>
      <c r="VLT27" s="128"/>
      <c r="VLU27" s="127"/>
      <c r="VLV27" s="128"/>
      <c r="VLW27" s="127"/>
      <c r="VLX27" s="128"/>
      <c r="VLY27" s="127"/>
      <c r="VLZ27" s="128"/>
      <c r="VMA27" s="127"/>
      <c r="VMB27" s="128"/>
      <c r="VMC27" s="127"/>
      <c r="VMD27" s="128"/>
      <c r="VME27" s="127"/>
      <c r="VMF27" s="128"/>
      <c r="VMG27" s="127"/>
      <c r="VMH27" s="128"/>
      <c r="VMI27" s="127"/>
      <c r="VMJ27" s="128"/>
      <c r="VMK27" s="127"/>
      <c r="VML27" s="128"/>
      <c r="VMM27" s="127"/>
      <c r="VMN27" s="128"/>
      <c r="VMO27" s="127"/>
      <c r="VMP27" s="128"/>
      <c r="VMQ27" s="127"/>
      <c r="VMR27" s="128"/>
      <c r="VMS27" s="127"/>
      <c r="VMT27" s="128"/>
      <c r="VMU27" s="127"/>
      <c r="VMV27" s="128"/>
      <c r="VMW27" s="127"/>
      <c r="VMX27" s="128"/>
      <c r="VMY27" s="127"/>
      <c r="VMZ27" s="128"/>
      <c r="VNA27" s="127"/>
      <c r="VNB27" s="128"/>
      <c r="VNC27" s="127"/>
      <c r="VND27" s="128"/>
      <c r="VNE27" s="127"/>
      <c r="VNF27" s="128"/>
      <c r="VNG27" s="127"/>
      <c r="VNH27" s="128"/>
      <c r="VNI27" s="127"/>
      <c r="VNJ27" s="128"/>
      <c r="VNK27" s="127"/>
      <c r="VNL27" s="128"/>
      <c r="VNM27" s="127"/>
      <c r="VNN27" s="128"/>
      <c r="VNO27" s="127"/>
      <c r="VNP27" s="128"/>
      <c r="VNQ27" s="127"/>
      <c r="VNR27" s="128"/>
      <c r="VNS27" s="127"/>
      <c r="VNT27" s="128"/>
      <c r="VNU27" s="127"/>
      <c r="VNV27" s="128"/>
      <c r="VNW27" s="127"/>
      <c r="VNX27" s="128"/>
      <c r="VNY27" s="127"/>
      <c r="VNZ27" s="128"/>
      <c r="VOA27" s="127"/>
      <c r="VOB27" s="128"/>
      <c r="VOC27" s="127"/>
      <c r="VOD27" s="128"/>
      <c r="VOE27" s="127"/>
      <c r="VOF27" s="128"/>
      <c r="VOG27" s="127"/>
      <c r="VOH27" s="128"/>
      <c r="VOI27" s="127"/>
      <c r="VOJ27" s="128"/>
      <c r="VOK27" s="127"/>
      <c r="VOL27" s="128"/>
      <c r="VOM27" s="127"/>
      <c r="VON27" s="128"/>
      <c r="VOO27" s="127"/>
      <c r="VOP27" s="128"/>
      <c r="VOQ27" s="127"/>
      <c r="VOR27" s="128"/>
      <c r="VOS27" s="127"/>
      <c r="VOT27" s="128"/>
      <c r="VOU27" s="127"/>
      <c r="VOV27" s="128"/>
      <c r="VOW27" s="127"/>
      <c r="VOX27" s="128"/>
      <c r="VOY27" s="127"/>
      <c r="VOZ27" s="128"/>
      <c r="VPA27" s="127"/>
      <c r="VPB27" s="128"/>
      <c r="VPC27" s="127"/>
      <c r="VPD27" s="128"/>
      <c r="VPE27" s="127"/>
      <c r="VPF27" s="128"/>
      <c r="VPG27" s="127"/>
      <c r="VPH27" s="128"/>
      <c r="VPI27" s="127"/>
      <c r="VPJ27" s="128"/>
      <c r="VPK27" s="127"/>
      <c r="VPL27" s="128"/>
      <c r="VPM27" s="127"/>
      <c r="VPN27" s="128"/>
      <c r="VPO27" s="127"/>
      <c r="VPP27" s="128"/>
      <c r="VPQ27" s="127"/>
      <c r="VPR27" s="128"/>
      <c r="VPS27" s="127"/>
      <c r="VPT27" s="128"/>
      <c r="VPU27" s="127"/>
      <c r="VPV27" s="128"/>
      <c r="VPW27" s="127"/>
      <c r="VPX27" s="128"/>
      <c r="VPY27" s="127"/>
      <c r="VPZ27" s="128"/>
      <c r="VQA27" s="127"/>
      <c r="VQB27" s="128"/>
      <c r="VQC27" s="127"/>
      <c r="VQD27" s="128"/>
      <c r="VQE27" s="127"/>
      <c r="VQF27" s="128"/>
      <c r="VQG27" s="127"/>
      <c r="VQH27" s="128"/>
      <c r="VQI27" s="127"/>
      <c r="VQJ27" s="128"/>
      <c r="VQK27" s="127"/>
      <c r="VQL27" s="128"/>
      <c r="VQM27" s="127"/>
      <c r="VQN27" s="128"/>
      <c r="VQO27" s="127"/>
      <c r="VQP27" s="128"/>
      <c r="VQQ27" s="127"/>
      <c r="VQR27" s="128"/>
      <c r="VQS27" s="127"/>
      <c r="VQT27" s="128"/>
      <c r="VQU27" s="127"/>
      <c r="VQV27" s="128"/>
      <c r="VQW27" s="127"/>
      <c r="VQX27" s="128"/>
      <c r="VQY27" s="127"/>
      <c r="VQZ27" s="128"/>
      <c r="VRA27" s="127"/>
      <c r="VRB27" s="128"/>
      <c r="VRC27" s="127"/>
      <c r="VRD27" s="128"/>
      <c r="VRE27" s="127"/>
      <c r="VRF27" s="128"/>
      <c r="VRG27" s="127"/>
      <c r="VRH27" s="128"/>
      <c r="VRI27" s="127"/>
      <c r="VRJ27" s="128"/>
      <c r="VRK27" s="127"/>
      <c r="VRL27" s="128"/>
      <c r="VRM27" s="127"/>
      <c r="VRN27" s="128"/>
      <c r="VRO27" s="127"/>
      <c r="VRP27" s="128"/>
      <c r="VRQ27" s="127"/>
      <c r="VRR27" s="128"/>
      <c r="VRS27" s="127"/>
      <c r="VRT27" s="128"/>
      <c r="VRU27" s="127"/>
      <c r="VRV27" s="128"/>
      <c r="VRW27" s="127"/>
      <c r="VRX27" s="128"/>
      <c r="VRY27" s="127"/>
      <c r="VRZ27" s="128"/>
      <c r="VSA27" s="127"/>
      <c r="VSB27" s="128"/>
      <c r="VSC27" s="127"/>
      <c r="VSD27" s="128"/>
      <c r="VSE27" s="127"/>
      <c r="VSF27" s="128"/>
      <c r="VSG27" s="127"/>
      <c r="VSH27" s="128"/>
      <c r="VSI27" s="127"/>
      <c r="VSJ27" s="128"/>
      <c r="VSK27" s="127"/>
      <c r="VSL27" s="128"/>
      <c r="VSM27" s="127"/>
      <c r="VSN27" s="128"/>
      <c r="VSO27" s="127"/>
      <c r="VSP27" s="128"/>
      <c r="VSQ27" s="127"/>
      <c r="VSR27" s="128"/>
      <c r="VSS27" s="127"/>
      <c r="VST27" s="128"/>
      <c r="VSU27" s="127"/>
      <c r="VSV27" s="128"/>
      <c r="VSW27" s="127"/>
      <c r="VSX27" s="128"/>
      <c r="VSY27" s="127"/>
      <c r="VSZ27" s="128"/>
      <c r="VTA27" s="127"/>
      <c r="VTB27" s="128"/>
      <c r="VTC27" s="127"/>
      <c r="VTD27" s="128"/>
      <c r="VTE27" s="127"/>
      <c r="VTF27" s="128"/>
      <c r="VTG27" s="127"/>
      <c r="VTH27" s="128"/>
      <c r="VTI27" s="127"/>
      <c r="VTJ27" s="128"/>
      <c r="VTK27" s="127"/>
      <c r="VTL27" s="128"/>
      <c r="VTM27" s="127"/>
      <c r="VTN27" s="128"/>
      <c r="VTO27" s="127"/>
      <c r="VTP27" s="128"/>
      <c r="VTQ27" s="127"/>
      <c r="VTR27" s="128"/>
      <c r="VTS27" s="127"/>
      <c r="VTT27" s="128"/>
      <c r="VTU27" s="127"/>
      <c r="VTV27" s="128"/>
      <c r="VTW27" s="127"/>
      <c r="VTX27" s="128"/>
      <c r="VTY27" s="127"/>
      <c r="VTZ27" s="128"/>
      <c r="VUA27" s="127"/>
      <c r="VUB27" s="128"/>
      <c r="VUC27" s="127"/>
      <c r="VUD27" s="128"/>
      <c r="VUE27" s="127"/>
      <c r="VUF27" s="128"/>
      <c r="VUG27" s="127"/>
      <c r="VUH27" s="128"/>
      <c r="VUI27" s="127"/>
      <c r="VUJ27" s="128"/>
      <c r="VUK27" s="127"/>
      <c r="VUL27" s="128"/>
      <c r="VUM27" s="127"/>
      <c r="VUN27" s="128"/>
      <c r="VUO27" s="127"/>
      <c r="VUP27" s="128"/>
      <c r="VUQ27" s="127"/>
      <c r="VUR27" s="128"/>
      <c r="VUS27" s="127"/>
      <c r="VUT27" s="128"/>
      <c r="VUU27" s="127"/>
      <c r="VUV27" s="128"/>
      <c r="VUW27" s="127"/>
      <c r="VUX27" s="128"/>
      <c r="VUY27" s="127"/>
      <c r="VUZ27" s="128"/>
      <c r="VVA27" s="127"/>
      <c r="VVB27" s="128"/>
      <c r="VVC27" s="127"/>
      <c r="VVD27" s="128"/>
      <c r="VVE27" s="127"/>
      <c r="VVF27" s="128"/>
      <c r="VVG27" s="127"/>
      <c r="VVH27" s="128"/>
      <c r="VVI27" s="127"/>
      <c r="VVJ27" s="128"/>
      <c r="VVK27" s="127"/>
      <c r="VVL27" s="128"/>
      <c r="VVM27" s="127"/>
      <c r="VVN27" s="128"/>
      <c r="VVO27" s="127"/>
      <c r="VVP27" s="128"/>
      <c r="VVQ27" s="127"/>
      <c r="VVR27" s="128"/>
      <c r="VVS27" s="127"/>
      <c r="VVT27" s="128"/>
      <c r="VVU27" s="127"/>
      <c r="VVV27" s="128"/>
      <c r="VVW27" s="127"/>
      <c r="VVX27" s="128"/>
      <c r="VVY27" s="127"/>
      <c r="VVZ27" s="128"/>
      <c r="VWA27" s="127"/>
      <c r="VWB27" s="128"/>
      <c r="VWC27" s="127"/>
      <c r="VWD27" s="128"/>
      <c r="VWE27" s="127"/>
      <c r="VWF27" s="128"/>
      <c r="VWG27" s="127"/>
      <c r="VWH27" s="128"/>
      <c r="VWI27" s="127"/>
      <c r="VWJ27" s="128"/>
      <c r="VWK27" s="127"/>
      <c r="VWL27" s="128"/>
      <c r="VWM27" s="127"/>
      <c r="VWN27" s="128"/>
      <c r="VWO27" s="127"/>
      <c r="VWP27" s="128"/>
      <c r="VWQ27" s="127"/>
      <c r="VWR27" s="128"/>
      <c r="VWS27" s="127"/>
      <c r="VWT27" s="128"/>
      <c r="VWU27" s="127"/>
      <c r="VWV27" s="128"/>
      <c r="VWW27" s="127"/>
      <c r="VWX27" s="128"/>
      <c r="VWY27" s="127"/>
      <c r="VWZ27" s="128"/>
      <c r="VXA27" s="127"/>
      <c r="VXB27" s="128"/>
      <c r="VXC27" s="127"/>
      <c r="VXD27" s="128"/>
      <c r="VXE27" s="127"/>
      <c r="VXF27" s="128"/>
      <c r="VXG27" s="127"/>
      <c r="VXH27" s="128"/>
      <c r="VXI27" s="127"/>
      <c r="VXJ27" s="128"/>
      <c r="VXK27" s="127"/>
      <c r="VXL27" s="128"/>
      <c r="VXM27" s="127"/>
      <c r="VXN27" s="128"/>
      <c r="VXO27" s="127"/>
      <c r="VXP27" s="128"/>
      <c r="VXQ27" s="127"/>
      <c r="VXR27" s="128"/>
      <c r="VXS27" s="127"/>
      <c r="VXT27" s="128"/>
      <c r="VXU27" s="127"/>
      <c r="VXV27" s="128"/>
      <c r="VXW27" s="127"/>
      <c r="VXX27" s="128"/>
      <c r="VXY27" s="127"/>
      <c r="VXZ27" s="128"/>
      <c r="VYA27" s="127"/>
      <c r="VYB27" s="128"/>
      <c r="VYC27" s="127"/>
      <c r="VYD27" s="128"/>
      <c r="VYE27" s="127"/>
      <c r="VYF27" s="128"/>
      <c r="VYG27" s="127"/>
      <c r="VYH27" s="128"/>
      <c r="VYI27" s="127"/>
      <c r="VYJ27" s="128"/>
      <c r="VYK27" s="127"/>
      <c r="VYL27" s="128"/>
      <c r="VYM27" s="127"/>
      <c r="VYN27" s="128"/>
      <c r="VYO27" s="127"/>
      <c r="VYP27" s="128"/>
      <c r="VYQ27" s="127"/>
      <c r="VYR27" s="128"/>
      <c r="VYS27" s="127"/>
      <c r="VYT27" s="128"/>
      <c r="VYU27" s="127"/>
      <c r="VYV27" s="128"/>
      <c r="VYW27" s="127"/>
      <c r="VYX27" s="128"/>
      <c r="VYY27" s="127"/>
      <c r="VYZ27" s="128"/>
      <c r="VZA27" s="127"/>
      <c r="VZB27" s="128"/>
      <c r="VZC27" s="127"/>
      <c r="VZD27" s="128"/>
      <c r="VZE27" s="127"/>
      <c r="VZF27" s="128"/>
      <c r="VZG27" s="127"/>
      <c r="VZH27" s="128"/>
      <c r="VZI27" s="127"/>
      <c r="VZJ27" s="128"/>
      <c r="VZK27" s="127"/>
      <c r="VZL27" s="128"/>
      <c r="VZM27" s="127"/>
      <c r="VZN27" s="128"/>
      <c r="VZO27" s="127"/>
      <c r="VZP27" s="128"/>
      <c r="VZQ27" s="127"/>
      <c r="VZR27" s="128"/>
      <c r="VZS27" s="127"/>
      <c r="VZT27" s="128"/>
      <c r="VZU27" s="127"/>
      <c r="VZV27" s="128"/>
      <c r="VZW27" s="127"/>
      <c r="VZX27" s="128"/>
      <c r="VZY27" s="127"/>
      <c r="VZZ27" s="128"/>
      <c r="WAA27" s="127"/>
      <c r="WAB27" s="128"/>
      <c r="WAC27" s="127"/>
      <c r="WAD27" s="128"/>
      <c r="WAE27" s="127"/>
      <c r="WAF27" s="128"/>
      <c r="WAG27" s="127"/>
      <c r="WAH27" s="128"/>
      <c r="WAI27" s="127"/>
      <c r="WAJ27" s="128"/>
      <c r="WAK27" s="127"/>
      <c r="WAL27" s="128"/>
      <c r="WAM27" s="127"/>
      <c r="WAN27" s="128"/>
      <c r="WAO27" s="127"/>
      <c r="WAP27" s="128"/>
      <c r="WAQ27" s="127"/>
      <c r="WAR27" s="128"/>
      <c r="WAS27" s="127"/>
      <c r="WAT27" s="128"/>
      <c r="WAU27" s="127"/>
      <c r="WAV27" s="128"/>
      <c r="WAW27" s="127"/>
      <c r="WAX27" s="128"/>
      <c r="WAY27" s="127"/>
      <c r="WAZ27" s="128"/>
      <c r="WBA27" s="127"/>
      <c r="WBB27" s="128"/>
      <c r="WBC27" s="127"/>
      <c r="WBD27" s="128"/>
      <c r="WBE27" s="127"/>
      <c r="WBF27" s="128"/>
      <c r="WBG27" s="127"/>
      <c r="WBH27" s="128"/>
      <c r="WBI27" s="127"/>
      <c r="WBJ27" s="128"/>
      <c r="WBK27" s="127"/>
      <c r="WBL27" s="128"/>
      <c r="WBM27" s="127"/>
      <c r="WBN27" s="128"/>
      <c r="WBO27" s="127"/>
      <c r="WBP27" s="128"/>
      <c r="WBQ27" s="127"/>
      <c r="WBR27" s="128"/>
      <c r="WBS27" s="127"/>
      <c r="WBT27" s="128"/>
      <c r="WBU27" s="127"/>
      <c r="WBV27" s="128"/>
      <c r="WBW27" s="127"/>
      <c r="WBX27" s="128"/>
      <c r="WBY27" s="127"/>
      <c r="WBZ27" s="128"/>
      <c r="WCA27" s="127"/>
      <c r="WCB27" s="128"/>
      <c r="WCC27" s="127"/>
      <c r="WCD27" s="128"/>
      <c r="WCE27" s="127"/>
      <c r="WCF27" s="128"/>
      <c r="WCG27" s="127"/>
      <c r="WCH27" s="128"/>
      <c r="WCI27" s="127"/>
      <c r="WCJ27" s="128"/>
      <c r="WCK27" s="127"/>
      <c r="WCL27" s="128"/>
      <c r="WCM27" s="127"/>
      <c r="WCN27" s="128"/>
      <c r="WCO27" s="127"/>
      <c r="WCP27" s="128"/>
      <c r="WCQ27" s="127"/>
      <c r="WCR27" s="128"/>
      <c r="WCS27" s="127"/>
      <c r="WCT27" s="128"/>
      <c r="WCU27" s="127"/>
      <c r="WCV27" s="128"/>
      <c r="WCW27" s="127"/>
      <c r="WCX27" s="128"/>
      <c r="WCY27" s="127"/>
      <c r="WCZ27" s="128"/>
      <c r="WDA27" s="127"/>
      <c r="WDB27" s="128"/>
      <c r="WDC27" s="127"/>
      <c r="WDD27" s="128"/>
      <c r="WDE27" s="127"/>
      <c r="WDF27" s="128"/>
      <c r="WDG27" s="127"/>
      <c r="WDH27" s="128"/>
      <c r="WDI27" s="127"/>
      <c r="WDJ27" s="128"/>
      <c r="WDK27" s="127"/>
      <c r="WDL27" s="128"/>
      <c r="WDM27" s="127"/>
      <c r="WDN27" s="128"/>
      <c r="WDO27" s="127"/>
      <c r="WDP27" s="128"/>
      <c r="WDQ27" s="127"/>
      <c r="WDR27" s="128"/>
      <c r="WDS27" s="127"/>
      <c r="WDT27" s="128"/>
      <c r="WDU27" s="127"/>
      <c r="WDV27" s="128"/>
      <c r="WDW27" s="127"/>
      <c r="WDX27" s="128"/>
      <c r="WDY27" s="127"/>
      <c r="WDZ27" s="128"/>
      <c r="WEA27" s="127"/>
      <c r="WEB27" s="128"/>
      <c r="WEC27" s="127"/>
      <c r="WED27" s="128"/>
      <c r="WEE27" s="127"/>
      <c r="WEF27" s="128"/>
      <c r="WEG27" s="127"/>
      <c r="WEH27" s="128"/>
      <c r="WEI27" s="127"/>
      <c r="WEJ27" s="128"/>
      <c r="WEK27" s="127"/>
      <c r="WEL27" s="128"/>
      <c r="WEM27" s="127"/>
      <c r="WEN27" s="128"/>
      <c r="WEO27" s="127"/>
      <c r="WEP27" s="128"/>
      <c r="WEQ27" s="127"/>
      <c r="WER27" s="128"/>
      <c r="WES27" s="127"/>
      <c r="WET27" s="128"/>
      <c r="WEU27" s="127"/>
      <c r="WEV27" s="128"/>
      <c r="WEW27" s="127"/>
      <c r="WEX27" s="128"/>
      <c r="WEY27" s="127"/>
      <c r="WEZ27" s="128"/>
      <c r="WFA27" s="127"/>
      <c r="WFB27" s="128"/>
      <c r="WFC27" s="127"/>
      <c r="WFD27" s="128"/>
      <c r="WFE27" s="127"/>
      <c r="WFF27" s="128"/>
      <c r="WFG27" s="127"/>
      <c r="WFH27" s="128"/>
      <c r="WFI27" s="127"/>
      <c r="WFJ27" s="128"/>
      <c r="WFK27" s="127"/>
      <c r="WFL27" s="128"/>
      <c r="WFM27" s="127"/>
      <c r="WFN27" s="128"/>
      <c r="WFO27" s="127"/>
      <c r="WFP27" s="128"/>
      <c r="WFQ27" s="127"/>
      <c r="WFR27" s="128"/>
      <c r="WFS27" s="127"/>
      <c r="WFT27" s="128"/>
      <c r="WFU27" s="127"/>
      <c r="WFV27" s="128"/>
      <c r="WFW27" s="127"/>
      <c r="WFX27" s="128"/>
      <c r="WFY27" s="127"/>
      <c r="WFZ27" s="128"/>
      <c r="WGA27" s="127"/>
      <c r="WGB27" s="128"/>
      <c r="WGC27" s="127"/>
      <c r="WGD27" s="128"/>
      <c r="WGE27" s="127"/>
      <c r="WGF27" s="128"/>
      <c r="WGG27" s="127"/>
      <c r="WGH27" s="128"/>
      <c r="WGI27" s="127"/>
      <c r="WGJ27" s="128"/>
      <c r="WGK27" s="127"/>
      <c r="WGL27" s="128"/>
      <c r="WGM27" s="127"/>
      <c r="WGN27" s="128"/>
      <c r="WGO27" s="127"/>
      <c r="WGP27" s="128"/>
      <c r="WGQ27" s="127"/>
      <c r="WGR27" s="128"/>
      <c r="WGS27" s="127"/>
      <c r="WGT27" s="128"/>
      <c r="WGU27" s="127"/>
      <c r="WGV27" s="128"/>
      <c r="WGW27" s="127"/>
      <c r="WGX27" s="128"/>
      <c r="WGY27" s="127"/>
      <c r="WGZ27" s="128"/>
      <c r="WHA27" s="127"/>
      <c r="WHB27" s="128"/>
      <c r="WHC27" s="127"/>
      <c r="WHD27" s="128"/>
      <c r="WHE27" s="127"/>
      <c r="WHF27" s="128"/>
      <c r="WHG27" s="127"/>
      <c r="WHH27" s="128"/>
      <c r="WHI27" s="127"/>
      <c r="WHJ27" s="128"/>
      <c r="WHK27" s="127"/>
      <c r="WHL27" s="128"/>
      <c r="WHM27" s="127"/>
      <c r="WHN27" s="128"/>
      <c r="WHO27" s="127"/>
      <c r="WHP27" s="128"/>
      <c r="WHQ27" s="127"/>
      <c r="WHR27" s="128"/>
      <c r="WHS27" s="127"/>
      <c r="WHT27" s="128"/>
      <c r="WHU27" s="127"/>
      <c r="WHV27" s="128"/>
      <c r="WHW27" s="127"/>
      <c r="WHX27" s="128"/>
      <c r="WHY27" s="127"/>
      <c r="WHZ27" s="128"/>
      <c r="WIA27" s="127"/>
      <c r="WIB27" s="128"/>
      <c r="WIC27" s="127"/>
      <c r="WID27" s="128"/>
      <c r="WIE27" s="127"/>
      <c r="WIF27" s="128"/>
      <c r="WIG27" s="127"/>
      <c r="WIH27" s="128"/>
      <c r="WII27" s="127"/>
      <c r="WIJ27" s="128"/>
      <c r="WIK27" s="127"/>
      <c r="WIL27" s="128"/>
      <c r="WIM27" s="127"/>
      <c r="WIN27" s="128"/>
      <c r="WIO27" s="127"/>
      <c r="WIP27" s="128"/>
      <c r="WIQ27" s="127"/>
      <c r="WIR27" s="128"/>
      <c r="WIS27" s="127"/>
      <c r="WIT27" s="128"/>
      <c r="WIU27" s="127"/>
      <c r="WIV27" s="128"/>
      <c r="WIW27" s="127"/>
      <c r="WIX27" s="128"/>
      <c r="WIY27" s="127"/>
      <c r="WIZ27" s="128"/>
      <c r="WJA27" s="127"/>
      <c r="WJB27" s="128"/>
      <c r="WJC27" s="127"/>
      <c r="WJD27" s="128"/>
      <c r="WJE27" s="127"/>
      <c r="WJF27" s="128"/>
      <c r="WJG27" s="127"/>
      <c r="WJH27" s="128"/>
      <c r="WJI27" s="127"/>
      <c r="WJJ27" s="128"/>
      <c r="WJK27" s="127"/>
      <c r="WJL27" s="128"/>
      <c r="WJM27" s="127"/>
      <c r="WJN27" s="128"/>
      <c r="WJO27" s="127"/>
      <c r="WJP27" s="128"/>
      <c r="WJQ27" s="127"/>
      <c r="WJR27" s="128"/>
      <c r="WJS27" s="127"/>
      <c r="WJT27" s="128"/>
      <c r="WJU27" s="127"/>
      <c r="WJV27" s="128"/>
      <c r="WJW27" s="127"/>
      <c r="WJX27" s="128"/>
      <c r="WJY27" s="127"/>
      <c r="WJZ27" s="128"/>
      <c r="WKA27" s="127"/>
      <c r="WKB27" s="128"/>
      <c r="WKC27" s="127"/>
      <c r="WKD27" s="128"/>
      <c r="WKE27" s="127"/>
      <c r="WKF27" s="128"/>
      <c r="WKG27" s="127"/>
      <c r="WKH27" s="128"/>
      <c r="WKI27" s="127"/>
      <c r="WKJ27" s="128"/>
      <c r="WKK27" s="127"/>
      <c r="WKL27" s="128"/>
      <c r="WKM27" s="127"/>
      <c r="WKN27" s="128"/>
      <c r="WKO27" s="127"/>
      <c r="WKP27" s="128"/>
      <c r="WKQ27" s="127"/>
      <c r="WKR27" s="128"/>
      <c r="WKS27" s="127"/>
      <c r="WKT27" s="128"/>
      <c r="WKU27" s="127"/>
      <c r="WKV27" s="128"/>
      <c r="WKW27" s="127"/>
      <c r="WKX27" s="128"/>
      <c r="WKY27" s="127"/>
      <c r="WKZ27" s="128"/>
      <c r="WLA27" s="127"/>
      <c r="WLB27" s="128"/>
      <c r="WLC27" s="127"/>
      <c r="WLD27" s="128"/>
      <c r="WLE27" s="127"/>
      <c r="WLF27" s="128"/>
      <c r="WLG27" s="127"/>
      <c r="WLH27" s="128"/>
      <c r="WLI27" s="127"/>
      <c r="WLJ27" s="128"/>
      <c r="WLK27" s="127"/>
      <c r="WLL27" s="128"/>
      <c r="WLM27" s="127"/>
      <c r="WLN27" s="128"/>
      <c r="WLO27" s="127"/>
      <c r="WLP27" s="128"/>
      <c r="WLQ27" s="127"/>
      <c r="WLR27" s="128"/>
      <c r="WLS27" s="127"/>
      <c r="WLT27" s="128"/>
      <c r="WLU27" s="127"/>
      <c r="WLV27" s="128"/>
      <c r="WLW27" s="127"/>
      <c r="WLX27" s="128"/>
      <c r="WLY27" s="127"/>
      <c r="WLZ27" s="128"/>
      <c r="WMA27" s="127"/>
      <c r="WMB27" s="128"/>
      <c r="WMC27" s="127"/>
      <c r="WMD27" s="128"/>
      <c r="WME27" s="127"/>
      <c r="WMF27" s="128"/>
      <c r="WMG27" s="127"/>
      <c r="WMH27" s="128"/>
      <c r="WMI27" s="127"/>
      <c r="WMJ27" s="128"/>
      <c r="WMK27" s="127"/>
      <c r="WML27" s="128"/>
      <c r="WMM27" s="127"/>
      <c r="WMN27" s="128"/>
      <c r="WMO27" s="127"/>
      <c r="WMP27" s="128"/>
      <c r="WMQ27" s="127"/>
      <c r="WMR27" s="128"/>
      <c r="WMS27" s="127"/>
      <c r="WMT27" s="128"/>
      <c r="WMU27" s="127"/>
      <c r="WMV27" s="128"/>
      <c r="WMW27" s="127"/>
      <c r="WMX27" s="128"/>
      <c r="WMY27" s="127"/>
      <c r="WMZ27" s="128"/>
      <c r="WNA27" s="127"/>
      <c r="WNB27" s="128"/>
      <c r="WNC27" s="127"/>
      <c r="WND27" s="128"/>
      <c r="WNE27" s="127"/>
      <c r="WNF27" s="128"/>
      <c r="WNG27" s="127"/>
      <c r="WNH27" s="128"/>
      <c r="WNI27" s="127"/>
      <c r="WNJ27" s="128"/>
      <c r="WNK27" s="127"/>
      <c r="WNL27" s="128"/>
      <c r="WNM27" s="127"/>
      <c r="WNN27" s="128"/>
      <c r="WNO27" s="127"/>
      <c r="WNP27" s="128"/>
      <c r="WNQ27" s="127"/>
      <c r="WNR27" s="128"/>
      <c r="WNS27" s="127"/>
      <c r="WNT27" s="128"/>
      <c r="WNU27" s="127"/>
      <c r="WNV27" s="128"/>
      <c r="WNW27" s="127"/>
      <c r="WNX27" s="128"/>
      <c r="WNY27" s="127"/>
      <c r="WNZ27" s="128"/>
      <c r="WOA27" s="127"/>
      <c r="WOB27" s="128"/>
      <c r="WOC27" s="127"/>
      <c r="WOD27" s="128"/>
      <c r="WOE27" s="127"/>
      <c r="WOF27" s="128"/>
      <c r="WOG27" s="127"/>
      <c r="WOH27" s="128"/>
      <c r="WOI27" s="127"/>
      <c r="WOJ27" s="128"/>
      <c r="WOK27" s="127"/>
      <c r="WOL27" s="128"/>
      <c r="WOM27" s="127"/>
      <c r="WON27" s="128"/>
      <c r="WOO27" s="127"/>
      <c r="WOP27" s="128"/>
      <c r="WOQ27" s="127"/>
      <c r="WOR27" s="128"/>
      <c r="WOS27" s="127"/>
      <c r="WOT27" s="128"/>
      <c r="WOU27" s="127"/>
      <c r="WOV27" s="128"/>
      <c r="WOW27" s="127"/>
      <c r="WOX27" s="128"/>
      <c r="WOY27" s="127"/>
      <c r="WOZ27" s="128"/>
      <c r="WPA27" s="127"/>
      <c r="WPB27" s="128"/>
      <c r="WPC27" s="127"/>
      <c r="WPD27" s="128"/>
      <c r="WPE27" s="127"/>
      <c r="WPF27" s="128"/>
      <c r="WPG27" s="127"/>
      <c r="WPH27" s="128"/>
      <c r="WPI27" s="127"/>
      <c r="WPJ27" s="128"/>
      <c r="WPK27" s="127"/>
      <c r="WPL27" s="128"/>
      <c r="WPM27" s="127"/>
      <c r="WPN27" s="128"/>
      <c r="WPO27" s="127"/>
      <c r="WPP27" s="128"/>
      <c r="WPQ27" s="127"/>
      <c r="WPR27" s="128"/>
      <c r="WPS27" s="127"/>
      <c r="WPT27" s="128"/>
      <c r="WPU27" s="127"/>
      <c r="WPV27" s="128"/>
      <c r="WPW27" s="127"/>
      <c r="WPX27" s="128"/>
      <c r="WPY27" s="127"/>
      <c r="WPZ27" s="128"/>
      <c r="WQA27" s="127"/>
      <c r="WQB27" s="128"/>
      <c r="WQC27" s="127"/>
      <c r="WQD27" s="128"/>
      <c r="WQE27" s="127"/>
      <c r="WQF27" s="128"/>
      <c r="WQG27" s="127"/>
      <c r="WQH27" s="128"/>
      <c r="WQI27" s="127"/>
      <c r="WQJ27" s="128"/>
      <c r="WQK27" s="127"/>
      <c r="WQL27" s="128"/>
      <c r="WQM27" s="127"/>
      <c r="WQN27" s="128"/>
      <c r="WQO27" s="127"/>
      <c r="WQP27" s="128"/>
      <c r="WQQ27" s="127"/>
      <c r="WQR27" s="128"/>
      <c r="WQS27" s="127"/>
      <c r="WQT27" s="128"/>
      <c r="WQU27" s="127"/>
      <c r="WQV27" s="128"/>
      <c r="WQW27" s="127"/>
      <c r="WQX27" s="128"/>
      <c r="WQY27" s="127"/>
      <c r="WQZ27" s="128"/>
      <c r="WRA27" s="127"/>
      <c r="WRB27" s="128"/>
      <c r="WRC27" s="127"/>
      <c r="WRD27" s="128"/>
      <c r="WRE27" s="127"/>
      <c r="WRF27" s="128"/>
      <c r="WRG27" s="127"/>
      <c r="WRH27" s="128"/>
      <c r="WRI27" s="127"/>
      <c r="WRJ27" s="128"/>
      <c r="WRK27" s="127"/>
      <c r="WRL27" s="128"/>
      <c r="WRM27" s="127"/>
      <c r="WRN27" s="128"/>
      <c r="WRO27" s="127"/>
      <c r="WRP27" s="128"/>
      <c r="WRQ27" s="127"/>
      <c r="WRR27" s="128"/>
      <c r="WRS27" s="127"/>
      <c r="WRT27" s="128"/>
      <c r="WRU27" s="127"/>
      <c r="WRV27" s="128"/>
      <c r="WRW27" s="127"/>
      <c r="WRX27" s="128"/>
      <c r="WRY27" s="127"/>
      <c r="WRZ27" s="128"/>
      <c r="WSA27" s="127"/>
      <c r="WSB27" s="128"/>
      <c r="WSC27" s="127"/>
      <c r="WSD27" s="128"/>
      <c r="WSE27" s="127"/>
      <c r="WSF27" s="128"/>
      <c r="WSG27" s="127"/>
      <c r="WSH27" s="128"/>
      <c r="WSI27" s="127"/>
      <c r="WSJ27" s="128"/>
      <c r="WSK27" s="127"/>
      <c r="WSL27" s="128"/>
      <c r="WSM27" s="127"/>
      <c r="WSN27" s="128"/>
      <c r="WSO27" s="127"/>
      <c r="WSP27" s="128"/>
      <c r="WSQ27" s="127"/>
      <c r="WSR27" s="128"/>
      <c r="WSS27" s="127"/>
      <c r="WST27" s="128"/>
      <c r="WSU27" s="127"/>
      <c r="WSV27" s="128"/>
      <c r="WSW27" s="127"/>
      <c r="WSX27" s="128"/>
      <c r="WSY27" s="127"/>
      <c r="WSZ27" s="128"/>
      <c r="WTA27" s="127"/>
      <c r="WTB27" s="128"/>
      <c r="WTC27" s="127"/>
      <c r="WTD27" s="128"/>
      <c r="WTE27" s="127"/>
      <c r="WTF27" s="128"/>
      <c r="WTG27" s="127"/>
      <c r="WTH27" s="128"/>
      <c r="WTI27" s="127"/>
      <c r="WTJ27" s="128"/>
      <c r="WTK27" s="127"/>
      <c r="WTL27" s="128"/>
      <c r="WTM27" s="127"/>
      <c r="WTN27" s="128"/>
      <c r="WTO27" s="127"/>
      <c r="WTP27" s="128"/>
      <c r="WTQ27" s="127"/>
      <c r="WTR27" s="128"/>
      <c r="WTS27" s="127"/>
      <c r="WTT27" s="128"/>
      <c r="WTU27" s="127"/>
      <c r="WTV27" s="128"/>
      <c r="WTW27" s="127"/>
      <c r="WTX27" s="128"/>
      <c r="WTY27" s="127"/>
      <c r="WTZ27" s="128"/>
      <c r="WUA27" s="127"/>
      <c r="WUB27" s="128"/>
      <c r="WUC27" s="127"/>
      <c r="WUD27" s="128"/>
      <c r="WUE27" s="127"/>
      <c r="WUF27" s="128"/>
      <c r="WUG27" s="127"/>
      <c r="WUH27" s="128"/>
      <c r="WUI27" s="127"/>
      <c r="WUJ27" s="128"/>
      <c r="WUK27" s="127"/>
      <c r="WUL27" s="128"/>
      <c r="WUM27" s="127"/>
      <c r="WUN27" s="128"/>
      <c r="WUO27" s="127"/>
      <c r="WUP27" s="128"/>
      <c r="WUQ27" s="127"/>
      <c r="WUR27" s="128"/>
      <c r="WUS27" s="127"/>
      <c r="WUT27" s="128"/>
      <c r="WUU27" s="127"/>
      <c r="WUV27" s="128"/>
      <c r="WUW27" s="127"/>
      <c r="WUX27" s="128"/>
      <c r="WUY27" s="127"/>
      <c r="WUZ27" s="128"/>
      <c r="WVA27" s="127"/>
      <c r="WVB27" s="128"/>
      <c r="WVC27" s="127"/>
      <c r="WVD27" s="128"/>
      <c r="WVE27" s="127"/>
      <c r="WVF27" s="128"/>
      <c r="WVG27" s="127"/>
      <c r="WVH27" s="128"/>
      <c r="WVI27" s="127"/>
      <c r="WVJ27" s="128"/>
      <c r="WVK27" s="127"/>
      <c r="WVL27" s="128"/>
      <c r="WVM27" s="127"/>
      <c r="WVN27" s="128"/>
      <c r="WVO27" s="127"/>
      <c r="WVP27" s="128"/>
      <c r="WVQ27" s="127"/>
      <c r="WVR27" s="128"/>
      <c r="WVS27" s="127"/>
      <c r="WVT27" s="128"/>
      <c r="WVU27" s="127"/>
      <c r="WVV27" s="128"/>
      <c r="WVW27" s="127"/>
      <c r="WVX27" s="128"/>
      <c r="WVY27" s="127"/>
      <c r="WVZ27" s="128"/>
      <c r="WWA27" s="127"/>
      <c r="WWB27" s="128"/>
      <c r="WWC27" s="127"/>
      <c r="WWD27" s="128"/>
      <c r="WWE27" s="127"/>
      <c r="WWF27" s="128"/>
      <c r="WWG27" s="127"/>
      <c r="WWH27" s="128"/>
      <c r="WWI27" s="127"/>
      <c r="WWJ27" s="128"/>
      <c r="WWK27" s="127"/>
      <c r="WWL27" s="128"/>
      <c r="WWM27" s="127"/>
      <c r="WWN27" s="128"/>
      <c r="WWO27" s="127"/>
      <c r="WWP27" s="128"/>
      <c r="WWQ27" s="127"/>
      <c r="WWR27" s="128"/>
      <c r="WWS27" s="127"/>
      <c r="WWT27" s="128"/>
      <c r="WWU27" s="127"/>
      <c r="WWV27" s="128"/>
      <c r="WWW27" s="127"/>
      <c r="WWX27" s="128"/>
      <c r="WWY27" s="127"/>
      <c r="WWZ27" s="128"/>
      <c r="WXA27" s="127"/>
      <c r="WXB27" s="128"/>
      <c r="WXC27" s="127"/>
      <c r="WXD27" s="128"/>
      <c r="WXE27" s="127"/>
      <c r="WXF27" s="128"/>
      <c r="WXG27" s="127"/>
      <c r="WXH27" s="128"/>
      <c r="WXI27" s="127"/>
      <c r="WXJ27" s="128"/>
      <c r="WXK27" s="127"/>
      <c r="WXL27" s="128"/>
      <c r="WXM27" s="127"/>
      <c r="WXN27" s="128"/>
      <c r="WXO27" s="127"/>
      <c r="WXP27" s="128"/>
      <c r="WXQ27" s="127"/>
      <c r="WXR27" s="128"/>
      <c r="WXS27" s="127"/>
      <c r="WXT27" s="128"/>
      <c r="WXU27" s="127"/>
      <c r="WXV27" s="128"/>
      <c r="WXW27" s="127"/>
      <c r="WXX27" s="128"/>
      <c r="WXY27" s="127"/>
      <c r="WXZ27" s="128"/>
      <c r="WYA27" s="127"/>
      <c r="WYB27" s="128"/>
      <c r="WYC27" s="127"/>
      <c r="WYD27" s="128"/>
      <c r="WYE27" s="127"/>
      <c r="WYF27" s="128"/>
      <c r="WYG27" s="127"/>
      <c r="WYH27" s="128"/>
      <c r="WYI27" s="127"/>
      <c r="WYJ27" s="128"/>
      <c r="WYK27" s="127"/>
      <c r="WYL27" s="128"/>
      <c r="WYM27" s="127"/>
      <c r="WYN27" s="128"/>
      <c r="WYO27" s="127"/>
      <c r="WYP27" s="128"/>
      <c r="WYQ27" s="127"/>
      <c r="WYR27" s="128"/>
      <c r="WYS27" s="127"/>
      <c r="WYT27" s="128"/>
      <c r="WYU27" s="127"/>
      <c r="WYV27" s="128"/>
      <c r="WYW27" s="127"/>
      <c r="WYX27" s="128"/>
      <c r="WYY27" s="127"/>
      <c r="WYZ27" s="128"/>
      <c r="WZA27" s="127"/>
      <c r="WZB27" s="128"/>
      <c r="WZC27" s="127"/>
      <c r="WZD27" s="128"/>
      <c r="WZE27" s="127"/>
      <c r="WZF27" s="128"/>
      <c r="WZG27" s="127"/>
      <c r="WZH27" s="128"/>
      <c r="WZI27" s="127"/>
      <c r="WZJ27" s="128"/>
      <c r="WZK27" s="127"/>
      <c r="WZL27" s="128"/>
      <c r="WZM27" s="127"/>
      <c r="WZN27" s="128"/>
      <c r="WZO27" s="127"/>
      <c r="WZP27" s="128"/>
      <c r="WZQ27" s="127"/>
      <c r="WZR27" s="128"/>
      <c r="WZS27" s="127"/>
      <c r="WZT27" s="128"/>
      <c r="WZU27" s="127"/>
      <c r="WZV27" s="128"/>
      <c r="WZW27" s="127"/>
      <c r="WZX27" s="128"/>
      <c r="WZY27" s="127"/>
      <c r="WZZ27" s="128"/>
      <c r="XAA27" s="127"/>
      <c r="XAB27" s="128"/>
      <c r="XAC27" s="127"/>
      <c r="XAD27" s="128"/>
      <c r="XAE27" s="127"/>
      <c r="XAF27" s="128"/>
      <c r="XAG27" s="127"/>
      <c r="XAH27" s="128"/>
      <c r="XAI27" s="127"/>
      <c r="XAJ27" s="128"/>
      <c r="XAK27" s="127"/>
      <c r="XAL27" s="128"/>
      <c r="XAM27" s="127"/>
      <c r="XAN27" s="128"/>
      <c r="XAO27" s="127"/>
      <c r="XAP27" s="128"/>
      <c r="XAQ27" s="127"/>
      <c r="XAR27" s="128"/>
      <c r="XAS27" s="127"/>
      <c r="XAT27" s="128"/>
      <c r="XAU27" s="127"/>
      <c r="XAV27" s="128"/>
      <c r="XAW27" s="127"/>
      <c r="XAX27" s="128"/>
      <c r="XAY27" s="127"/>
      <c r="XAZ27" s="128"/>
      <c r="XBA27" s="127"/>
      <c r="XBB27" s="128"/>
      <c r="XBC27" s="127"/>
      <c r="XBD27" s="128"/>
      <c r="XBE27" s="127"/>
      <c r="XBF27" s="128"/>
      <c r="XBG27" s="127"/>
      <c r="XBH27" s="128"/>
      <c r="XBI27" s="127"/>
      <c r="XBJ27" s="128"/>
      <c r="XBK27" s="127"/>
      <c r="XBL27" s="128"/>
      <c r="XBM27" s="127"/>
      <c r="XBN27" s="128"/>
      <c r="XBO27" s="127"/>
      <c r="XBP27" s="128"/>
      <c r="XBQ27" s="127"/>
      <c r="XBR27" s="128"/>
      <c r="XBS27" s="127"/>
      <c r="XBT27" s="128"/>
      <c r="XBU27" s="127"/>
      <c r="XBV27" s="128"/>
      <c r="XBW27" s="127"/>
      <c r="XBX27" s="128"/>
      <c r="XBY27" s="127"/>
      <c r="XBZ27" s="128"/>
      <c r="XCA27" s="127"/>
      <c r="XCB27" s="128"/>
      <c r="XCC27" s="127"/>
      <c r="XCD27" s="128"/>
      <c r="XCE27" s="127"/>
      <c r="XCF27" s="128"/>
      <c r="XCG27" s="127"/>
      <c r="XCH27" s="128"/>
      <c r="XCI27" s="127"/>
      <c r="XCJ27" s="128"/>
      <c r="XCK27" s="127"/>
      <c r="XCL27" s="128"/>
      <c r="XCM27" s="127"/>
      <c r="XCN27" s="128"/>
      <c r="XCO27" s="127"/>
      <c r="XCP27" s="128"/>
      <c r="XCQ27" s="127"/>
      <c r="XCR27" s="128"/>
      <c r="XCS27" s="127"/>
      <c r="XCT27" s="128"/>
      <c r="XCU27" s="127"/>
      <c r="XCV27" s="128"/>
      <c r="XCW27" s="127"/>
      <c r="XCX27" s="128"/>
      <c r="XCY27" s="127"/>
      <c r="XCZ27" s="128"/>
      <c r="XDA27" s="127"/>
      <c r="XDB27" s="128"/>
      <c r="XDC27" s="127"/>
      <c r="XDD27" s="128"/>
      <c r="XDE27" s="127"/>
      <c r="XDF27" s="128"/>
      <c r="XDG27" s="127"/>
      <c r="XDH27" s="128"/>
      <c r="XDI27" s="127"/>
      <c r="XDJ27" s="128"/>
      <c r="XDK27" s="127"/>
      <c r="XDL27" s="128"/>
      <c r="XDM27" s="127"/>
      <c r="XDN27" s="128"/>
      <c r="XDO27" s="127"/>
      <c r="XDP27" s="128"/>
      <c r="XDQ27" s="127"/>
      <c r="XDR27" s="128"/>
      <c r="XDS27" s="127"/>
      <c r="XDT27" s="128"/>
      <c r="XDU27" s="127"/>
      <c r="XDV27" s="128"/>
      <c r="XDW27" s="127"/>
      <c r="XDX27" s="128"/>
      <c r="XDY27" s="127"/>
      <c r="XDZ27" s="128"/>
      <c r="XEA27" s="127"/>
      <c r="XEB27" s="128"/>
      <c r="XEC27" s="127"/>
      <c r="XED27" s="128"/>
      <c r="XEE27" s="127"/>
      <c r="XEF27" s="128"/>
      <c r="XEG27" s="127"/>
      <c r="XEH27" s="128"/>
      <c r="XEI27" s="127"/>
      <c r="XEJ27" s="128"/>
      <c r="XEK27" s="127"/>
    </row>
    <row r="28" spans="1:16365" ht="25.5">
      <c r="A28" s="53" t="s">
        <v>2451</v>
      </c>
      <c r="B28" s="52" t="s">
        <v>2442</v>
      </c>
      <c r="C28" s="47">
        <v>1565.2139244579607</v>
      </c>
      <c r="D28" s="74">
        <v>4.1062330774383771</v>
      </c>
      <c r="E28" s="47">
        <v>1407.1150802</v>
      </c>
      <c r="F28" s="74">
        <v>3.3446199999999999</v>
      </c>
      <c r="G28" s="74">
        <v>1286.3076419784002</v>
      </c>
      <c r="H28" s="74">
        <v>3.0068670188139039</v>
      </c>
      <c r="I28" s="74">
        <v>1117.9376248038393</v>
      </c>
      <c r="J28" s="74">
        <v>2.6263011835549586</v>
      </c>
      <c r="K28" s="74">
        <v>1129.3086800357594</v>
      </c>
      <c r="L28" s="74">
        <v>2.6161389024851376</v>
      </c>
      <c r="M28" s="74">
        <v>1022.2171692304793</v>
      </c>
      <c r="N28" s="74">
        <v>2.2309410066138788</v>
      </c>
      <c r="O28" s="74">
        <v>1028.2520448469206</v>
      </c>
      <c r="P28" s="74">
        <v>2.2109143477400028</v>
      </c>
      <c r="Q28" s="74">
        <v>866.60239297308067</v>
      </c>
      <c r="R28" s="74">
        <v>1.8171955649585452</v>
      </c>
      <c r="S28" s="74">
        <v>852.4547721335199</v>
      </c>
      <c r="T28" s="74">
        <v>1.8425478701686371</v>
      </c>
      <c r="U28" s="74">
        <v>824.18208544976039</v>
      </c>
      <c r="V28" s="74">
        <v>1.8394868551495602</v>
      </c>
      <c r="W28" s="74">
        <v>517.64099156820009</v>
      </c>
      <c r="X28" s="74">
        <v>1.0909878212915465</v>
      </c>
      <c r="Y28" s="74">
        <v>498.43565312903962</v>
      </c>
      <c r="Z28" s="74">
        <v>1.0965233481367469</v>
      </c>
      <c r="AA28" s="74">
        <v>324.89699999999999</v>
      </c>
      <c r="AB28" s="74">
        <v>0.72699999999999998</v>
      </c>
      <c r="AC28" s="74">
        <v>343.59267908019996</v>
      </c>
      <c r="AD28" s="74">
        <v>0.72878436999999996</v>
      </c>
      <c r="AE28" s="74">
        <v>173.5686654843602</v>
      </c>
      <c r="AF28" s="74">
        <v>0.36218238733877295</v>
      </c>
      <c r="AG28" s="74">
        <v>187.79538956159999</v>
      </c>
      <c r="AH28" s="74">
        <v>0.35870303999999997</v>
      </c>
      <c r="AI28" s="74"/>
      <c r="AJ28" s="74"/>
      <c r="AK28" s="74">
        <v>0</v>
      </c>
      <c r="AL28" s="74">
        <v>0</v>
      </c>
      <c r="AM28" s="74">
        <v>0</v>
      </c>
      <c r="AN28" s="74">
        <v>0</v>
      </c>
      <c r="AO28" s="74"/>
      <c r="AP28" s="74"/>
      <c r="AQ28" s="74"/>
      <c r="AR28" s="74"/>
      <c r="AS28" s="52" t="s">
        <v>426</v>
      </c>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c r="CN28" s="121"/>
      <c r="CO28" s="121"/>
    </row>
    <row r="29" spans="1:16365" ht="18" customHeight="1">
      <c r="A29" s="53" t="s">
        <v>2452</v>
      </c>
      <c r="B29" s="52" t="s">
        <v>2443</v>
      </c>
      <c r="C29" s="47">
        <v>160486.94153000001</v>
      </c>
      <c r="D29" s="74">
        <v>421.02665808804238</v>
      </c>
      <c r="E29" s="47">
        <v>169027.8194871</v>
      </c>
      <c r="F29" s="74">
        <v>401.76801</v>
      </c>
      <c r="G29" s="74">
        <v>152260.64145</v>
      </c>
      <c r="H29" s="74">
        <v>355.923797774609</v>
      </c>
      <c r="I29" s="74">
        <v>148703.09359</v>
      </c>
      <c r="J29" s="74">
        <v>349.33890946038008</v>
      </c>
      <c r="K29" s="74">
        <v>139722.30375000002</v>
      </c>
      <c r="L29" s="74">
        <v>323.67851310028499</v>
      </c>
      <c r="M29" s="74">
        <v>138147.35944000003</v>
      </c>
      <c r="N29" s="74">
        <v>301.50012972501099</v>
      </c>
      <c r="O29" s="74">
        <v>119945.81907000003</v>
      </c>
      <c r="P29" s="74">
        <v>257.90362748344376</v>
      </c>
      <c r="Q29" s="74">
        <v>3140.9172932339975</v>
      </c>
      <c r="R29" s="74">
        <v>6.5862511129065364</v>
      </c>
      <c r="S29" s="74">
        <v>115815.60550000003</v>
      </c>
      <c r="T29" s="74">
        <v>250.33093158975475</v>
      </c>
      <c r="U29" s="74">
        <v>110094.07318000002</v>
      </c>
      <c r="V29" s="74">
        <v>245.71827514786298</v>
      </c>
      <c r="W29" s="74">
        <v>96950.749260000026</v>
      </c>
      <c r="X29" s="74">
        <v>204.33483520559787</v>
      </c>
      <c r="Y29" s="74">
        <v>92547.408000000025</v>
      </c>
      <c r="Z29" s="74">
        <v>203.59778247096099</v>
      </c>
      <c r="AA29" s="74">
        <v>83789.153999999995</v>
      </c>
      <c r="AB29" s="74">
        <v>187.54</v>
      </c>
      <c r="AC29" s="74">
        <v>78899.342340801406</v>
      </c>
      <c r="AD29" s="74">
        <v>167.35108459</v>
      </c>
      <c r="AE29" s="74">
        <v>88167.139150000032</v>
      </c>
      <c r="AF29" s="74">
        <v>183.97666913590558</v>
      </c>
      <c r="AG29" s="74">
        <v>82176.497241725388</v>
      </c>
      <c r="AH29" s="74">
        <v>156.96316851</v>
      </c>
      <c r="AI29" s="74">
        <v>80941.543298914592</v>
      </c>
      <c r="AJ29" s="74">
        <v>160.78332863</v>
      </c>
      <c r="AK29" s="74">
        <v>81602.650799809096</v>
      </c>
      <c r="AL29" s="74">
        <v>156.81056669</v>
      </c>
      <c r="AM29" s="74">
        <v>81731.437000000005</v>
      </c>
      <c r="AN29" s="74">
        <v>148.93</v>
      </c>
      <c r="AO29" s="74">
        <v>66276.773780525094</v>
      </c>
      <c r="AP29" s="74">
        <v>131.87570642999998</v>
      </c>
      <c r="AQ29" s="74">
        <v>60595.958740000009</v>
      </c>
      <c r="AR29" s="74">
        <v>125.83785093657849</v>
      </c>
      <c r="AS29" s="52" t="s">
        <v>2644</v>
      </c>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c r="CN29" s="121"/>
      <c r="CO29" s="121"/>
    </row>
    <row r="30" spans="1:16365" ht="16.5" customHeight="1">
      <c r="A30" s="53" t="s">
        <v>2453</v>
      </c>
      <c r="B30" s="52" t="s">
        <v>2444</v>
      </c>
      <c r="C30" s="47">
        <v>3678.7367301369991</v>
      </c>
      <c r="D30" s="74">
        <v>9.6509174934073112</v>
      </c>
      <c r="E30" s="47">
        <v>4071.8711846999995</v>
      </c>
      <c r="F30" s="74">
        <v>9.6785700000000006</v>
      </c>
      <c r="G30" s="74">
        <v>3832.8476218052974</v>
      </c>
      <c r="H30" s="74">
        <v>8.9596475415631431</v>
      </c>
      <c r="I30" s="74">
        <v>3735.4029809697981</v>
      </c>
      <c r="J30" s="74">
        <v>8.7753494043972982</v>
      </c>
      <c r="K30" s="74">
        <v>3492.6405834081979</v>
      </c>
      <c r="L30" s="74">
        <v>8.0909967878430233</v>
      </c>
      <c r="M30" s="74">
        <v>3655.7483808005968</v>
      </c>
      <c r="N30" s="74">
        <v>7.9784993033622804</v>
      </c>
      <c r="O30" s="74">
        <v>3321.3399547124986</v>
      </c>
      <c r="P30" s="74">
        <v>7.141437934790785</v>
      </c>
      <c r="Q30" s="74">
        <v>50124.555221440001</v>
      </c>
      <c r="R30" s="74">
        <v>105.10716354178113</v>
      </c>
      <c r="S30" s="74">
        <v>3169.5971303695983</v>
      </c>
      <c r="T30" s="74">
        <v>6.8509610512689907</v>
      </c>
      <c r="U30" s="74">
        <v>3129.2102659887983</v>
      </c>
      <c r="V30" s="74">
        <v>6.984064872199081</v>
      </c>
      <c r="W30" s="74">
        <v>3054.5324636574978</v>
      </c>
      <c r="X30" s="74">
        <v>6.4377778651073783</v>
      </c>
      <c r="Y30" s="74">
        <v>2863.7358867935973</v>
      </c>
      <c r="Z30" s="74">
        <v>6.3000173503907009</v>
      </c>
      <c r="AA30" s="74">
        <v>2747.2460000000001</v>
      </c>
      <c r="AB30" s="74">
        <v>6.149</v>
      </c>
      <c r="AC30" s="74">
        <v>2694.2540461056001</v>
      </c>
      <c r="AD30" s="74">
        <v>5.7147033600000006</v>
      </c>
      <c r="AE30" s="74">
        <v>2855.2826810087981</v>
      </c>
      <c r="AF30" s="74">
        <v>5.958063311997992</v>
      </c>
      <c r="AG30" s="74">
        <v>2717.4996344964002</v>
      </c>
      <c r="AH30" s="74">
        <v>5.1906246600000001</v>
      </c>
      <c r="AI30" s="74">
        <v>2695.6689338087999</v>
      </c>
      <c r="AJ30" s="74">
        <v>5.3547116400000005</v>
      </c>
      <c r="AK30" s="74">
        <v>2809.1115503217002</v>
      </c>
      <c r="AL30" s="74">
        <v>5.3980890300000004</v>
      </c>
      <c r="AM30" s="74">
        <v>2963.212</v>
      </c>
      <c r="AN30" s="74">
        <v>5.4</v>
      </c>
      <c r="AO30" s="74">
        <v>2510.9258906521995</v>
      </c>
      <c r="AP30" s="74">
        <v>4.9961714599999993</v>
      </c>
      <c r="AQ30" s="74">
        <v>2347.7971852748001</v>
      </c>
      <c r="AR30" s="74">
        <v>4.8756015809170581</v>
      </c>
      <c r="AS30" s="52" t="s">
        <v>580</v>
      </c>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c r="CN30" s="121"/>
      <c r="CO30" s="121"/>
    </row>
    <row r="31" spans="1:16365" ht="25.5">
      <c r="A31" s="53" t="s">
        <v>2454</v>
      </c>
      <c r="B31" s="52" t="s">
        <v>1447</v>
      </c>
      <c r="C31" s="47"/>
      <c r="D31" s="74"/>
      <c r="E31" s="47">
        <v>9931.4611653000011</v>
      </c>
      <c r="F31" s="74">
        <v>23.60643</v>
      </c>
      <c r="G31" s="74">
        <v>40970.662790399998</v>
      </c>
      <c r="H31" s="74">
        <v>95.772838987353595</v>
      </c>
      <c r="I31" s="74">
        <v>40741.810960199997</v>
      </c>
      <c r="J31" s="74">
        <v>95.712197148495306</v>
      </c>
      <c r="K31" s="74">
        <v>41892.255295800001</v>
      </c>
      <c r="L31" s="74">
        <v>97.046946268677459</v>
      </c>
      <c r="M31" s="74">
        <v>44626.106888999995</v>
      </c>
      <c r="N31" s="74">
        <v>97.394384305979926</v>
      </c>
      <c r="O31" s="74">
        <v>46031.011057800009</v>
      </c>
      <c r="P31" s="74">
        <v>98.974393776984627</v>
      </c>
      <c r="Q31" s="74">
        <v>95378</v>
      </c>
      <c r="R31" s="74">
        <v>200</v>
      </c>
      <c r="S31" s="74">
        <v>56894.719684950011</v>
      </c>
      <c r="T31" s="74">
        <v>122.97572611034262</v>
      </c>
      <c r="U31" s="74">
        <v>65532.385682070002</v>
      </c>
      <c r="V31" s="74">
        <v>146.2613228034148</v>
      </c>
      <c r="W31" s="74">
        <v>70184.064100259988</v>
      </c>
      <c r="X31" s="74">
        <v>147.92097308630679</v>
      </c>
      <c r="Y31" s="74">
        <v>75947.523934919998</v>
      </c>
      <c r="Z31" s="74">
        <v>167.0792061222281</v>
      </c>
      <c r="AA31" s="74">
        <v>75601.285999999993</v>
      </c>
      <c r="AB31" s="74">
        <v>169.214</v>
      </c>
      <c r="AC31" s="74">
        <v>85513.414337969181</v>
      </c>
      <c r="AD31" s="74">
        <v>181.37999901999999</v>
      </c>
      <c r="AE31" s="74">
        <v>93505.35205229999</v>
      </c>
      <c r="AF31" s="74">
        <v>195.11581506228737</v>
      </c>
      <c r="AG31" s="74">
        <v>105630.6532690258</v>
      </c>
      <c r="AH31" s="74">
        <v>201.76233576999999</v>
      </c>
      <c r="AI31" s="74">
        <v>101633.471389495</v>
      </c>
      <c r="AJ31" s="74">
        <v>201.88604225</v>
      </c>
      <c r="AK31" s="74">
        <v>109098.4198582239</v>
      </c>
      <c r="AL31" s="74">
        <v>209.64741801</v>
      </c>
      <c r="AM31" s="74">
        <v>117613.6</v>
      </c>
      <c r="AN31" s="74">
        <v>214.31399999999999</v>
      </c>
      <c r="AO31" s="74">
        <v>118014.97698732579</v>
      </c>
      <c r="AP31" s="74">
        <v>234.82296393999999</v>
      </c>
      <c r="AQ31" s="74">
        <v>109598.1401118069</v>
      </c>
      <c r="AR31" s="74">
        <v>227.59924432405799</v>
      </c>
      <c r="AS31" s="52" t="s">
        <v>1444</v>
      </c>
    </row>
    <row r="32" spans="1:16365" ht="20.25" customHeight="1">
      <c r="A32" s="53" t="s">
        <v>2455</v>
      </c>
      <c r="B32" s="52" t="s">
        <v>2445</v>
      </c>
      <c r="C32" s="47">
        <v>76236</v>
      </c>
      <c r="D32" s="74">
        <v>200</v>
      </c>
      <c r="E32" s="47">
        <v>84142</v>
      </c>
      <c r="F32" s="74">
        <v>200</v>
      </c>
      <c r="G32" s="74">
        <v>85558</v>
      </c>
      <c r="H32" s="74">
        <v>200</v>
      </c>
      <c r="I32" s="74">
        <v>85134</v>
      </c>
      <c r="J32" s="74">
        <v>200</v>
      </c>
      <c r="K32" s="74">
        <v>86334</v>
      </c>
      <c r="L32" s="74">
        <v>200</v>
      </c>
      <c r="M32" s="74">
        <v>91640</v>
      </c>
      <c r="N32" s="74">
        <v>200</v>
      </c>
      <c r="O32" s="74">
        <v>93016</v>
      </c>
      <c r="P32" s="74">
        <v>200</v>
      </c>
      <c r="Q32" s="74">
        <v>4116625</v>
      </c>
      <c r="R32" s="74">
        <v>8632.231751556963</v>
      </c>
      <c r="S32" s="74">
        <v>92530</v>
      </c>
      <c r="T32" s="74">
        <v>200</v>
      </c>
      <c r="U32" s="74">
        <v>89610</v>
      </c>
      <c r="V32" s="74">
        <v>200</v>
      </c>
      <c r="W32" s="74">
        <v>94894</v>
      </c>
      <c r="X32" s="74">
        <v>200</v>
      </c>
      <c r="Y32" s="74">
        <v>90912</v>
      </c>
      <c r="Z32" s="74">
        <v>200</v>
      </c>
      <c r="AA32" s="74">
        <v>89356</v>
      </c>
      <c r="AB32" s="74">
        <v>200</v>
      </c>
      <c r="AC32" s="74">
        <v>94292</v>
      </c>
      <c r="AD32" s="74">
        <v>200</v>
      </c>
      <c r="AE32" s="74">
        <v>95846</v>
      </c>
      <c r="AF32" s="74">
        <v>200</v>
      </c>
      <c r="AG32" s="74">
        <v>104708</v>
      </c>
      <c r="AH32" s="74">
        <v>200</v>
      </c>
      <c r="AI32" s="74">
        <v>100684</v>
      </c>
      <c r="AJ32" s="74">
        <v>200</v>
      </c>
      <c r="AK32" s="74">
        <v>104078</v>
      </c>
      <c r="AL32" s="74">
        <v>200</v>
      </c>
      <c r="AM32" s="74">
        <v>109758</v>
      </c>
      <c r="AN32" s="74">
        <v>200</v>
      </c>
      <c r="AO32" s="74">
        <v>100514</v>
      </c>
      <c r="AP32" s="74">
        <v>200</v>
      </c>
      <c r="AQ32" s="74">
        <v>96308</v>
      </c>
      <c r="AR32" s="74">
        <v>200</v>
      </c>
      <c r="AS32" s="52" t="s">
        <v>100</v>
      </c>
    </row>
    <row r="33" spans="1:45" ht="20.25" customHeight="1">
      <c r="A33" s="53" t="s">
        <v>2456</v>
      </c>
      <c r="B33" s="52" t="s">
        <v>890</v>
      </c>
      <c r="C33" s="47">
        <v>3416740.0000000005</v>
      </c>
      <c r="D33" s="74">
        <v>8963.5867569127458</v>
      </c>
      <c r="E33" s="47">
        <v>3870101</v>
      </c>
      <c r="F33" s="74">
        <v>9198.9755413467719</v>
      </c>
      <c r="G33" s="74">
        <v>3901249</v>
      </c>
      <c r="H33" s="74">
        <v>9119.5422987914626</v>
      </c>
      <c r="I33" s="74">
        <v>3858979.0000000005</v>
      </c>
      <c r="J33" s="74">
        <v>9065.6588437052178</v>
      </c>
      <c r="K33" s="74">
        <v>3878993</v>
      </c>
      <c r="L33" s="74">
        <v>8986.0147798086491</v>
      </c>
      <c r="M33" s="74">
        <v>4101554</v>
      </c>
      <c r="N33" s="74">
        <v>8951.4491488432996</v>
      </c>
      <c r="O33" s="74">
        <v>4098270</v>
      </c>
      <c r="P33" s="74">
        <v>8811.9678334910132</v>
      </c>
      <c r="Q33" s="74">
        <v>664800</v>
      </c>
      <c r="R33" s="74">
        <v>1394.0321667470487</v>
      </c>
      <c r="S33" s="74">
        <v>4091516.9999999995</v>
      </c>
      <c r="T33" s="74">
        <v>8843.6550308008209</v>
      </c>
      <c r="U33" s="74">
        <v>3982801.0000000005</v>
      </c>
      <c r="V33" s="74">
        <v>8889.1887066175659</v>
      </c>
      <c r="W33" s="74">
        <v>4191777.0000000005</v>
      </c>
      <c r="X33" s="74">
        <v>8834.6512951293025</v>
      </c>
      <c r="Y33" s="74">
        <v>3795891.9999999995</v>
      </c>
      <c r="Z33" s="74">
        <v>8350.6951777543109</v>
      </c>
      <c r="AA33" s="74">
        <v>3711101.75</v>
      </c>
      <c r="AB33" s="74">
        <v>8306.3289999999997</v>
      </c>
      <c r="AC33" s="74">
        <v>3910013.2499986072</v>
      </c>
      <c r="AD33" s="74">
        <v>8293.414605689999</v>
      </c>
      <c r="AE33" s="74">
        <v>4011053</v>
      </c>
      <c r="AF33" s="74">
        <v>8369.7869498987966</v>
      </c>
      <c r="AG33" s="74">
        <v>4318347.2500004796</v>
      </c>
      <c r="AH33" s="74">
        <v>8248.3616342599998</v>
      </c>
      <c r="AI33" s="74">
        <v>4180214.0000019497</v>
      </c>
      <c r="AJ33" s="74">
        <v>8303.6311628500007</v>
      </c>
      <c r="AK33" s="74">
        <v>4403581.5000015767</v>
      </c>
      <c r="AL33" s="74">
        <v>8462.0794019900004</v>
      </c>
      <c r="AM33" s="74">
        <v>4644193.5</v>
      </c>
      <c r="AN33" s="74">
        <v>8462.6059999999998</v>
      </c>
      <c r="AO33" s="74">
        <v>5011624.0000005923</v>
      </c>
      <c r="AP33" s="74">
        <v>9971.99196132</v>
      </c>
      <c r="AQ33" s="74">
        <v>4778997</v>
      </c>
      <c r="AR33" s="74">
        <v>9924.4029571790506</v>
      </c>
      <c r="AS33" s="52" t="s">
        <v>889</v>
      </c>
    </row>
    <row r="34" spans="1:45" ht="30" customHeight="1">
      <c r="A34" s="53" t="s">
        <v>2457</v>
      </c>
      <c r="B34" s="52" t="s">
        <v>1446</v>
      </c>
      <c r="C34" s="47"/>
      <c r="D34" s="74"/>
      <c r="E34" s="47">
        <v>226000</v>
      </c>
      <c r="F34" s="74">
        <v>537.18713603194601</v>
      </c>
      <c r="G34" s="74">
        <v>472800</v>
      </c>
      <c r="H34" s="74">
        <v>1105.2151756703056</v>
      </c>
      <c r="I34" s="74">
        <v>468000</v>
      </c>
      <c r="J34" s="74">
        <v>1099.4432306716469</v>
      </c>
      <c r="K34" s="74">
        <v>461599.99999999994</v>
      </c>
      <c r="L34" s="74">
        <v>1069.3353719276297</v>
      </c>
      <c r="M34" s="74">
        <v>439200</v>
      </c>
      <c r="N34" s="74">
        <v>958.53339153208208</v>
      </c>
      <c r="O34" s="74">
        <v>728000</v>
      </c>
      <c r="P34" s="74">
        <v>1565.3220951234198</v>
      </c>
      <c r="Q34" s="74">
        <v>1722178.63678252</v>
      </c>
      <c r="R34" s="74">
        <v>3611.2701813468939</v>
      </c>
      <c r="S34" s="74">
        <v>514400</v>
      </c>
      <c r="T34" s="74">
        <v>1111.8556143953313</v>
      </c>
      <c r="U34" s="74">
        <v>465600</v>
      </c>
      <c r="V34" s="74">
        <v>1039.1697355205893</v>
      </c>
      <c r="W34" s="74">
        <v>292800</v>
      </c>
      <c r="X34" s="74">
        <v>617.10961704638862</v>
      </c>
      <c r="Y34" s="74">
        <v>303600</v>
      </c>
      <c r="Z34" s="74">
        <v>667.8986272439281</v>
      </c>
      <c r="AA34" s="74">
        <v>290400</v>
      </c>
      <c r="AB34" s="74">
        <v>649.98400000000004</v>
      </c>
      <c r="AC34" s="74">
        <v>331799.99999814574</v>
      </c>
      <c r="AD34" s="74">
        <v>703.77126372999999</v>
      </c>
      <c r="AE34" s="74">
        <v>309600</v>
      </c>
      <c r="AF34" s="74">
        <v>646.03634997808979</v>
      </c>
      <c r="AG34" s="74">
        <v>299400.00000184675</v>
      </c>
      <c r="AH34" s="74">
        <v>571.87607442000001</v>
      </c>
      <c r="AI34" s="74">
        <v>360000.00000122201</v>
      </c>
      <c r="AJ34" s="74">
        <v>715.10865679000005</v>
      </c>
      <c r="AK34" s="74">
        <v>397799.99999999604</v>
      </c>
      <c r="AL34" s="74">
        <v>764.42667999000003</v>
      </c>
      <c r="AM34" s="74">
        <v>397800</v>
      </c>
      <c r="AN34" s="74">
        <v>724.86699999999996</v>
      </c>
      <c r="AO34" s="74">
        <v>385200.00000150059</v>
      </c>
      <c r="AP34" s="74">
        <v>766.46039358000007</v>
      </c>
      <c r="AQ34" s="74">
        <v>355800</v>
      </c>
      <c r="AR34" s="74">
        <v>738.87942850022841</v>
      </c>
      <c r="AS34" s="52" t="s">
        <v>1445</v>
      </c>
    </row>
    <row r="35" spans="1:45" ht="30" customHeight="1">
      <c r="A35" s="21" t="s">
        <v>183</v>
      </c>
      <c r="B35" s="196" t="s">
        <v>2461</v>
      </c>
      <c r="C35" s="193"/>
      <c r="D35" s="76">
        <v>8968.3615732863727</v>
      </c>
      <c r="E35" s="61">
        <v>2927277.0460747899</v>
      </c>
      <c r="F35" s="76">
        <v>6957.9450121812897</v>
      </c>
      <c r="G35" s="76">
        <v>3387853.6828741999</v>
      </c>
      <c r="H35" s="76">
        <v>7919.4316904887901</v>
      </c>
      <c r="I35" s="76">
        <v>2741175.7564680101</v>
      </c>
      <c r="J35" s="76">
        <v>6439.6733536965485</v>
      </c>
      <c r="K35" s="76">
        <v>2102537.9598559798</v>
      </c>
      <c r="L35" s="76">
        <v>4870.706696911946</v>
      </c>
      <c r="M35" s="76">
        <v>1432855.4764413401</v>
      </c>
      <c r="N35" s="76">
        <v>3127.1398438265824</v>
      </c>
      <c r="O35" s="76">
        <v>1796203.7363776199</v>
      </c>
      <c r="P35" s="76">
        <v>3862.1392800757289</v>
      </c>
      <c r="Q35" s="76">
        <v>1722178.63678252</v>
      </c>
      <c r="R35" s="76">
        <v>3611.2701813468939</v>
      </c>
      <c r="S35" s="76">
        <v>2236247.7334572403</v>
      </c>
      <c r="T35" s="76">
        <v>4833.5625925802233</v>
      </c>
      <c r="U35" s="76">
        <v>2631826.7852527499</v>
      </c>
      <c r="V35" s="76">
        <v>5873.9577842936051</v>
      </c>
      <c r="W35" s="76">
        <v>2852545.6897292598</v>
      </c>
      <c r="X35" s="76">
        <v>6012.0675484841186</v>
      </c>
      <c r="Y35" s="76">
        <v>1199999.99991635</v>
      </c>
      <c r="Z35" s="76">
        <v>2639.915522519249</v>
      </c>
      <c r="AA35" s="76">
        <v>500000</v>
      </c>
      <c r="AB35" s="76">
        <v>1119.1189999999999</v>
      </c>
      <c r="AC35" s="76">
        <v>400628.87211084005</v>
      </c>
      <c r="AD35" s="76">
        <v>849.7621688178001</v>
      </c>
      <c r="AE35" s="76">
        <v>499999.99999992998</v>
      </c>
      <c r="AF35" s="76">
        <v>1043.3403584916009</v>
      </c>
      <c r="AG35" s="76">
        <v>454128.80091756</v>
      </c>
      <c r="AH35" s="76">
        <v>867.4194921449365</v>
      </c>
      <c r="AI35" s="76"/>
      <c r="AJ35" s="76"/>
      <c r="AK35" s="76">
        <v>0</v>
      </c>
      <c r="AL35" s="76">
        <v>0</v>
      </c>
      <c r="AM35" s="74">
        <v>0</v>
      </c>
      <c r="AN35" s="74">
        <v>0</v>
      </c>
      <c r="AO35" s="74"/>
      <c r="AP35" s="74"/>
      <c r="AQ35" s="74"/>
      <c r="AR35" s="74"/>
      <c r="AS35" s="3" t="s">
        <v>516</v>
      </c>
    </row>
    <row r="36" spans="1:45" ht="15" customHeight="1">
      <c r="A36" s="21" t="s">
        <v>497</v>
      </c>
      <c r="B36" s="1001" t="s">
        <v>2462</v>
      </c>
      <c r="C36" s="1002"/>
      <c r="D36" s="77">
        <v>8968.3615732863727</v>
      </c>
      <c r="E36" s="62">
        <v>2927277.0460747899</v>
      </c>
      <c r="F36" s="77">
        <v>6957.9450121812897</v>
      </c>
      <c r="G36" s="77">
        <v>3387853.6828741999</v>
      </c>
      <c r="H36" s="77">
        <v>7919.4316904887901</v>
      </c>
      <c r="I36" s="77">
        <v>2741175.7564680101</v>
      </c>
      <c r="J36" s="77">
        <v>6439.6733536965485</v>
      </c>
      <c r="K36" s="77">
        <v>2102537.9598559798</v>
      </c>
      <c r="L36" s="77">
        <v>4870.706696911946</v>
      </c>
      <c r="M36" s="77">
        <v>1432855.4764413401</v>
      </c>
      <c r="N36" s="77">
        <v>3127.1398438265824</v>
      </c>
      <c r="O36" s="77">
        <v>1796203.7363776199</v>
      </c>
      <c r="P36" s="77">
        <v>3862.1392800757289</v>
      </c>
      <c r="Q36" s="77">
        <v>1722178.63678252</v>
      </c>
      <c r="R36" s="77">
        <v>3611.2701813468939</v>
      </c>
      <c r="S36" s="77">
        <v>2236247.7334572403</v>
      </c>
      <c r="T36" s="77">
        <v>4833.5625925802233</v>
      </c>
      <c r="U36" s="77">
        <v>2631826.7852527499</v>
      </c>
      <c r="V36" s="77">
        <v>5873.9577842936051</v>
      </c>
      <c r="W36" s="77">
        <v>2852545.6897292598</v>
      </c>
      <c r="X36" s="77">
        <v>6012.0675484841186</v>
      </c>
      <c r="Y36" s="77">
        <v>1199999.99991635</v>
      </c>
      <c r="Z36" s="77">
        <v>2639.915522519249</v>
      </c>
      <c r="AA36" s="77">
        <v>500000</v>
      </c>
      <c r="AB36" s="77">
        <v>1119.1189999999999</v>
      </c>
      <c r="AC36" s="77">
        <v>400628.87211084005</v>
      </c>
      <c r="AD36" s="77">
        <v>849.7621688178001</v>
      </c>
      <c r="AE36" s="77">
        <v>499999.99999992998</v>
      </c>
      <c r="AF36" s="77">
        <v>1043.3403584916009</v>
      </c>
      <c r="AG36" s="77">
        <v>454128.80091756</v>
      </c>
      <c r="AH36" s="77">
        <v>867.4194921449365</v>
      </c>
      <c r="AI36" s="77"/>
      <c r="AJ36" s="77"/>
      <c r="AK36" s="77">
        <v>0</v>
      </c>
      <c r="AL36" s="77">
        <v>0</v>
      </c>
      <c r="AM36" s="77">
        <v>0</v>
      </c>
      <c r="AN36" s="77">
        <v>0</v>
      </c>
      <c r="AO36" s="77"/>
      <c r="AP36" s="77"/>
      <c r="AQ36" s="77"/>
      <c r="AR36" s="77"/>
      <c r="AS36" s="6" t="s">
        <v>498</v>
      </c>
    </row>
    <row r="37" spans="1:45" ht="15.75" customHeight="1">
      <c r="A37" s="21" t="s">
        <v>499</v>
      </c>
      <c r="B37" s="1001" t="s">
        <v>2463</v>
      </c>
      <c r="C37" s="1002"/>
      <c r="D37" s="76">
        <v>0</v>
      </c>
      <c r="E37" s="63">
        <v>0</v>
      </c>
      <c r="F37" s="76">
        <v>0</v>
      </c>
      <c r="G37" s="76">
        <v>0</v>
      </c>
      <c r="H37" s="76">
        <v>0</v>
      </c>
      <c r="I37" s="76">
        <v>0</v>
      </c>
      <c r="J37" s="76">
        <v>0</v>
      </c>
      <c r="K37" s="76">
        <v>0</v>
      </c>
      <c r="L37" s="76">
        <v>0</v>
      </c>
      <c r="M37" s="76"/>
      <c r="N37" s="76"/>
      <c r="O37" s="76">
        <v>0</v>
      </c>
      <c r="P37" s="76">
        <v>0</v>
      </c>
      <c r="Q37" s="76"/>
      <c r="R37" s="76"/>
      <c r="S37" s="76">
        <v>0</v>
      </c>
      <c r="T37" s="76">
        <v>0</v>
      </c>
      <c r="U37" s="76">
        <v>0</v>
      </c>
      <c r="V37" s="76">
        <v>0</v>
      </c>
      <c r="W37" s="76">
        <v>0</v>
      </c>
      <c r="X37" s="76">
        <v>0</v>
      </c>
      <c r="Y37" s="76">
        <v>0</v>
      </c>
      <c r="Z37" s="76">
        <v>0</v>
      </c>
      <c r="AA37" s="76" t="s">
        <v>2458</v>
      </c>
      <c r="AB37" s="76" t="s">
        <v>2458</v>
      </c>
      <c r="AC37" s="76">
        <v>0</v>
      </c>
      <c r="AD37" s="76">
        <v>0</v>
      </c>
      <c r="AE37" s="76">
        <v>0</v>
      </c>
      <c r="AF37" s="76">
        <v>0</v>
      </c>
      <c r="AG37" s="76">
        <v>0</v>
      </c>
      <c r="AH37" s="76">
        <v>0</v>
      </c>
      <c r="AI37" s="76"/>
      <c r="AJ37" s="76"/>
      <c r="AK37" s="76">
        <v>0</v>
      </c>
      <c r="AL37" s="76">
        <v>0</v>
      </c>
      <c r="AM37" s="76">
        <v>0</v>
      </c>
      <c r="AN37" s="76">
        <v>0</v>
      </c>
      <c r="AO37" s="76"/>
      <c r="AP37" s="76"/>
      <c r="AQ37" s="76"/>
      <c r="AR37" s="76"/>
      <c r="AS37" s="6" t="s">
        <v>478</v>
      </c>
    </row>
    <row r="38" spans="1:45" ht="27.75" customHeight="1">
      <c r="A38" s="21" t="s">
        <v>264</v>
      </c>
      <c r="B38" s="196" t="s">
        <v>2464</v>
      </c>
      <c r="C38" s="191"/>
      <c r="D38" s="76">
        <v>2221.1427668591346</v>
      </c>
      <c r="E38" s="61">
        <v>1741971.6845</v>
      </c>
      <c r="F38" s="76">
        <v>4140.5521249792018</v>
      </c>
      <c r="G38" s="76">
        <v>1727426.8354130501</v>
      </c>
      <c r="H38" s="76">
        <v>4038.0252820614091</v>
      </c>
      <c r="I38" s="76">
        <v>1791544.821062132</v>
      </c>
      <c r="J38" s="76">
        <v>4208.7645853880513</v>
      </c>
      <c r="K38" s="76">
        <v>1874497.8050963522</v>
      </c>
      <c r="L38" s="76">
        <v>4342.4324254554458</v>
      </c>
      <c r="M38" s="76">
        <v>1807125.4544230781</v>
      </c>
      <c r="N38" s="76">
        <v>3943.9665089984246</v>
      </c>
      <c r="O38" s="76">
        <v>1816370.6183262342</v>
      </c>
      <c r="P38" s="76">
        <v>3905.5014585151675</v>
      </c>
      <c r="Q38" s="76">
        <v>1849132.4059627941</v>
      </c>
      <c r="R38" s="76">
        <v>3877.4820314177155</v>
      </c>
      <c r="S38" s="76">
        <v>1801782.3103052946</v>
      </c>
      <c r="T38" s="76">
        <v>3894.4824604026689</v>
      </c>
      <c r="U38" s="76">
        <v>1827755.9731654511</v>
      </c>
      <c r="V38" s="76">
        <v>4079.3571547047227</v>
      </c>
      <c r="W38" s="76">
        <v>1972689.4300126096</v>
      </c>
      <c r="X38" s="76">
        <v>4157.6694627955603</v>
      </c>
      <c r="Y38" s="76">
        <v>1970631.9309</v>
      </c>
      <c r="Z38" s="76">
        <v>4335.2515199313621</v>
      </c>
      <c r="AA38" s="76">
        <v>1798749.6880000001</v>
      </c>
      <c r="AB38" s="76">
        <v>4026.03</v>
      </c>
      <c r="AC38" s="76">
        <v>1886506.8894314799</v>
      </c>
      <c r="AD38" s="76">
        <v>4001.4145196442537</v>
      </c>
      <c r="AE38" s="76">
        <v>2144935.9049999998</v>
      </c>
      <c r="AF38" s="76">
        <v>4475.7963921290402</v>
      </c>
      <c r="AG38" s="76">
        <v>2301568.1054219399</v>
      </c>
      <c r="AH38" s="76">
        <v>4396.1647733161553</v>
      </c>
      <c r="AI38" s="76">
        <v>2271173.2440499403</v>
      </c>
      <c r="AJ38" s="76">
        <v>4511.4879107900806</v>
      </c>
      <c r="AK38" s="76">
        <v>2307210.5419949</v>
      </c>
      <c r="AL38" s="76">
        <v>4433.6181363879014</v>
      </c>
      <c r="AM38" s="76">
        <v>2543482.852</v>
      </c>
      <c r="AN38" s="76">
        <v>4634.7110000000002</v>
      </c>
      <c r="AO38" s="76">
        <v>2678710.5518459999</v>
      </c>
      <c r="AP38" s="76">
        <v>5330.0247763416037</v>
      </c>
      <c r="AQ38" s="76">
        <v>2540461.86428113</v>
      </c>
      <c r="AR38" s="76">
        <v>5275.70267118231</v>
      </c>
      <c r="AS38" s="3" t="s">
        <v>517</v>
      </c>
    </row>
    <row r="39" spans="1:45" ht="15.75" customHeight="1">
      <c r="A39" s="22" t="s">
        <v>388</v>
      </c>
      <c r="B39" s="998" t="s">
        <v>2465</v>
      </c>
      <c r="C39" s="999"/>
      <c r="D39" s="77">
        <v>1653.0669168961249</v>
      </c>
      <c r="E39" s="62">
        <v>684728.92989999999</v>
      </c>
      <c r="F39" s="77">
        <v>1627.5556319079651</v>
      </c>
      <c r="G39" s="77">
        <v>689856.95581305027</v>
      </c>
      <c r="H39" s="77">
        <v>1612.606549505716</v>
      </c>
      <c r="I39" s="77">
        <v>734514.75546213205</v>
      </c>
      <c r="J39" s="77">
        <v>1725.5497344471821</v>
      </c>
      <c r="K39" s="77">
        <v>731440.95649635245</v>
      </c>
      <c r="L39" s="77">
        <v>1694.4447297619765</v>
      </c>
      <c r="M39" s="77">
        <v>725027.5618230782</v>
      </c>
      <c r="N39" s="77">
        <v>1582.3386333982501</v>
      </c>
      <c r="O39" s="77">
        <v>711601.91772623418</v>
      </c>
      <c r="P39" s="77">
        <v>1530.0634680619123</v>
      </c>
      <c r="Q39" s="77">
        <v>740447.73036279413</v>
      </c>
      <c r="R39" s="77">
        <v>1552.6593771368537</v>
      </c>
      <c r="S39" s="77">
        <v>729103.40970529465</v>
      </c>
      <c r="T39" s="77">
        <v>1575.928692759742</v>
      </c>
      <c r="U39" s="77">
        <v>758648.69656545098</v>
      </c>
      <c r="V39" s="77">
        <v>1693.2232933053253</v>
      </c>
      <c r="W39" s="77">
        <v>857883.67341260938</v>
      </c>
      <c r="X39" s="77">
        <v>1808.08833732925</v>
      </c>
      <c r="Y39" s="77">
        <v>919617.6753</v>
      </c>
      <c r="Z39" s="77">
        <v>2023.0941466473071</v>
      </c>
      <c r="AA39" s="77">
        <v>900000.58600000001</v>
      </c>
      <c r="AB39" s="77">
        <v>2014.4159999999999</v>
      </c>
      <c r="AC39" s="77">
        <v>890478.37683148007</v>
      </c>
      <c r="AD39" s="77">
        <v>1888.7676087716457</v>
      </c>
      <c r="AE39" s="77">
        <v>924805.93050000002</v>
      </c>
      <c r="AF39" s="77">
        <v>1929.7747021263276</v>
      </c>
      <c r="AG39" s="77">
        <v>992545.48492194002</v>
      </c>
      <c r="AH39" s="77">
        <v>1895.8350554340452</v>
      </c>
      <c r="AI39" s="77">
        <v>967650.62354993995</v>
      </c>
      <c r="AJ39" s="77">
        <v>1922.1537156846</v>
      </c>
      <c r="AK39" s="77">
        <v>964673.9334949</v>
      </c>
      <c r="AL39" s="77">
        <v>1853.7518658984609</v>
      </c>
      <c r="AM39" s="77">
        <v>993026.01300000004</v>
      </c>
      <c r="AN39" s="77">
        <v>1809.4829999999999</v>
      </c>
      <c r="AO39" s="77">
        <v>1079622.7623459999</v>
      </c>
      <c r="AP39" s="77">
        <v>2148.2037573790712</v>
      </c>
      <c r="AQ39" s="77">
        <v>1024191.60978113</v>
      </c>
      <c r="AR39" s="77">
        <v>2126.9086883356103</v>
      </c>
      <c r="AS39" s="477" t="s">
        <v>18</v>
      </c>
    </row>
    <row r="40" spans="1:45" ht="16.5" customHeight="1">
      <c r="A40" s="22" t="s">
        <v>19</v>
      </c>
      <c r="B40" s="1000" t="s">
        <v>165</v>
      </c>
      <c r="C40" s="999"/>
      <c r="D40" s="77">
        <v>568.07584996300955</v>
      </c>
      <c r="E40" s="62">
        <v>1057242.7546000001</v>
      </c>
      <c r="F40" s="77">
        <v>2512.9964930712372</v>
      </c>
      <c r="G40" s="77">
        <v>1037569.8796</v>
      </c>
      <c r="H40" s="77">
        <v>2425.4187325556932</v>
      </c>
      <c r="I40" s="77">
        <v>1057030.0656000001</v>
      </c>
      <c r="J40" s="77">
        <v>2483.2148509408698</v>
      </c>
      <c r="K40" s="77">
        <v>1143056.8485999999</v>
      </c>
      <c r="L40" s="77">
        <v>2647.987695693469</v>
      </c>
      <c r="M40" s="77">
        <v>1082097.8925999999</v>
      </c>
      <c r="N40" s="77">
        <v>2361.6278756001743</v>
      </c>
      <c r="O40" s="77">
        <v>1104768.7005999999</v>
      </c>
      <c r="P40" s="77">
        <v>2375.4379904532552</v>
      </c>
      <c r="Q40" s="77">
        <v>1108684.6756</v>
      </c>
      <c r="R40" s="77">
        <v>2324.8226542808616</v>
      </c>
      <c r="S40" s="77">
        <v>1072678.9006000001</v>
      </c>
      <c r="T40" s="77">
        <v>2318.5537676429267</v>
      </c>
      <c r="U40" s="77">
        <v>1069107.2766</v>
      </c>
      <c r="V40" s="77">
        <v>2386.1338613993971</v>
      </c>
      <c r="W40" s="77">
        <v>1114805.7566000002</v>
      </c>
      <c r="X40" s="77">
        <v>2349.5811254663099</v>
      </c>
      <c r="Y40" s="77">
        <v>1051014.2556</v>
      </c>
      <c r="Z40" s="77">
        <v>2312.1573732840548</v>
      </c>
      <c r="AA40" s="77">
        <v>898749.103</v>
      </c>
      <c r="AB40" s="77">
        <v>2011.614</v>
      </c>
      <c r="AC40" s="77">
        <v>996028.51260000002</v>
      </c>
      <c r="AD40" s="77">
        <v>2112.6469108726083</v>
      </c>
      <c r="AE40" s="77">
        <v>1220129.9745</v>
      </c>
      <c r="AF40" s="77">
        <v>2546.0216900027126</v>
      </c>
      <c r="AG40" s="77">
        <v>1309022.6205</v>
      </c>
      <c r="AH40" s="77">
        <v>2500.3297178821103</v>
      </c>
      <c r="AI40" s="77">
        <v>1303522.6205</v>
      </c>
      <c r="AJ40" s="77">
        <v>2589.3341951054799</v>
      </c>
      <c r="AK40" s="77">
        <v>1342536.6085000001</v>
      </c>
      <c r="AL40" s="77">
        <v>2579.8662704894409</v>
      </c>
      <c r="AM40" s="77">
        <v>1550456.8389999999</v>
      </c>
      <c r="AN40" s="77">
        <v>2825.2280000000001</v>
      </c>
      <c r="AO40" s="77">
        <v>1599087.7895</v>
      </c>
      <c r="AP40" s="77">
        <v>3181.8210189625329</v>
      </c>
      <c r="AQ40" s="77">
        <v>1516270.2545</v>
      </c>
      <c r="AR40" s="77">
        <v>3148.7939828467001</v>
      </c>
      <c r="AS40" s="478" t="s">
        <v>166</v>
      </c>
    </row>
    <row r="41" spans="1:45" ht="20.25" customHeight="1">
      <c r="A41" s="23" t="s">
        <v>242</v>
      </c>
      <c r="B41" s="3" t="s">
        <v>316</v>
      </c>
      <c r="C41" s="194"/>
      <c r="D41" s="76">
        <v>2016.0738368474542</v>
      </c>
      <c r="E41" s="61">
        <v>877205.61712010228</v>
      </c>
      <c r="F41" s="76">
        <v>2085.0600582826705</v>
      </c>
      <c r="G41" s="76">
        <v>920974.54731583863</v>
      </c>
      <c r="H41" s="76">
        <v>2152.8660027486349</v>
      </c>
      <c r="I41" s="76">
        <v>1002180.508047239</v>
      </c>
      <c r="J41" s="76">
        <v>2354.3602040248056</v>
      </c>
      <c r="K41" s="76">
        <v>1172589.2291820254</v>
      </c>
      <c r="L41" s="76">
        <v>2716.4019486691814</v>
      </c>
      <c r="M41" s="76">
        <v>1241984.4178330426</v>
      </c>
      <c r="N41" s="76">
        <v>2710.5727146072518</v>
      </c>
      <c r="O41" s="76">
        <v>1379522.3225272836</v>
      </c>
      <c r="P41" s="76">
        <v>2966.2043573735355</v>
      </c>
      <c r="Q41" s="76">
        <v>1364317.2616383452</v>
      </c>
      <c r="R41" s="76">
        <v>2860.8636407522599</v>
      </c>
      <c r="S41" s="76">
        <v>1303804.527222713</v>
      </c>
      <c r="T41" s="76">
        <v>2818.1228298340279</v>
      </c>
      <c r="U41" s="76">
        <v>1284844.5778255898</v>
      </c>
      <c r="V41" s="76">
        <v>2867.6365982046423</v>
      </c>
      <c r="W41" s="76">
        <v>1371172.2745876436</v>
      </c>
      <c r="X41" s="76">
        <v>2889.9029961591746</v>
      </c>
      <c r="Y41" s="76">
        <v>1461867.8774690302</v>
      </c>
      <c r="Z41" s="76">
        <v>3216.0064182264832</v>
      </c>
      <c r="AA41" s="76">
        <v>1443836.794</v>
      </c>
      <c r="AB41" s="76">
        <v>3231.65</v>
      </c>
      <c r="AC41" s="76">
        <v>1583809.7971334949</v>
      </c>
      <c r="AD41" s="76">
        <v>3359.3725812020002</v>
      </c>
      <c r="AE41" s="76">
        <v>1652927.1193755262</v>
      </c>
      <c r="AF41" s="76">
        <v>3449.1311465799849</v>
      </c>
      <c r="AG41" s="76">
        <v>1917095.4246789496</v>
      </c>
      <c r="AH41" s="76">
        <v>3661.7936063699999</v>
      </c>
      <c r="AI41" s="76">
        <v>1934438.5044301399</v>
      </c>
      <c r="AJ41" s="76">
        <v>3842.59366817</v>
      </c>
      <c r="AK41" s="76">
        <v>2108082.0558287958</v>
      </c>
      <c r="AL41" s="76">
        <v>4050.96572922</v>
      </c>
      <c r="AM41" s="76">
        <v>2424397.1460000002</v>
      </c>
      <c r="AN41" s="76">
        <v>4417.7139999999999</v>
      </c>
      <c r="AO41" s="76">
        <v>2292983.8017586176</v>
      </c>
      <c r="AP41" s="76">
        <v>4562.5162698900003</v>
      </c>
      <c r="AQ41" s="76">
        <v>2225795.7841593744</v>
      </c>
      <c r="AR41" s="76">
        <v>4622.2448481110059</v>
      </c>
      <c r="AS41" s="3" t="s">
        <v>107</v>
      </c>
    </row>
    <row r="42" spans="1:45" ht="20.25" customHeight="1">
      <c r="A42" s="21" t="s">
        <v>494</v>
      </c>
      <c r="B42" s="6" t="s">
        <v>2462</v>
      </c>
      <c r="C42" s="6"/>
      <c r="D42" s="77">
        <v>451.97299040998899</v>
      </c>
      <c r="E42" s="62">
        <v>188910.90175906118</v>
      </c>
      <c r="F42" s="77">
        <v>449.02878885470085</v>
      </c>
      <c r="G42" s="77">
        <v>191571.3193557988</v>
      </c>
      <c r="H42" s="77">
        <v>447.81626348394957</v>
      </c>
      <c r="I42" s="77">
        <v>194428.8064857524</v>
      </c>
      <c r="J42" s="77">
        <v>456.75947679129933</v>
      </c>
      <c r="K42" s="77">
        <v>197126.52147407242</v>
      </c>
      <c r="L42" s="77">
        <v>456.66022997677021</v>
      </c>
      <c r="M42" s="77">
        <v>208555.195586894</v>
      </c>
      <c r="N42" s="77">
        <v>455.16192838693587</v>
      </c>
      <c r="O42" s="77">
        <v>211641.22212368759</v>
      </c>
      <c r="P42" s="77">
        <v>455.0641225674886</v>
      </c>
      <c r="Q42" s="77">
        <v>216418.90385383079</v>
      </c>
      <c r="R42" s="77">
        <v>453.81304672740214</v>
      </c>
      <c r="S42" s="77">
        <v>210046.76625829798</v>
      </c>
      <c r="T42" s="77">
        <v>454.00792447486867</v>
      </c>
      <c r="U42" s="77">
        <v>202934.661248786</v>
      </c>
      <c r="V42" s="77">
        <v>452.9286045057159</v>
      </c>
      <c r="W42" s="77">
        <v>211586.21663939001</v>
      </c>
      <c r="X42" s="77">
        <v>445.94224427127108</v>
      </c>
      <c r="Y42" s="77">
        <v>202825.81663938999</v>
      </c>
      <c r="Z42" s="77">
        <v>446.20251812607796</v>
      </c>
      <c r="AA42" s="77">
        <v>199302.617</v>
      </c>
      <c r="AB42" s="77">
        <v>446.08699999999999</v>
      </c>
      <c r="AC42" s="77">
        <v>210161.8166395</v>
      </c>
      <c r="AD42" s="77">
        <v>445.76807500000001</v>
      </c>
      <c r="AE42" s="77">
        <v>254892.87699463993</v>
      </c>
      <c r="AF42" s="77">
        <v>531.88005132116086</v>
      </c>
      <c r="AG42" s="77">
        <v>361391.33421151742</v>
      </c>
      <c r="AH42" s="77">
        <v>690.28409331</v>
      </c>
      <c r="AI42" s="77">
        <v>371442.90485425398</v>
      </c>
      <c r="AJ42" s="77">
        <v>737.83899100999997</v>
      </c>
      <c r="AK42" s="77">
        <v>452559.29850925691</v>
      </c>
      <c r="AL42" s="77">
        <v>869.65410270999996</v>
      </c>
      <c r="AM42" s="77">
        <v>676320.93200000003</v>
      </c>
      <c r="AN42" s="77">
        <v>1232.386</v>
      </c>
      <c r="AO42" s="77">
        <v>643947.20268303459</v>
      </c>
      <c r="AP42" s="77">
        <v>1281.30847978</v>
      </c>
      <c r="AQ42" s="77">
        <v>656268.97262980719</v>
      </c>
      <c r="AR42" s="77">
        <v>1362.8545346800001</v>
      </c>
      <c r="AS42" s="6" t="s">
        <v>498</v>
      </c>
    </row>
    <row r="43" spans="1:45" ht="20.25" customHeight="1">
      <c r="A43" s="21" t="s">
        <v>183</v>
      </c>
      <c r="B43" s="6" t="s">
        <v>2463</v>
      </c>
      <c r="C43" s="6"/>
      <c r="D43" s="77">
        <v>1564.1008464374654</v>
      </c>
      <c r="E43" s="62">
        <v>688294.71536104102</v>
      </c>
      <c r="F43" s="77">
        <v>1636.0312694279696</v>
      </c>
      <c r="G43" s="77">
        <v>729403.22796003975</v>
      </c>
      <c r="H43" s="77">
        <v>1705.0497392646853</v>
      </c>
      <c r="I43" s="77">
        <v>807751.70156148658</v>
      </c>
      <c r="J43" s="77">
        <v>1897.6007272335062</v>
      </c>
      <c r="K43" s="77">
        <v>975462.70770795294</v>
      </c>
      <c r="L43" s="77">
        <v>2259.7417186924108</v>
      </c>
      <c r="M43" s="77">
        <v>1033429.2222461487</v>
      </c>
      <c r="N43" s="77">
        <v>2255.4107862203159</v>
      </c>
      <c r="O43" s="77">
        <v>1167881.1004035962</v>
      </c>
      <c r="P43" s="77">
        <v>2511.1402348060469</v>
      </c>
      <c r="Q43" s="77">
        <v>1147898.3577845143</v>
      </c>
      <c r="R43" s="77">
        <v>2407.0505940248581</v>
      </c>
      <c r="S43" s="77">
        <v>1093757.760964415</v>
      </c>
      <c r="T43" s="77">
        <v>2364.1149053591594</v>
      </c>
      <c r="U43" s="77">
        <v>1081909.9165768039</v>
      </c>
      <c r="V43" s="77">
        <v>2414.7079936989262</v>
      </c>
      <c r="W43" s="77">
        <v>1159586.0579482536</v>
      </c>
      <c r="X43" s="77">
        <v>2443.9607518879034</v>
      </c>
      <c r="Y43" s="77">
        <v>1259042.0608296401</v>
      </c>
      <c r="Z43" s="77">
        <v>2769.8039001004054</v>
      </c>
      <c r="AA43" s="77">
        <v>1244534.1780000001</v>
      </c>
      <c r="AB43" s="77">
        <v>2785.5639999999999</v>
      </c>
      <c r="AC43" s="77">
        <v>1373647.9804939949</v>
      </c>
      <c r="AD43" s="77">
        <v>2913.6045062020003</v>
      </c>
      <c r="AE43" s="77">
        <v>1398034.2423808863</v>
      </c>
      <c r="AF43" s="77">
        <v>2917.2510952588241</v>
      </c>
      <c r="AG43" s="77">
        <v>1555704.0904674323</v>
      </c>
      <c r="AH43" s="77">
        <v>2971.5095130599998</v>
      </c>
      <c r="AI43" s="77">
        <v>1562995.59957589</v>
      </c>
      <c r="AJ43" s="77">
        <v>3104.75467716</v>
      </c>
      <c r="AK43" s="77">
        <v>1655522.7573195389</v>
      </c>
      <c r="AL43" s="77">
        <v>3181.3116265099998</v>
      </c>
      <c r="AM43" s="77">
        <v>1748076.2150000001</v>
      </c>
      <c r="AN43" s="77">
        <v>3185.328</v>
      </c>
      <c r="AO43" s="77">
        <v>1649036.5990755828</v>
      </c>
      <c r="AP43" s="77">
        <v>3281.2077901100001</v>
      </c>
      <c r="AQ43" s="77">
        <v>1569526.8115295668</v>
      </c>
      <c r="AR43" s="77">
        <v>3259.3903134310058</v>
      </c>
      <c r="AS43" s="6" t="s">
        <v>478</v>
      </c>
    </row>
    <row r="44" spans="1:45" ht="15.75" customHeight="1">
      <c r="A44" s="23" t="s">
        <v>303</v>
      </c>
      <c r="B44" s="3" t="s">
        <v>2466</v>
      </c>
      <c r="C44" s="195"/>
      <c r="D44" s="76">
        <v>80.33971011070885</v>
      </c>
      <c r="E44" s="61">
        <v>28608.350699999999</v>
      </c>
      <c r="F44" s="76">
        <v>68.000168049250078</v>
      </c>
      <c r="G44" s="76">
        <v>28608.350699999999</v>
      </c>
      <c r="H44" s="76">
        <v>66.874753266789781</v>
      </c>
      <c r="I44" s="76">
        <v>26608.350699999999</v>
      </c>
      <c r="J44" s="76">
        <v>62.509339864214063</v>
      </c>
      <c r="K44" s="76">
        <v>26608.350699999999</v>
      </c>
      <c r="L44" s="76">
        <v>61.640490884240272</v>
      </c>
      <c r="M44" s="76">
        <v>26608.350699999999</v>
      </c>
      <c r="N44" s="76">
        <v>58.071476865997376</v>
      </c>
      <c r="O44" s="76">
        <v>26608.350699999999</v>
      </c>
      <c r="P44" s="76">
        <v>57.212416573492732</v>
      </c>
      <c r="Q44" s="76">
        <v>26608.350699999999</v>
      </c>
      <c r="R44" s="76">
        <v>55.795572773595588</v>
      </c>
      <c r="S44" s="76">
        <v>24608.350699999999</v>
      </c>
      <c r="T44" s="76">
        <v>53.189993947908782</v>
      </c>
      <c r="U44" s="76">
        <v>24608.350699999999</v>
      </c>
      <c r="V44" s="76">
        <v>54.923224416917748</v>
      </c>
      <c r="W44" s="76">
        <v>22608.350699999999</v>
      </c>
      <c r="X44" s="76">
        <v>47.64969481737517</v>
      </c>
      <c r="Y44" s="76">
        <v>22608.350699999999</v>
      </c>
      <c r="Z44" s="76">
        <v>49.73677996304118</v>
      </c>
      <c r="AA44" s="76">
        <v>22608.350699999999</v>
      </c>
      <c r="AB44" s="76">
        <v>50.603000000000002</v>
      </c>
      <c r="AC44" s="76">
        <v>22608.350699999999</v>
      </c>
      <c r="AD44" s="76">
        <v>47.953910618080009</v>
      </c>
      <c r="AE44" s="76">
        <v>22608.350699999999</v>
      </c>
      <c r="AF44" s="76">
        <v>47.176409448490283</v>
      </c>
      <c r="AG44" s="76">
        <v>20608.350699999999</v>
      </c>
      <c r="AH44" s="76">
        <v>39.363469266913711</v>
      </c>
      <c r="AI44" s="76">
        <v>20608.350699999999</v>
      </c>
      <c r="AJ44" s="76">
        <v>40.936694410233997</v>
      </c>
      <c r="AK44" s="76">
        <v>20608.350699999999</v>
      </c>
      <c r="AL44" s="76">
        <v>39.601742347085839</v>
      </c>
      <c r="AM44" s="76">
        <v>20608.350999999999</v>
      </c>
      <c r="AN44" s="76">
        <v>37.552</v>
      </c>
      <c r="AO44" s="76">
        <v>6000</v>
      </c>
      <c r="AP44" s="76">
        <v>11.938635413972182</v>
      </c>
      <c r="AQ44" s="76">
        <v>6000</v>
      </c>
      <c r="AR44" s="76">
        <v>12.460024089379905</v>
      </c>
      <c r="AS44" s="3" t="s">
        <v>372</v>
      </c>
    </row>
    <row r="45" spans="1:45" ht="15.75" customHeight="1">
      <c r="A45" s="21" t="s">
        <v>494</v>
      </c>
      <c r="B45" s="6" t="s">
        <v>2462</v>
      </c>
      <c r="C45" s="6"/>
      <c r="D45" s="77">
        <v>80.33971011070885</v>
      </c>
      <c r="E45" s="62">
        <v>28608.350699999999</v>
      </c>
      <c r="F45" s="77">
        <v>68.000168049250078</v>
      </c>
      <c r="G45" s="77">
        <v>28608.350699999999</v>
      </c>
      <c r="H45" s="77">
        <v>66.874753266789781</v>
      </c>
      <c r="I45" s="77">
        <v>26608.350699999999</v>
      </c>
      <c r="J45" s="77">
        <v>62.509339864214063</v>
      </c>
      <c r="K45" s="77">
        <v>26608.350699999999</v>
      </c>
      <c r="L45" s="77">
        <v>61.640490884240272</v>
      </c>
      <c r="M45" s="77">
        <v>26608.350699999999</v>
      </c>
      <c r="N45" s="77">
        <v>58.071476865997376</v>
      </c>
      <c r="O45" s="77">
        <v>26608.350699999999</v>
      </c>
      <c r="P45" s="77">
        <v>57.212416573492732</v>
      </c>
      <c r="Q45" s="77">
        <v>26608.350699999999</v>
      </c>
      <c r="R45" s="77">
        <v>55.795572773595588</v>
      </c>
      <c r="S45" s="77">
        <v>24608.350699999999</v>
      </c>
      <c r="T45" s="77">
        <v>53.189993947908782</v>
      </c>
      <c r="U45" s="77">
        <v>24608.350699999999</v>
      </c>
      <c r="V45" s="77">
        <v>54.923224416917748</v>
      </c>
      <c r="W45" s="77">
        <v>22608.350699999999</v>
      </c>
      <c r="X45" s="77">
        <v>47.64969481737517</v>
      </c>
      <c r="Y45" s="77">
        <v>22608.350699999999</v>
      </c>
      <c r="Z45" s="77">
        <v>49.73677996304118</v>
      </c>
      <c r="AA45" s="77">
        <v>22608.350999999999</v>
      </c>
      <c r="AB45" s="77">
        <v>50.603000000000002</v>
      </c>
      <c r="AC45" s="77">
        <v>22608.350699999999</v>
      </c>
      <c r="AD45" s="77">
        <v>47.953910618080009</v>
      </c>
      <c r="AE45" s="77">
        <v>22608.350699999999</v>
      </c>
      <c r="AF45" s="77">
        <v>47.176409448490283</v>
      </c>
      <c r="AG45" s="77">
        <v>20608.350699999999</v>
      </c>
      <c r="AH45" s="77">
        <v>39.363469266913711</v>
      </c>
      <c r="AI45" s="77">
        <v>20608.350699999999</v>
      </c>
      <c r="AJ45" s="77">
        <v>40.936694410233997</v>
      </c>
      <c r="AK45" s="77">
        <v>20608.350699999999</v>
      </c>
      <c r="AL45" s="77">
        <v>39.601742347085839</v>
      </c>
      <c r="AM45" s="77">
        <v>20608.350999999999</v>
      </c>
      <c r="AN45" s="77">
        <v>37.552</v>
      </c>
      <c r="AO45" s="77">
        <v>6000</v>
      </c>
      <c r="AP45" s="77">
        <v>11.938635413972182</v>
      </c>
      <c r="AQ45" s="77">
        <v>6000</v>
      </c>
      <c r="AR45" s="77">
        <v>12.460024089379905</v>
      </c>
      <c r="AS45" s="6" t="s">
        <v>498</v>
      </c>
    </row>
    <row r="46" spans="1:45" ht="15" customHeight="1">
      <c r="A46" s="21" t="s">
        <v>183</v>
      </c>
      <c r="B46" s="6" t="s">
        <v>2463</v>
      </c>
      <c r="C46" s="6"/>
      <c r="D46" s="61">
        <v>0</v>
      </c>
      <c r="E46" s="61">
        <v>0</v>
      </c>
      <c r="F46" s="61">
        <v>0</v>
      </c>
      <c r="G46" s="61">
        <v>0</v>
      </c>
      <c r="H46" s="61">
        <v>0</v>
      </c>
      <c r="I46" s="61">
        <v>0</v>
      </c>
      <c r="J46" s="61">
        <v>0</v>
      </c>
      <c r="K46" s="61">
        <v>0</v>
      </c>
      <c r="L46" s="61">
        <v>0</v>
      </c>
      <c r="M46" s="61"/>
      <c r="N46" s="61"/>
      <c r="O46" s="61">
        <v>0</v>
      </c>
      <c r="P46" s="61">
        <v>0</v>
      </c>
      <c r="Q46" s="61">
        <v>0</v>
      </c>
      <c r="R46" s="61">
        <v>0</v>
      </c>
      <c r="S46" s="61">
        <v>0</v>
      </c>
      <c r="T46" s="61">
        <v>0</v>
      </c>
      <c r="U46" s="61">
        <v>0</v>
      </c>
      <c r="V46" s="61">
        <v>0</v>
      </c>
      <c r="W46" s="61">
        <v>0</v>
      </c>
      <c r="X46" s="61">
        <v>0</v>
      </c>
      <c r="Y46" s="61">
        <v>0</v>
      </c>
      <c r="Z46" s="61">
        <v>0</v>
      </c>
      <c r="AA46" s="61" t="s">
        <v>2458</v>
      </c>
      <c r="AB46" s="61" t="s">
        <v>2458</v>
      </c>
      <c r="AC46" s="61">
        <v>0</v>
      </c>
      <c r="AD46" s="61">
        <v>0</v>
      </c>
      <c r="AE46" s="61">
        <v>0</v>
      </c>
      <c r="AF46" s="61">
        <v>0</v>
      </c>
      <c r="AG46" s="61">
        <v>0</v>
      </c>
      <c r="AH46" s="61">
        <v>0</v>
      </c>
      <c r="AI46" s="61">
        <v>0</v>
      </c>
      <c r="AJ46" s="61">
        <v>0</v>
      </c>
      <c r="AK46" s="61">
        <v>0</v>
      </c>
      <c r="AL46" s="61">
        <v>0</v>
      </c>
      <c r="AM46" s="61">
        <v>0</v>
      </c>
      <c r="AN46" s="61">
        <v>0</v>
      </c>
      <c r="AO46" s="61">
        <v>0</v>
      </c>
      <c r="AP46" s="61">
        <v>0</v>
      </c>
      <c r="AQ46" s="61">
        <v>0</v>
      </c>
      <c r="AR46" s="61">
        <v>0</v>
      </c>
      <c r="AS46" s="6" t="s">
        <v>478</v>
      </c>
    </row>
    <row r="47" spans="1:45" ht="42.75" customHeight="1">
      <c r="A47" s="13"/>
      <c r="B47" s="14" t="s">
        <v>2467</v>
      </c>
      <c r="C47" s="14"/>
      <c r="D47" s="14"/>
      <c r="E47" s="64">
        <v>21548336.975850809</v>
      </c>
      <c r="F47" s="73">
        <v>51218.979762427363</v>
      </c>
      <c r="G47" s="73">
        <v>23172110.398438435</v>
      </c>
      <c r="H47" s="73">
        <v>54167.022133379556</v>
      </c>
      <c r="I47" s="73">
        <v>22869919.199762907</v>
      </c>
      <c r="J47" s="73">
        <v>53726.875748262522</v>
      </c>
      <c r="K47" s="73">
        <v>23174765.045613106</v>
      </c>
      <c r="L47" s="73">
        <v>53686.299825359885</v>
      </c>
      <c r="M47" s="73">
        <v>22962676.030021675</v>
      </c>
      <c r="N47" s="73">
        <v>50114.962963818587</v>
      </c>
      <c r="O47" s="73">
        <v>24358976.335895501</v>
      </c>
      <c r="P47" s="73">
        <v>52375.884441161747</v>
      </c>
      <c r="Q47" s="73">
        <v>25262908.775650695</v>
      </c>
      <c r="R47" s="73">
        <v>52974.289198034559</v>
      </c>
      <c r="S47" s="73">
        <v>26646105.833288811</v>
      </c>
      <c r="T47" s="73">
        <v>57594.522497111881</v>
      </c>
      <c r="U47" s="73">
        <v>27728359.628222249</v>
      </c>
      <c r="V47" s="73">
        <v>61886.752880754946</v>
      </c>
      <c r="W47" s="73">
        <v>30560958.245536759</v>
      </c>
      <c r="X47" s="73">
        <v>64410.728276891597</v>
      </c>
      <c r="Y47" s="73">
        <v>28650182.621470917</v>
      </c>
      <c r="Z47" s="73">
        <v>63028.384858920537</v>
      </c>
      <c r="AA47" s="73">
        <v>28726720.067000002</v>
      </c>
      <c r="AB47" s="73">
        <v>64297.237999999998</v>
      </c>
      <c r="AC47" s="73">
        <v>30327860.864313371</v>
      </c>
      <c r="AD47" s="73">
        <v>64327.537573311361</v>
      </c>
      <c r="AE47" s="73">
        <v>32180341.532344721</v>
      </c>
      <c r="AF47" s="73">
        <v>67150.098141486815</v>
      </c>
      <c r="AG47" s="73">
        <v>33775798.642258286</v>
      </c>
      <c r="AH47" s="73">
        <v>64514.265657367701</v>
      </c>
      <c r="AI47" s="73">
        <v>33833554.999943696</v>
      </c>
      <c r="AJ47" s="73">
        <v>67207.411306550697</v>
      </c>
      <c r="AK47" s="73">
        <v>35662941.288808316</v>
      </c>
      <c r="AL47" s="73">
        <v>68531.181015792623</v>
      </c>
      <c r="AM47" s="73">
        <v>37948743.671999998</v>
      </c>
      <c r="AN47" s="73">
        <v>69149.845000000001</v>
      </c>
      <c r="AO47" s="73">
        <v>38743138.976776093</v>
      </c>
      <c r="AP47" s="73">
        <v>77090.035172764168</v>
      </c>
      <c r="AQ47" s="73">
        <v>39078996.50829675</v>
      </c>
      <c r="AR47" s="73">
        <v>81154.206313695147</v>
      </c>
      <c r="AS47" s="479" t="s">
        <v>428</v>
      </c>
    </row>
    <row r="48" spans="1:45" ht="15" customHeight="1">
      <c r="A48" s="40"/>
      <c r="B48" s="120"/>
      <c r="C48" s="41"/>
      <c r="D48" s="42"/>
      <c r="E48" s="41"/>
      <c r="F48" s="42"/>
      <c r="G48" s="129"/>
      <c r="H48" s="129"/>
      <c r="I48" s="129"/>
      <c r="J48" s="129"/>
      <c r="K48" s="129"/>
      <c r="L48" s="129"/>
      <c r="Y48" s="189"/>
      <c r="Z48" s="189"/>
      <c r="AS48" s="120"/>
    </row>
    <row r="49" spans="2:45" s="65" customFormat="1">
      <c r="B49" s="833" t="s">
        <v>933</v>
      </c>
      <c r="C49" s="833" t="s">
        <v>933</v>
      </c>
      <c r="D49" s="833" t="s">
        <v>933</v>
      </c>
      <c r="E49" s="420"/>
      <c r="F49" s="420"/>
      <c r="G49" s="320"/>
      <c r="H49" s="320"/>
      <c r="I49" s="320"/>
      <c r="J49" s="320"/>
      <c r="K49" s="320"/>
      <c r="L49" s="320"/>
      <c r="M49" s="320"/>
      <c r="N49" s="320"/>
      <c r="Y49" s="190"/>
      <c r="Z49" s="190"/>
      <c r="AC49" s="189"/>
      <c r="AD49" s="189"/>
      <c r="AE49" s="253"/>
      <c r="AF49" s="246"/>
      <c r="AG49" s="253"/>
      <c r="AH49" s="253"/>
      <c r="AI49" s="253"/>
      <c r="AJ49" s="253"/>
      <c r="AK49" s="253"/>
      <c r="AL49" s="253"/>
      <c r="AM49" s="253"/>
      <c r="AN49" s="836" t="s">
        <v>3287</v>
      </c>
      <c r="AO49" s="253"/>
      <c r="AP49" s="253"/>
      <c r="AQ49" s="253"/>
      <c r="AR49" s="253"/>
    </row>
    <row r="50" spans="2:45" s="66" customFormat="1">
      <c r="B50" s="376" t="s">
        <v>3283</v>
      </c>
      <c r="C50" s="376" t="s">
        <v>3283</v>
      </c>
      <c r="D50" s="376" t="s">
        <v>3283</v>
      </c>
      <c r="E50" s="420"/>
      <c r="F50" s="420"/>
      <c r="G50" s="215"/>
      <c r="H50" s="215"/>
      <c r="I50" s="215"/>
      <c r="J50" s="215"/>
      <c r="K50" s="215"/>
      <c r="L50" s="216"/>
      <c r="M50" s="215"/>
      <c r="N50" s="215"/>
      <c r="Y50" s="189"/>
      <c r="Z50" s="189"/>
      <c r="AC50" s="190"/>
      <c r="AD50" s="190"/>
      <c r="AE50" s="254"/>
      <c r="AF50" s="247"/>
      <c r="AG50" s="254"/>
      <c r="AH50" s="254"/>
      <c r="AI50" s="254"/>
      <c r="AJ50" s="322"/>
      <c r="AK50" s="322"/>
      <c r="AL50" s="322"/>
      <c r="AM50" s="322"/>
      <c r="AN50" s="281" t="s">
        <v>3288</v>
      </c>
      <c r="AO50" s="322"/>
      <c r="AP50" s="322"/>
      <c r="AQ50" s="322"/>
      <c r="AR50" s="322"/>
    </row>
    <row r="51" spans="2:45" s="65" customFormat="1">
      <c r="B51" s="376" t="s">
        <v>3284</v>
      </c>
      <c r="C51" s="376" t="s">
        <v>3284</v>
      </c>
      <c r="D51" s="376" t="s">
        <v>3284</v>
      </c>
      <c r="E51" s="420"/>
      <c r="F51" s="420"/>
      <c r="G51" s="217"/>
      <c r="H51" s="217"/>
      <c r="I51" s="217"/>
      <c r="J51" s="217"/>
      <c r="K51" s="217"/>
      <c r="L51" s="217"/>
      <c r="M51" s="217"/>
      <c r="N51" s="217"/>
      <c r="Y51" s="190"/>
      <c r="Z51" s="190"/>
      <c r="AC51" s="189"/>
      <c r="AD51" s="189"/>
      <c r="AE51" s="253"/>
      <c r="AF51" s="246"/>
      <c r="AG51" s="253"/>
      <c r="AH51" s="253"/>
      <c r="AI51" s="253"/>
      <c r="AJ51" s="253"/>
      <c r="AK51" s="253"/>
      <c r="AL51" s="253"/>
      <c r="AM51" s="253"/>
      <c r="AN51" s="376" t="s">
        <v>3289</v>
      </c>
      <c r="AO51" s="253"/>
      <c r="AP51" s="253"/>
      <c r="AQ51" s="253"/>
      <c r="AR51" s="253"/>
    </row>
    <row r="52" spans="2:45" s="66" customFormat="1" ht="24" customHeight="1">
      <c r="B52" s="833" t="s">
        <v>934</v>
      </c>
      <c r="C52" s="833" t="s">
        <v>934</v>
      </c>
      <c r="D52" s="833" t="s">
        <v>934</v>
      </c>
      <c r="E52" s="420"/>
      <c r="F52" s="420"/>
      <c r="G52" s="215"/>
      <c r="H52" s="215"/>
      <c r="I52" s="215"/>
      <c r="J52" s="215"/>
      <c r="K52" s="215"/>
      <c r="L52" s="215"/>
      <c r="M52" s="215"/>
      <c r="N52" s="215"/>
      <c r="Y52" s="189"/>
      <c r="Z52" s="189"/>
      <c r="AC52" s="190"/>
      <c r="AD52" s="190"/>
      <c r="AE52" s="254"/>
      <c r="AF52" s="247"/>
      <c r="AG52" s="254"/>
      <c r="AH52" s="254"/>
      <c r="AI52" s="254"/>
      <c r="AJ52" s="254"/>
      <c r="AK52" s="254"/>
      <c r="AL52" s="254"/>
      <c r="AM52" s="254"/>
      <c r="AN52" s="836" t="s">
        <v>3290</v>
      </c>
      <c r="AO52" s="254"/>
      <c r="AP52" s="254"/>
      <c r="AQ52" s="254"/>
      <c r="AR52" s="254"/>
    </row>
    <row r="53" spans="2:45" s="65" customFormat="1">
      <c r="B53" s="376" t="s">
        <v>45</v>
      </c>
      <c r="C53" s="376" t="s">
        <v>45</v>
      </c>
      <c r="D53" s="376" t="s">
        <v>45</v>
      </c>
      <c r="E53" s="420"/>
      <c r="F53" s="420"/>
      <c r="G53" s="217"/>
      <c r="H53" s="217"/>
      <c r="I53" s="217"/>
      <c r="J53" s="217"/>
      <c r="K53" s="217"/>
      <c r="L53" s="217"/>
      <c r="M53" s="217"/>
      <c r="N53" s="217"/>
      <c r="Y53" s="189"/>
      <c r="Z53" s="189"/>
      <c r="AC53" s="189"/>
      <c r="AD53" s="189"/>
      <c r="AE53" s="253"/>
      <c r="AF53" s="246"/>
      <c r="AG53" s="253"/>
      <c r="AH53" s="253"/>
      <c r="AI53" s="253"/>
      <c r="AJ53" s="253"/>
      <c r="AK53" s="253"/>
      <c r="AL53" s="253"/>
      <c r="AM53" s="253"/>
      <c r="AN53" s="281" t="s">
        <v>3291</v>
      </c>
      <c r="AO53" s="253"/>
      <c r="AP53" s="253"/>
      <c r="AQ53" s="253"/>
      <c r="AR53" s="253"/>
    </row>
    <row r="54" spans="2:45" s="65" customFormat="1">
      <c r="B54" s="833" t="s">
        <v>935</v>
      </c>
      <c r="C54" s="833" t="s">
        <v>935</v>
      </c>
      <c r="D54" s="833" t="s">
        <v>935</v>
      </c>
      <c r="E54" s="420"/>
      <c r="F54" s="420"/>
      <c r="G54" s="217"/>
      <c r="H54" s="217"/>
      <c r="I54" s="217"/>
      <c r="J54" s="217"/>
      <c r="K54" s="217"/>
      <c r="L54" s="217"/>
      <c r="M54" s="217"/>
      <c r="N54" s="217"/>
      <c r="Y54" s="192"/>
      <c r="Z54" s="192"/>
      <c r="AC54" s="189"/>
      <c r="AD54" s="189"/>
      <c r="AE54" s="253"/>
      <c r="AF54" s="246"/>
      <c r="AG54" s="253"/>
      <c r="AH54" s="253"/>
      <c r="AI54" s="253"/>
      <c r="AJ54" s="253"/>
      <c r="AK54" s="253"/>
      <c r="AL54" s="253"/>
      <c r="AM54" s="253"/>
      <c r="AN54" s="836" t="s">
        <v>3292</v>
      </c>
      <c r="AO54" s="253"/>
      <c r="AP54" s="253"/>
      <c r="AQ54" s="253"/>
      <c r="AR54" s="253"/>
    </row>
    <row r="55" spans="2:45" s="110" customFormat="1" ht="51.75" customHeight="1">
      <c r="B55" s="834" t="s">
        <v>1094</v>
      </c>
      <c r="C55" s="834" t="s">
        <v>1094</v>
      </c>
      <c r="D55" s="834" t="s">
        <v>1094</v>
      </c>
      <c r="E55" s="834" t="s">
        <v>1094</v>
      </c>
      <c r="F55" s="834" t="s">
        <v>1094</v>
      </c>
      <c r="G55" s="218"/>
      <c r="H55" s="218"/>
      <c r="I55" s="218"/>
      <c r="J55" s="218"/>
      <c r="K55" s="218"/>
      <c r="L55" s="218"/>
      <c r="M55" s="218"/>
      <c r="N55" s="218"/>
      <c r="Y55" s="189"/>
      <c r="Z55" s="189"/>
      <c r="AC55" s="192"/>
      <c r="AD55" s="192"/>
      <c r="AE55" s="255"/>
      <c r="AF55" s="248"/>
      <c r="AG55" s="255"/>
      <c r="AH55" s="255"/>
      <c r="AI55" s="255"/>
      <c r="AJ55" s="255"/>
      <c r="AK55" s="255"/>
      <c r="AL55" s="255"/>
      <c r="AM55" s="255"/>
      <c r="AN55" s="837" t="s">
        <v>3293</v>
      </c>
      <c r="AO55" s="255"/>
      <c r="AP55" s="255"/>
      <c r="AQ55" s="255"/>
      <c r="AR55" s="255"/>
    </row>
    <row r="56" spans="2:45" s="65" customFormat="1" ht="21.75" customHeight="1">
      <c r="B56" s="835" t="s">
        <v>3285</v>
      </c>
      <c r="C56" s="835" t="s">
        <v>3285</v>
      </c>
      <c r="D56" s="835" t="s">
        <v>3285</v>
      </c>
      <c r="E56" s="835" t="s">
        <v>3285</v>
      </c>
      <c r="F56" s="835" t="s">
        <v>3285</v>
      </c>
      <c r="G56" s="217"/>
      <c r="H56" s="217"/>
      <c r="I56" s="217"/>
      <c r="J56" s="217"/>
      <c r="K56" s="217"/>
      <c r="L56" s="217"/>
      <c r="M56" s="217"/>
      <c r="N56" s="217"/>
      <c r="Y56" s="189"/>
      <c r="Z56" s="189"/>
      <c r="AC56" s="189"/>
      <c r="AD56" s="189"/>
      <c r="AE56" s="253"/>
      <c r="AF56" s="246"/>
      <c r="AG56" s="253"/>
      <c r="AH56" s="253"/>
      <c r="AI56" s="253"/>
      <c r="AJ56" s="253"/>
      <c r="AK56" s="253"/>
      <c r="AL56" s="253"/>
      <c r="AM56" s="253"/>
      <c r="AN56" s="838" t="s">
        <v>3294</v>
      </c>
      <c r="AO56" s="253"/>
      <c r="AP56" s="253"/>
      <c r="AQ56" s="253"/>
      <c r="AR56" s="253"/>
    </row>
    <row r="57" spans="2:45" s="65" customFormat="1">
      <c r="B57" s="321" t="s">
        <v>3286</v>
      </c>
      <c r="C57" s="321" t="s">
        <v>3286</v>
      </c>
      <c r="D57" s="321" t="s">
        <v>3286</v>
      </c>
      <c r="E57" s="321" t="s">
        <v>3286</v>
      </c>
      <c r="F57" s="321" t="s">
        <v>3286</v>
      </c>
      <c r="Y57" s="189"/>
      <c r="Z57" s="189"/>
      <c r="AC57" s="189"/>
      <c r="AD57" s="189"/>
      <c r="AE57" s="253"/>
      <c r="AF57" s="246"/>
      <c r="AG57" s="253"/>
      <c r="AH57" s="253"/>
      <c r="AI57" s="253"/>
      <c r="AJ57" s="253"/>
      <c r="AK57" s="253"/>
      <c r="AL57" s="253"/>
      <c r="AM57" s="253"/>
      <c r="AN57" s="839" t="s">
        <v>3295</v>
      </c>
      <c r="AO57" s="253"/>
      <c r="AP57" s="253"/>
      <c r="AQ57" s="253"/>
      <c r="AR57" s="253"/>
    </row>
    <row r="58" spans="2:45" s="65" customFormat="1">
      <c r="B58" s="996"/>
      <c r="C58" s="996"/>
      <c r="D58" s="996"/>
      <c r="E58" s="130"/>
      <c r="F58" s="131"/>
      <c r="Y58" s="189"/>
      <c r="Z58" s="189"/>
      <c r="AC58" s="189"/>
      <c r="AD58" s="189"/>
      <c r="AE58" s="253"/>
      <c r="AF58" s="246"/>
      <c r="AG58" s="253"/>
      <c r="AH58" s="253"/>
      <c r="AI58" s="253"/>
      <c r="AJ58" s="253"/>
      <c r="AK58" s="253"/>
      <c r="AL58" s="253"/>
      <c r="AM58" s="253"/>
      <c r="AN58" s="839" t="s">
        <v>3296</v>
      </c>
      <c r="AO58" s="253"/>
      <c r="AP58" s="253"/>
      <c r="AQ58" s="253"/>
      <c r="AR58" s="253"/>
    </row>
    <row r="59" spans="2:45" s="65" customFormat="1">
      <c r="B59" s="995"/>
      <c r="C59" s="995"/>
      <c r="D59" s="995"/>
      <c r="E59" s="132"/>
      <c r="F59" s="133"/>
      <c r="G59" s="67"/>
      <c r="H59" s="68"/>
      <c r="I59" s="68"/>
      <c r="J59" s="68"/>
      <c r="K59" s="68"/>
      <c r="L59" s="68"/>
      <c r="Y59" s="189"/>
      <c r="Z59" s="189"/>
      <c r="AC59" s="189"/>
      <c r="AD59" s="189"/>
      <c r="AE59" s="253"/>
      <c r="AF59" s="246"/>
      <c r="AG59" s="253"/>
      <c r="AH59" s="253"/>
      <c r="AI59" s="253"/>
      <c r="AJ59" s="253"/>
      <c r="AK59" s="253"/>
      <c r="AL59" s="253"/>
      <c r="AM59" s="253"/>
      <c r="AN59" s="253"/>
      <c r="AO59" s="253"/>
      <c r="AP59" s="253"/>
      <c r="AQ59" s="253"/>
      <c r="AR59" s="253"/>
      <c r="AS59" s="69"/>
    </row>
    <row r="60" spans="2:45" s="65" customFormat="1">
      <c r="B60" s="996"/>
      <c r="C60" s="996"/>
      <c r="D60" s="996"/>
      <c r="E60" s="125"/>
      <c r="F60" s="125"/>
      <c r="H60" s="70"/>
      <c r="I60" s="70"/>
      <c r="J60" s="70"/>
      <c r="K60" s="70"/>
      <c r="L60" s="70"/>
      <c r="Y60" s="189"/>
      <c r="Z60" s="189"/>
      <c r="AC60" s="189"/>
      <c r="AD60" s="189"/>
      <c r="AE60" s="253"/>
      <c r="AF60" s="246"/>
      <c r="AG60" s="253"/>
      <c r="AH60" s="253"/>
      <c r="AI60" s="253"/>
      <c r="AJ60" s="253"/>
      <c r="AK60" s="253"/>
      <c r="AL60" s="253"/>
      <c r="AM60" s="253"/>
      <c r="AN60" s="253"/>
      <c r="AO60" s="253"/>
      <c r="AP60" s="253"/>
      <c r="AQ60" s="253"/>
      <c r="AR60" s="253"/>
    </row>
    <row r="61" spans="2:45" s="65" customFormat="1" ht="14.25">
      <c r="B61" s="997"/>
      <c r="C61" s="997"/>
      <c r="D61" s="997"/>
      <c r="E61" s="997"/>
      <c r="F61" s="997"/>
      <c r="Y61" s="189"/>
      <c r="Z61" s="189"/>
      <c r="AC61" s="189"/>
      <c r="AD61" s="189"/>
      <c r="AE61" s="253"/>
      <c r="AF61" s="246"/>
      <c r="AG61" s="253"/>
      <c r="AH61" s="253"/>
      <c r="AI61" s="253"/>
      <c r="AJ61" s="253"/>
      <c r="AK61" s="253"/>
      <c r="AL61" s="253"/>
      <c r="AM61" s="253"/>
      <c r="AN61" s="253"/>
      <c r="AO61" s="253"/>
      <c r="AP61" s="253"/>
      <c r="AQ61" s="253"/>
      <c r="AR61" s="253"/>
    </row>
    <row r="62" spans="2:45" s="65" customFormat="1" ht="14.25" customHeight="1">
      <c r="B62" s="200"/>
      <c r="C62" s="122"/>
      <c r="D62" s="134"/>
      <c r="E62" s="122"/>
      <c r="F62" s="122"/>
      <c r="Y62" s="189"/>
      <c r="Z62" s="189"/>
      <c r="AC62" s="189"/>
      <c r="AD62" s="189"/>
      <c r="AE62" s="253"/>
      <c r="AF62" s="246"/>
      <c r="AG62" s="253"/>
      <c r="AH62" s="253"/>
      <c r="AI62" s="253"/>
      <c r="AJ62" s="253"/>
      <c r="AK62" s="253"/>
      <c r="AL62" s="253"/>
      <c r="AM62" s="253"/>
      <c r="AN62" s="253"/>
      <c r="AO62" s="253"/>
      <c r="AP62" s="253"/>
      <c r="AQ62" s="253"/>
      <c r="AR62" s="253"/>
    </row>
    <row r="63" spans="2:45" s="65" customFormat="1" ht="14.25">
      <c r="B63" s="994"/>
      <c r="C63" s="995"/>
      <c r="D63" s="995"/>
      <c r="E63" s="995"/>
      <c r="F63" s="995"/>
      <c r="Y63" s="189"/>
      <c r="Z63" s="189"/>
      <c r="AC63" s="189"/>
      <c r="AD63" s="189"/>
      <c r="AE63" s="253"/>
      <c r="AF63" s="246"/>
      <c r="AG63" s="253"/>
      <c r="AH63" s="253"/>
      <c r="AI63" s="253"/>
      <c r="AJ63" s="253"/>
      <c r="AK63" s="253"/>
      <c r="AL63" s="253"/>
      <c r="AM63" s="253"/>
      <c r="AN63" s="253"/>
      <c r="AO63" s="253"/>
      <c r="AP63" s="253"/>
      <c r="AQ63" s="253"/>
      <c r="AR63" s="253"/>
    </row>
    <row r="64" spans="2:45" s="65" customFormat="1">
      <c r="B64" s="184"/>
      <c r="C64" s="146"/>
      <c r="D64" s="146"/>
      <c r="E64" s="146"/>
      <c r="F64" s="146"/>
      <c r="Y64" s="189"/>
      <c r="Z64" s="189"/>
      <c r="AC64" s="189"/>
      <c r="AD64" s="189"/>
      <c r="AE64" s="253"/>
      <c r="AF64" s="246"/>
      <c r="AG64" s="253"/>
      <c r="AH64" s="253"/>
      <c r="AI64" s="253"/>
      <c r="AJ64" s="253"/>
      <c r="AK64" s="253"/>
      <c r="AL64" s="253"/>
      <c r="AM64" s="253"/>
      <c r="AN64" s="253"/>
      <c r="AO64" s="253"/>
      <c r="AP64" s="253"/>
      <c r="AQ64" s="253"/>
      <c r="AR64" s="253"/>
    </row>
    <row r="65" spans="2:44" s="65" customFormat="1">
      <c r="B65" s="184"/>
      <c r="Y65" s="188"/>
      <c r="Z65" s="188"/>
      <c r="AC65" s="189"/>
      <c r="AD65" s="189"/>
      <c r="AE65" s="253"/>
      <c r="AF65" s="246"/>
      <c r="AG65" s="253"/>
      <c r="AH65" s="253"/>
      <c r="AI65" s="253"/>
      <c r="AJ65" s="253"/>
      <c r="AK65" s="253"/>
      <c r="AL65" s="253"/>
      <c r="AM65" s="253"/>
      <c r="AN65" s="253"/>
      <c r="AO65" s="253"/>
      <c r="AP65" s="253"/>
      <c r="AQ65" s="253"/>
      <c r="AR65" s="253"/>
    </row>
  </sheetData>
  <customSheetViews>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3">
    <mergeCell ref="B39:C39"/>
    <mergeCell ref="B40:C40"/>
    <mergeCell ref="O8:P8"/>
    <mergeCell ref="G7:H7"/>
    <mergeCell ref="G8:H8"/>
    <mergeCell ref="K7:L7"/>
    <mergeCell ref="B37:C37"/>
    <mergeCell ref="K8:L8"/>
    <mergeCell ref="I7:J7"/>
    <mergeCell ref="I8:J8"/>
    <mergeCell ref="C7:D7"/>
    <mergeCell ref="C8:D8"/>
    <mergeCell ref="E7:F7"/>
    <mergeCell ref="E8:F8"/>
    <mergeCell ref="B36:C36"/>
    <mergeCell ref="B7:B9"/>
    <mergeCell ref="B63:F63"/>
    <mergeCell ref="B58:D58"/>
    <mergeCell ref="B59:D59"/>
    <mergeCell ref="B60:D60"/>
    <mergeCell ref="B61:F61"/>
    <mergeCell ref="AS7:AS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AQ7:AR7"/>
    <mergeCell ref="AQ8:AR8"/>
    <mergeCell ref="AI7:AJ7"/>
    <mergeCell ref="AI8:AJ8"/>
    <mergeCell ref="M7:N7"/>
    <mergeCell ref="M8:N8"/>
    <mergeCell ref="AO7:AP7"/>
    <mergeCell ref="W7:X7"/>
    <mergeCell ref="W8:X8"/>
    <mergeCell ref="Q7:R7"/>
    <mergeCell ref="O7:P7"/>
    <mergeCell ref="U8:V8"/>
    <mergeCell ref="S7:T7"/>
    <mergeCell ref="S8:T8"/>
    <mergeCell ref="Q8:R8"/>
    <mergeCell ref="U7:V7"/>
    <mergeCell ref="AO8:AP8"/>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AM29"/>
  <sheetViews>
    <sheetView zoomScale="75" zoomScaleNormal="75" zoomScaleSheetLayoutView="70" workbookViewId="0">
      <pane xSplit="1" ySplit="10" topLeftCell="P11" activePane="bottomRight" state="frozen"/>
      <selection pane="topRight" activeCell="B1" sqref="B1"/>
      <selection pane="bottomLeft" activeCell="A11" sqref="A11"/>
      <selection pane="bottomRight" activeCell="AG29" sqref="AG29"/>
    </sheetView>
  </sheetViews>
  <sheetFormatPr defaultColWidth="9.140625" defaultRowHeight="15"/>
  <cols>
    <col min="1" max="1" width="30.85546875" style="24" customWidth="1"/>
    <col min="2" max="8" width="12.140625" style="24" customWidth="1"/>
    <col min="9" max="19" width="13.28515625" style="24" customWidth="1"/>
    <col min="20" max="26" width="12.140625" style="24" customWidth="1"/>
    <col min="27" max="31" width="12.7109375" style="24" customWidth="1"/>
    <col min="32" max="32" width="15" style="24" customWidth="1"/>
    <col min="33" max="33" width="12.7109375" style="24" customWidth="1"/>
    <col min="34" max="37" width="13.28515625" style="24" customWidth="1"/>
    <col min="38" max="38" width="31.7109375" style="24" customWidth="1"/>
    <col min="39" max="39" width="19.5703125" style="24" customWidth="1"/>
    <col min="40" max="16384" width="9.140625" style="24"/>
  </cols>
  <sheetData>
    <row r="1" spans="1:39" ht="18">
      <c r="A1" s="43"/>
    </row>
    <row r="2" spans="1:39">
      <c r="A2" s="24" t="s">
        <v>1432</v>
      </c>
      <c r="AL2" s="25" t="s">
        <v>1658</v>
      </c>
    </row>
    <row r="4" spans="1:39" ht="15.75">
      <c r="A4" s="967" t="s">
        <v>82</v>
      </c>
      <c r="B4" s="967"/>
      <c r="C4" s="967"/>
      <c r="D4" s="967"/>
      <c r="E4" s="967"/>
      <c r="F4" s="967"/>
      <c r="G4" s="967"/>
      <c r="H4" s="967"/>
      <c r="I4" s="967"/>
      <c r="J4" s="967"/>
      <c r="K4" s="967"/>
      <c r="L4" s="967"/>
      <c r="M4" s="967"/>
      <c r="N4" s="967"/>
      <c r="O4" s="967"/>
      <c r="P4" s="967"/>
      <c r="Q4" s="967"/>
      <c r="R4" s="967"/>
      <c r="S4" s="967"/>
      <c r="T4" s="967"/>
      <c r="U4" s="967"/>
      <c r="V4" s="967"/>
      <c r="W4" s="967"/>
      <c r="X4" s="967"/>
      <c r="Y4" s="967"/>
      <c r="Z4" s="967"/>
      <c r="AA4" s="967"/>
      <c r="AB4" s="967"/>
      <c r="AC4" s="967"/>
      <c r="AD4" s="967"/>
      <c r="AE4" s="967"/>
      <c r="AF4" s="967"/>
      <c r="AG4" s="967"/>
      <c r="AH4" s="967"/>
      <c r="AI4" s="967"/>
      <c r="AJ4" s="967"/>
      <c r="AK4" s="967"/>
      <c r="AL4" s="967"/>
    </row>
    <row r="5" spans="1:39" ht="18.75">
      <c r="A5" s="967" t="s">
        <v>217</v>
      </c>
      <c r="B5" s="967"/>
      <c r="C5" s="967"/>
      <c r="D5" s="967"/>
      <c r="E5" s="967"/>
      <c r="F5" s="967"/>
      <c r="G5" s="967"/>
      <c r="H5" s="967"/>
      <c r="I5" s="967"/>
      <c r="J5" s="967"/>
      <c r="K5" s="967"/>
      <c r="L5" s="967"/>
      <c r="M5" s="967"/>
      <c r="N5" s="967"/>
      <c r="O5" s="967"/>
      <c r="P5" s="967"/>
      <c r="Q5" s="967"/>
      <c r="R5" s="967"/>
      <c r="S5" s="967"/>
      <c r="T5" s="967"/>
      <c r="U5" s="967"/>
      <c r="V5" s="967"/>
      <c r="W5" s="967"/>
      <c r="X5" s="967"/>
      <c r="Y5" s="967"/>
      <c r="Z5" s="967"/>
      <c r="AA5" s="967"/>
      <c r="AB5" s="967"/>
      <c r="AC5" s="967"/>
      <c r="AD5" s="967"/>
      <c r="AE5" s="967"/>
      <c r="AF5" s="967"/>
      <c r="AG5" s="967"/>
      <c r="AH5" s="967"/>
      <c r="AI5" s="967"/>
      <c r="AJ5" s="967"/>
      <c r="AK5" s="967"/>
      <c r="AL5" s="967"/>
    </row>
    <row r="6" spans="1:39">
      <c r="A6" s="24" t="s">
        <v>60</v>
      </c>
      <c r="AL6" s="25" t="s">
        <v>239</v>
      </c>
    </row>
    <row r="7" spans="1:39">
      <c r="A7" s="968" t="s">
        <v>371</v>
      </c>
      <c r="B7" s="971" t="s">
        <v>274</v>
      </c>
      <c r="C7" s="972"/>
      <c r="D7" s="972"/>
      <c r="E7" s="972"/>
      <c r="F7" s="972"/>
      <c r="G7" s="972"/>
      <c r="H7" s="972"/>
      <c r="I7" s="972"/>
      <c r="J7" s="972"/>
      <c r="K7" s="972"/>
      <c r="L7" s="972"/>
      <c r="M7" s="972"/>
      <c r="N7" s="972"/>
      <c r="O7" s="972"/>
      <c r="P7" s="972"/>
      <c r="Q7" s="973"/>
      <c r="R7" s="469"/>
      <c r="S7" s="706"/>
      <c r="T7" s="971" t="s">
        <v>275</v>
      </c>
      <c r="U7" s="972"/>
      <c r="V7" s="972"/>
      <c r="W7" s="972"/>
      <c r="X7" s="972"/>
      <c r="Y7" s="972"/>
      <c r="Z7" s="972"/>
      <c r="AA7" s="972"/>
      <c r="AB7" s="972"/>
      <c r="AC7" s="972"/>
      <c r="AD7" s="972"/>
      <c r="AE7" s="972"/>
      <c r="AF7" s="972"/>
      <c r="AG7" s="972"/>
      <c r="AH7" s="973"/>
      <c r="AI7" s="386"/>
      <c r="AJ7" s="470"/>
      <c r="AK7" s="707"/>
      <c r="AL7" s="968" t="s">
        <v>37</v>
      </c>
    </row>
    <row r="8" spans="1:39">
      <c r="A8" s="969"/>
      <c r="B8" s="1006" t="s">
        <v>276</v>
      </c>
      <c r="C8" s="1007"/>
      <c r="D8" s="1007"/>
      <c r="E8" s="1007"/>
      <c r="F8" s="1007"/>
      <c r="G8" s="1007"/>
      <c r="H8" s="1007"/>
      <c r="I8" s="1007"/>
      <c r="J8" s="1007"/>
      <c r="K8" s="1007"/>
      <c r="L8" s="1007"/>
      <c r="M8" s="1007"/>
      <c r="N8" s="1007"/>
      <c r="O8" s="1007"/>
      <c r="P8" s="1007"/>
      <c r="Q8" s="1008"/>
      <c r="R8" s="473"/>
      <c r="S8" s="713"/>
      <c r="T8" s="1006" t="s">
        <v>324</v>
      </c>
      <c r="U8" s="1007"/>
      <c r="V8" s="1007"/>
      <c r="W8" s="1007"/>
      <c r="X8" s="1007"/>
      <c r="Y8" s="1007"/>
      <c r="Z8" s="1007"/>
      <c r="AA8" s="1007"/>
      <c r="AB8" s="1007"/>
      <c r="AC8" s="1007"/>
      <c r="AD8" s="1007"/>
      <c r="AE8" s="1007"/>
      <c r="AF8" s="1007"/>
      <c r="AG8" s="1007"/>
      <c r="AH8" s="1008"/>
      <c r="AI8" s="388"/>
      <c r="AJ8" s="472"/>
      <c r="AK8" s="709"/>
      <c r="AL8" s="969"/>
    </row>
    <row r="9" spans="1:39" ht="81.75" customHeight="1">
      <c r="A9" s="969"/>
      <c r="B9" s="51" t="s">
        <v>1334</v>
      </c>
      <c r="C9" s="51" t="s">
        <v>1407</v>
      </c>
      <c r="D9" s="79" t="s">
        <v>1642</v>
      </c>
      <c r="E9" s="79" t="s">
        <v>1728</v>
      </c>
      <c r="F9" s="79" t="s">
        <v>2506</v>
      </c>
      <c r="G9" s="79" t="s">
        <v>1841</v>
      </c>
      <c r="H9" s="79" t="s">
        <v>1855</v>
      </c>
      <c r="I9" s="79" t="s">
        <v>1868</v>
      </c>
      <c r="J9" s="79" t="s">
        <v>2368</v>
      </c>
      <c r="K9" s="79" t="s">
        <v>2470</v>
      </c>
      <c r="L9" s="79" t="s">
        <v>2490</v>
      </c>
      <c r="M9" s="79" t="s">
        <v>2507</v>
      </c>
      <c r="N9" s="79" t="s">
        <v>2518</v>
      </c>
      <c r="O9" s="79" t="s">
        <v>2640</v>
      </c>
      <c r="P9" s="79" t="s">
        <v>2675</v>
      </c>
      <c r="Q9" s="79" t="s">
        <v>2705</v>
      </c>
      <c r="R9" s="79" t="s">
        <v>2773</v>
      </c>
      <c r="S9" s="79" t="s">
        <v>3297</v>
      </c>
      <c r="T9" s="79" t="s">
        <v>1334</v>
      </c>
      <c r="U9" s="79" t="s">
        <v>1407</v>
      </c>
      <c r="V9" s="79" t="s">
        <v>1642</v>
      </c>
      <c r="W9" s="79" t="s">
        <v>1728</v>
      </c>
      <c r="X9" s="79" t="s">
        <v>2506</v>
      </c>
      <c r="Y9" s="79" t="s">
        <v>1841</v>
      </c>
      <c r="Z9" s="79" t="s">
        <v>1855</v>
      </c>
      <c r="AA9" s="79" t="s">
        <v>1868</v>
      </c>
      <c r="AB9" s="79" t="s">
        <v>2366</v>
      </c>
      <c r="AC9" s="79" t="s">
        <v>2470</v>
      </c>
      <c r="AD9" s="79" t="s">
        <v>2490</v>
      </c>
      <c r="AE9" s="79" t="s">
        <v>2507</v>
      </c>
      <c r="AF9" s="79" t="s">
        <v>2518</v>
      </c>
      <c r="AG9" s="79" t="s">
        <v>2640</v>
      </c>
      <c r="AH9" s="79" t="s">
        <v>2675</v>
      </c>
      <c r="AI9" s="79" t="s">
        <v>2703</v>
      </c>
      <c r="AJ9" s="79" t="s">
        <v>2774</v>
      </c>
      <c r="AK9" s="79" t="s">
        <v>3280</v>
      </c>
      <c r="AL9" s="970"/>
    </row>
    <row r="10" spans="1:39">
      <c r="A10" s="26">
        <v>1</v>
      </c>
      <c r="B10" s="51">
        <v>2</v>
      </c>
      <c r="C10" s="51">
        <v>3</v>
      </c>
      <c r="D10" s="51">
        <v>4</v>
      </c>
      <c r="E10" s="51">
        <v>5</v>
      </c>
      <c r="F10" s="51">
        <v>6</v>
      </c>
      <c r="G10" s="51">
        <v>7</v>
      </c>
      <c r="H10" s="51">
        <v>8</v>
      </c>
      <c r="I10" s="51">
        <v>9</v>
      </c>
      <c r="J10" s="51">
        <v>10</v>
      </c>
      <c r="K10" s="51">
        <v>11</v>
      </c>
      <c r="L10" s="51">
        <v>12</v>
      </c>
      <c r="M10" s="51">
        <v>13</v>
      </c>
      <c r="N10" s="51">
        <v>14</v>
      </c>
      <c r="O10" s="51">
        <v>15</v>
      </c>
      <c r="P10" s="51">
        <v>16</v>
      </c>
      <c r="Q10" s="51">
        <v>17</v>
      </c>
      <c r="R10" s="51">
        <v>18</v>
      </c>
      <c r="S10" s="51">
        <v>19</v>
      </c>
      <c r="T10" s="51">
        <v>20</v>
      </c>
      <c r="U10" s="51">
        <v>21</v>
      </c>
      <c r="V10" s="51">
        <v>22</v>
      </c>
      <c r="W10" s="51">
        <v>23</v>
      </c>
      <c r="X10" s="51">
        <v>24</v>
      </c>
      <c r="Y10" s="51">
        <v>25</v>
      </c>
      <c r="Z10" s="51">
        <v>26</v>
      </c>
      <c r="AA10" s="51">
        <v>27</v>
      </c>
      <c r="AB10" s="51">
        <v>28</v>
      </c>
      <c r="AC10" s="51">
        <v>29</v>
      </c>
      <c r="AD10" s="51">
        <v>30</v>
      </c>
      <c r="AE10" s="51">
        <v>31</v>
      </c>
      <c r="AF10" s="51">
        <v>32</v>
      </c>
      <c r="AG10" s="51">
        <v>33</v>
      </c>
      <c r="AH10" s="51">
        <v>34</v>
      </c>
      <c r="AI10" s="51">
        <v>35</v>
      </c>
      <c r="AJ10" s="51">
        <v>34</v>
      </c>
      <c r="AK10" s="81">
        <v>35</v>
      </c>
    </row>
    <row r="11" spans="1:39" ht="27" customHeight="1">
      <c r="A11" s="27" t="s">
        <v>111</v>
      </c>
      <c r="B11" s="91">
        <v>833072.33680505003</v>
      </c>
      <c r="C11" s="91">
        <v>640568.01896374009</v>
      </c>
      <c r="D11" s="91">
        <v>912656.23740070034</v>
      </c>
      <c r="E11" s="91">
        <v>2534806.1728896499</v>
      </c>
      <c r="F11" s="91">
        <v>1566204.9362895503</v>
      </c>
      <c r="G11" s="91">
        <v>382189.30892918003</v>
      </c>
      <c r="H11" s="91">
        <v>1249185.8589798997</v>
      </c>
      <c r="I11" s="91">
        <v>592247.56826038053</v>
      </c>
      <c r="J11" s="91">
        <v>587477.85874799034</v>
      </c>
      <c r="K11" s="91">
        <v>271312.85565738997</v>
      </c>
      <c r="L11" s="91">
        <v>694701.46574849996</v>
      </c>
      <c r="M11" s="91">
        <v>1091941.6557680902</v>
      </c>
      <c r="N11" s="91">
        <v>1528085.8762104001</v>
      </c>
      <c r="O11" s="91">
        <v>-77995.154517450035</v>
      </c>
      <c r="P11" s="91">
        <v>1075781.4388192703</v>
      </c>
      <c r="Q11" s="395">
        <v>1002304.0176625791</v>
      </c>
      <c r="R11" s="397">
        <v>2383780.764162641</v>
      </c>
      <c r="S11" s="397">
        <v>392139.04807354993</v>
      </c>
      <c r="T11" s="91">
        <v>729188.09148355003</v>
      </c>
      <c r="U11" s="91">
        <v>483144.20098854008</v>
      </c>
      <c r="V11" s="96">
        <v>-45425.55489020003</v>
      </c>
      <c r="W11" s="96">
        <v>2526271.2169568501</v>
      </c>
      <c r="X11" s="96">
        <v>489626.63898390532</v>
      </c>
      <c r="Y11" s="96">
        <v>742503.33648392011</v>
      </c>
      <c r="Z11" s="96">
        <v>1454521.8745661997</v>
      </c>
      <c r="AA11" s="96">
        <v>800696.82623819029</v>
      </c>
      <c r="AB11" s="96">
        <v>123128.24817644013</v>
      </c>
      <c r="AC11" s="91">
        <v>1031674.6262595898</v>
      </c>
      <c r="AD11" s="96">
        <v>866916.80297805974</v>
      </c>
      <c r="AE11" s="96">
        <v>1089964.5586982404</v>
      </c>
      <c r="AF11" s="96">
        <v>660334.51490665972</v>
      </c>
      <c r="AG11" s="96">
        <v>491400.0542330012</v>
      </c>
      <c r="AH11" s="91">
        <v>875952.3343351091</v>
      </c>
      <c r="AI11" s="96">
        <v>1260392.4215486697</v>
      </c>
      <c r="AJ11" s="96">
        <v>1654379.8857623497</v>
      </c>
      <c r="AK11" s="96">
        <v>570257.77427436016</v>
      </c>
      <c r="AL11" s="28" t="s">
        <v>42</v>
      </c>
      <c r="AM11" s="139"/>
    </row>
    <row r="12" spans="1:39" s="33" customFormat="1" ht="15.75">
      <c r="A12" s="29" t="s">
        <v>452</v>
      </c>
      <c r="B12" s="92">
        <v>483687.20949140005</v>
      </c>
      <c r="C12" s="92">
        <v>654333.38928400003</v>
      </c>
      <c r="D12" s="92">
        <v>917463.36805790011</v>
      </c>
      <c r="E12" s="92">
        <v>1571943.0960843</v>
      </c>
      <c r="F12" s="92">
        <v>1584542.1134227002</v>
      </c>
      <c r="G12" s="92">
        <v>418017.00788573001</v>
      </c>
      <c r="H12" s="92">
        <v>1111614.6802040399</v>
      </c>
      <c r="I12" s="92">
        <v>788753.15766038047</v>
      </c>
      <c r="J12" s="92">
        <v>903445.85655425023</v>
      </c>
      <c r="K12" s="92">
        <v>381660.56728928001</v>
      </c>
      <c r="L12" s="92">
        <v>732485.52981250989</v>
      </c>
      <c r="M12" s="92">
        <v>1184891.7911424702</v>
      </c>
      <c r="N12" s="92">
        <v>994933.16644106992</v>
      </c>
      <c r="O12" s="92">
        <v>-702.52226898004301</v>
      </c>
      <c r="P12" s="92">
        <v>1148015.9800942603</v>
      </c>
      <c r="Q12" s="396">
        <v>1083374.6466171192</v>
      </c>
      <c r="R12" s="396">
        <v>1630278.8705836413</v>
      </c>
      <c r="S12" s="396">
        <v>482264.72980344994</v>
      </c>
      <c r="T12" s="92">
        <v>379136.95916990004</v>
      </c>
      <c r="U12" s="92">
        <v>496909.57130880002</v>
      </c>
      <c r="V12" s="92">
        <v>-30716.224233000074</v>
      </c>
      <c r="W12" s="92">
        <v>1562697.2905095001</v>
      </c>
      <c r="X12" s="92">
        <v>507163.81611705548</v>
      </c>
      <c r="Y12" s="92">
        <v>778331.03544047009</v>
      </c>
      <c r="Z12" s="92">
        <v>1316336.5187903398</v>
      </c>
      <c r="AA12" s="92">
        <v>995935.71563819028</v>
      </c>
      <c r="AB12" s="92">
        <v>439096.24598270003</v>
      </c>
      <c r="AC12" s="92">
        <v>1141153.5814923698</v>
      </c>
      <c r="AD12" s="92">
        <v>904700.86704206979</v>
      </c>
      <c r="AE12" s="92">
        <v>1182914.6940726202</v>
      </c>
      <c r="AF12" s="92">
        <v>127181.80513732973</v>
      </c>
      <c r="AG12" s="92">
        <v>568692.68648147117</v>
      </c>
      <c r="AH12" s="92">
        <v>948186.87561009917</v>
      </c>
      <c r="AI12" s="92">
        <v>1341463.0505032092</v>
      </c>
      <c r="AJ12" s="92">
        <v>900877.99218335049</v>
      </c>
      <c r="AK12" s="92">
        <v>660383.45600426022</v>
      </c>
      <c r="AL12" s="29" t="s">
        <v>453</v>
      </c>
    </row>
    <row r="13" spans="1:39" ht="23.25" customHeight="1">
      <c r="A13" s="31" t="s">
        <v>456</v>
      </c>
      <c r="B13" s="93">
        <v>0</v>
      </c>
      <c r="C13" s="93">
        <v>0</v>
      </c>
      <c r="D13" s="93">
        <v>0</v>
      </c>
      <c r="E13" s="93">
        <v>0</v>
      </c>
      <c r="F13" s="93">
        <v>0</v>
      </c>
      <c r="G13" s="93">
        <v>0</v>
      </c>
      <c r="H13" s="93">
        <v>0</v>
      </c>
      <c r="I13" s="93">
        <v>0</v>
      </c>
      <c r="J13" s="93">
        <v>0</v>
      </c>
      <c r="K13" s="93">
        <v>0</v>
      </c>
      <c r="L13" s="93">
        <v>0</v>
      </c>
      <c r="M13" s="93">
        <v>0</v>
      </c>
      <c r="N13" s="93">
        <v>0</v>
      </c>
      <c r="O13" s="93">
        <v>0</v>
      </c>
      <c r="P13" s="93">
        <v>0</v>
      </c>
      <c r="Q13" s="397">
        <v>0</v>
      </c>
      <c r="R13" s="397">
        <v>0</v>
      </c>
      <c r="S13" s="397">
        <v>0</v>
      </c>
      <c r="T13" s="93">
        <v>0</v>
      </c>
      <c r="U13" s="93">
        <v>0</v>
      </c>
      <c r="V13" s="93">
        <v>0</v>
      </c>
      <c r="W13" s="93"/>
      <c r="X13" s="93">
        <v>0</v>
      </c>
      <c r="Y13" s="93">
        <v>0</v>
      </c>
      <c r="Z13" s="93">
        <v>0</v>
      </c>
      <c r="AA13" s="93">
        <v>0</v>
      </c>
      <c r="AB13" s="93">
        <v>0</v>
      </c>
      <c r="AC13" s="93"/>
      <c r="AD13" s="93">
        <v>0</v>
      </c>
      <c r="AE13" s="93">
        <v>0</v>
      </c>
      <c r="AF13" s="93">
        <v>0</v>
      </c>
      <c r="AG13" s="93">
        <v>0</v>
      </c>
      <c r="AH13" s="93">
        <v>0</v>
      </c>
      <c r="AI13" s="93">
        <v>0</v>
      </c>
      <c r="AJ13" s="93">
        <v>0</v>
      </c>
      <c r="AK13" s="93">
        <v>0</v>
      </c>
      <c r="AL13" s="31" t="s">
        <v>495</v>
      </c>
    </row>
    <row r="14" spans="1:39" ht="32.25" customHeight="1">
      <c r="A14" s="37" t="s">
        <v>256</v>
      </c>
      <c r="B14" s="93">
        <v>468961.20966590004</v>
      </c>
      <c r="C14" s="93">
        <v>27148.891522000078</v>
      </c>
      <c r="D14" s="93">
        <v>781590.66664490011</v>
      </c>
      <c r="E14" s="93">
        <v>1589263.7154178</v>
      </c>
      <c r="F14" s="93">
        <v>945394.38902876014</v>
      </c>
      <c r="G14" s="93">
        <v>895406.59052710002</v>
      </c>
      <c r="H14" s="93">
        <v>1717939.8694931399</v>
      </c>
      <c r="I14" s="93">
        <v>512191.76401826041</v>
      </c>
      <c r="J14" s="93">
        <v>152597.59376069997</v>
      </c>
      <c r="K14" s="93">
        <v>928581.93250159989</v>
      </c>
      <c r="L14" s="93">
        <v>1001449.8297719599</v>
      </c>
      <c r="M14" s="93">
        <v>1408860.8460293403</v>
      </c>
      <c r="N14" s="93">
        <v>214882.05279849004</v>
      </c>
      <c r="O14" s="93">
        <v>653408.38420761004</v>
      </c>
      <c r="P14" s="93">
        <v>1070014.2243774403</v>
      </c>
      <c r="Q14" s="397">
        <v>1378987.3618139392</v>
      </c>
      <c r="R14" s="397">
        <v>946653.35365463095</v>
      </c>
      <c r="S14" s="397">
        <v>776687.86495144013</v>
      </c>
      <c r="T14" s="93">
        <v>404924.33345420007</v>
      </c>
      <c r="U14" s="93">
        <v>33855.438578799949</v>
      </c>
      <c r="V14" s="93">
        <v>203359.30053499993</v>
      </c>
      <c r="W14" s="104">
        <v>1503247.8733905002</v>
      </c>
      <c r="X14" s="104">
        <v>313183.7512353803</v>
      </c>
      <c r="Y14" s="104">
        <v>811050.07509300008</v>
      </c>
      <c r="Z14" s="104">
        <v>1671621.2520653098</v>
      </c>
      <c r="AA14" s="104">
        <v>473644.76501829037</v>
      </c>
      <c r="AB14" s="104">
        <v>223958.0917607001</v>
      </c>
      <c r="AC14" s="93">
        <v>1080847.0855015998</v>
      </c>
      <c r="AD14" s="93">
        <v>904170.41977195977</v>
      </c>
      <c r="AE14" s="93">
        <v>1184756.3568104804</v>
      </c>
      <c r="AF14" s="93">
        <v>125984.67885389971</v>
      </c>
      <c r="AG14" s="93">
        <v>590601.31042743009</v>
      </c>
      <c r="AH14" s="93">
        <v>928766.47765436023</v>
      </c>
      <c r="AI14" s="93">
        <v>1142055.4232321093</v>
      </c>
      <c r="AJ14" s="93">
        <v>898011.21421373077</v>
      </c>
      <c r="AK14" s="93">
        <v>668673.13916113018</v>
      </c>
      <c r="AL14" s="37" t="s">
        <v>359</v>
      </c>
    </row>
    <row r="15" spans="1:39" ht="15" customHeight="1">
      <c r="A15" s="31" t="s">
        <v>74</v>
      </c>
      <c r="B15" s="93"/>
      <c r="C15" s="93">
        <v>0</v>
      </c>
      <c r="D15" s="93">
        <v>0</v>
      </c>
      <c r="E15" s="93"/>
      <c r="F15" s="93">
        <v>0</v>
      </c>
      <c r="G15" s="93"/>
      <c r="H15" s="93">
        <v>0</v>
      </c>
      <c r="I15" s="93">
        <v>0</v>
      </c>
      <c r="J15" s="93">
        <v>0</v>
      </c>
      <c r="K15" s="93"/>
      <c r="L15" s="93">
        <v>0</v>
      </c>
      <c r="M15" s="93">
        <v>0</v>
      </c>
      <c r="N15" s="93">
        <v>0</v>
      </c>
      <c r="O15" s="93"/>
      <c r="P15" s="93">
        <v>0</v>
      </c>
      <c r="Q15" s="397">
        <v>0</v>
      </c>
      <c r="R15" s="397">
        <v>0</v>
      </c>
      <c r="S15" s="397"/>
      <c r="T15" s="93"/>
      <c r="U15" s="93">
        <v>0</v>
      </c>
      <c r="V15" s="93">
        <v>0</v>
      </c>
      <c r="W15" s="93"/>
      <c r="X15" s="93">
        <v>0</v>
      </c>
      <c r="Y15" s="93"/>
      <c r="Z15" s="93">
        <v>0</v>
      </c>
      <c r="AA15" s="93">
        <v>0</v>
      </c>
      <c r="AB15" s="93">
        <v>0</v>
      </c>
      <c r="AC15" s="93"/>
      <c r="AD15" s="93">
        <v>0</v>
      </c>
      <c r="AE15" s="93">
        <v>0</v>
      </c>
      <c r="AF15" s="93">
        <v>0</v>
      </c>
      <c r="AG15" s="93"/>
      <c r="AH15" s="93">
        <v>0</v>
      </c>
      <c r="AI15" s="93">
        <v>0</v>
      </c>
      <c r="AJ15" s="93">
        <v>0</v>
      </c>
      <c r="AK15" s="93"/>
      <c r="AL15" s="31" t="s">
        <v>487</v>
      </c>
    </row>
    <row r="16" spans="1:39" ht="30.75" customHeight="1">
      <c r="A16" s="38" t="s">
        <v>416</v>
      </c>
      <c r="B16" s="93">
        <v>404924.33345420007</v>
      </c>
      <c r="C16" s="93">
        <v>21551.861245400039</v>
      </c>
      <c r="D16" s="93">
        <v>508502.78288860014</v>
      </c>
      <c r="E16" s="93">
        <v>1777419.8270905002</v>
      </c>
      <c r="F16" s="93">
        <v>-51112.956418349873</v>
      </c>
      <c r="G16" s="93">
        <v>241522.33122000005</v>
      </c>
      <c r="H16" s="93">
        <v>1252048.2134678098</v>
      </c>
      <c r="I16" s="93">
        <v>370774.6680679901</v>
      </c>
      <c r="J16" s="93">
        <v>160702.58095640037</v>
      </c>
      <c r="K16" s="93">
        <v>812385.61813386995</v>
      </c>
      <c r="L16" s="93">
        <v>946265.21793664992</v>
      </c>
      <c r="M16" s="93">
        <v>1019705.7262130701</v>
      </c>
      <c r="N16" s="93">
        <v>124990.8274763599</v>
      </c>
      <c r="O16" s="93">
        <v>1134831.9942604101</v>
      </c>
      <c r="P16" s="93">
        <v>1096339.6199897302</v>
      </c>
      <c r="Q16" s="397">
        <v>1083660.4554077294</v>
      </c>
      <c r="R16" s="397">
        <v>891345.24811829068</v>
      </c>
      <c r="S16" s="397">
        <v>983313.11098281003</v>
      </c>
      <c r="T16" s="93">
        <v>404924.33345420007</v>
      </c>
      <c r="U16" s="93">
        <v>21551.861245400039</v>
      </c>
      <c r="V16" s="93">
        <v>508502.78288860014</v>
      </c>
      <c r="W16" s="93">
        <v>1777419.8270905002</v>
      </c>
      <c r="X16" s="93">
        <v>-51112.956418349873</v>
      </c>
      <c r="Y16" s="93">
        <v>241522.33122000005</v>
      </c>
      <c r="Z16" s="93">
        <v>1252048.2134678098</v>
      </c>
      <c r="AA16" s="93">
        <v>370774.6680679901</v>
      </c>
      <c r="AB16" s="93">
        <v>160702.58095640037</v>
      </c>
      <c r="AC16" s="93">
        <v>812385.61813386995</v>
      </c>
      <c r="AD16" s="93">
        <v>946265.21793664992</v>
      </c>
      <c r="AE16" s="93">
        <v>1019705.7262130701</v>
      </c>
      <c r="AF16" s="93">
        <v>124990.8274763599</v>
      </c>
      <c r="AG16" s="93">
        <v>1134831.9942604101</v>
      </c>
      <c r="AH16" s="93">
        <v>1096339.6199897302</v>
      </c>
      <c r="AI16" s="93">
        <v>1083660.4554077294</v>
      </c>
      <c r="AJ16" s="93">
        <v>891345.24811829068</v>
      </c>
      <c r="AK16" s="93">
        <v>983313.11098281003</v>
      </c>
      <c r="AL16" s="38" t="s">
        <v>387</v>
      </c>
    </row>
    <row r="17" spans="1:38" ht="29.25" customHeight="1">
      <c r="A17" s="38" t="s">
        <v>215</v>
      </c>
      <c r="B17" s="93">
        <v>66451.345211699983</v>
      </c>
      <c r="C17" s="93">
        <v>10797.030276599995</v>
      </c>
      <c r="D17" s="93">
        <v>258868.57433330012</v>
      </c>
      <c r="E17" s="93">
        <v>23261.965520299971</v>
      </c>
      <c r="F17" s="93">
        <v>996507.34544711001</v>
      </c>
      <c r="G17" s="93">
        <v>489873.77084980003</v>
      </c>
      <c r="H17" s="93">
        <v>261714.82678725995</v>
      </c>
      <c r="I17" s="93">
        <v>160505.12357474014</v>
      </c>
      <c r="J17" s="93">
        <v>-8104.9875957001932</v>
      </c>
      <c r="K17" s="93">
        <v>2606.2227683300152</v>
      </c>
      <c r="L17" s="93">
        <v>169736.40388296999</v>
      </c>
      <c r="M17" s="93">
        <v>245476.33642045001</v>
      </c>
      <c r="N17" s="93">
        <v>138617.81853219005</v>
      </c>
      <c r="O17" s="93">
        <v>-503524.88521982002</v>
      </c>
      <c r="P17" s="93">
        <v>31999.968940220133</v>
      </c>
      <c r="Q17" s="397">
        <v>290296.87972292991</v>
      </c>
      <c r="R17" s="397">
        <v>428805.38669060008</v>
      </c>
      <c r="S17" s="397">
        <v>-62201.723158639994</v>
      </c>
      <c r="T17" s="93">
        <v>0</v>
      </c>
      <c r="U17" s="93">
        <v>12303.577333399997</v>
      </c>
      <c r="V17" s="93">
        <v>0</v>
      </c>
      <c r="W17" s="93">
        <v>-67138.496507000003</v>
      </c>
      <c r="X17" s="93">
        <v>364296.70765373006</v>
      </c>
      <c r="Y17" s="93">
        <v>405517.25541570003</v>
      </c>
      <c r="Z17" s="93">
        <v>215396.20935943001</v>
      </c>
      <c r="AA17" s="93">
        <v>121958.12457476999</v>
      </c>
      <c r="AB17" s="93">
        <v>63255.510404299945</v>
      </c>
      <c r="AC17" s="93">
        <v>154871.37576833001</v>
      </c>
      <c r="AD17" s="93">
        <v>72456.993882970011</v>
      </c>
      <c r="AE17" s="93">
        <v>21371.84720158999</v>
      </c>
      <c r="AF17" s="93">
        <v>49720.444587599981</v>
      </c>
      <c r="AG17" s="93">
        <v>-566331.95900000003</v>
      </c>
      <c r="AH17" s="93">
        <v>-109247.77778285986</v>
      </c>
      <c r="AI17" s="93">
        <v>53364.941141099902</v>
      </c>
      <c r="AJ17" s="93">
        <v>380163.24724970007</v>
      </c>
      <c r="AK17" s="93">
        <v>-170216.44894894998</v>
      </c>
      <c r="AL17" s="38" t="s">
        <v>241</v>
      </c>
    </row>
    <row r="18" spans="1:38" ht="42.75" customHeight="1">
      <c r="A18" s="38" t="s">
        <v>116</v>
      </c>
      <c r="B18" s="93">
        <v>-2414.4690000000001</v>
      </c>
      <c r="C18" s="93">
        <v>-5200</v>
      </c>
      <c r="D18" s="93">
        <v>14219.30942299997</v>
      </c>
      <c r="E18" s="93">
        <v>-211418.077193</v>
      </c>
      <c r="F18" s="93">
        <v>0</v>
      </c>
      <c r="G18" s="93">
        <v>164010.4884573</v>
      </c>
      <c r="H18" s="93">
        <v>204176.82923807</v>
      </c>
      <c r="I18" s="93">
        <v>-19088.027624470007</v>
      </c>
      <c r="J18" s="93">
        <v>3.9999996079131961E-4</v>
      </c>
      <c r="K18" s="93">
        <v>113590.09159939998</v>
      </c>
      <c r="L18" s="93">
        <v>-114551.79204766004</v>
      </c>
      <c r="M18" s="93">
        <v>143678.78339582006</v>
      </c>
      <c r="N18" s="93">
        <v>-48726.593210059917</v>
      </c>
      <c r="O18" s="93">
        <v>22101.275167020009</v>
      </c>
      <c r="P18" s="93">
        <v>-58325.364552510029</v>
      </c>
      <c r="Q18" s="397">
        <v>5030.0266832800407</v>
      </c>
      <c r="R18" s="397">
        <v>-373497.28115426004</v>
      </c>
      <c r="S18" s="397">
        <v>-144423.52287272998</v>
      </c>
      <c r="T18" s="93">
        <v>0</v>
      </c>
      <c r="U18" s="93">
        <v>0</v>
      </c>
      <c r="V18" s="93">
        <v>-305143.48235360003</v>
      </c>
      <c r="W18" s="93">
        <v>-207033.45719300001</v>
      </c>
      <c r="X18" s="93">
        <v>0</v>
      </c>
      <c r="Y18" s="93">
        <v>164010.4884573</v>
      </c>
      <c r="Z18" s="93">
        <v>204176.82923807</v>
      </c>
      <c r="AA18" s="93">
        <v>-19088.027624470007</v>
      </c>
      <c r="AB18" s="93">
        <v>3.9999996079131961E-4</v>
      </c>
      <c r="AC18" s="93">
        <v>113590.09159939998</v>
      </c>
      <c r="AD18" s="93">
        <v>-114551.79204766004</v>
      </c>
      <c r="AE18" s="93">
        <v>143678.78339582006</v>
      </c>
      <c r="AF18" s="93">
        <v>-48726.593210059917</v>
      </c>
      <c r="AG18" s="93">
        <v>22101.275167020009</v>
      </c>
      <c r="AH18" s="93">
        <v>-58325.364552510029</v>
      </c>
      <c r="AI18" s="93">
        <v>5030.0266832800407</v>
      </c>
      <c r="AJ18" s="93">
        <v>-373497.28115426004</v>
      </c>
      <c r="AK18" s="93">
        <v>-144423.52287272998</v>
      </c>
      <c r="AL18" s="38" t="s">
        <v>257</v>
      </c>
    </row>
    <row r="19" spans="1:38" ht="31.7" customHeight="1">
      <c r="A19" s="38" t="s">
        <v>455</v>
      </c>
      <c r="B19" s="93">
        <v>0</v>
      </c>
      <c r="C19" s="93">
        <v>0</v>
      </c>
      <c r="D19" s="93">
        <v>0</v>
      </c>
      <c r="E19" s="93">
        <v>0</v>
      </c>
      <c r="F19" s="93">
        <v>0</v>
      </c>
      <c r="G19" s="93"/>
      <c r="H19" s="93">
        <v>0</v>
      </c>
      <c r="I19" s="93">
        <v>0</v>
      </c>
      <c r="J19" s="93">
        <v>0</v>
      </c>
      <c r="K19" s="93">
        <v>0</v>
      </c>
      <c r="L19" s="93">
        <v>0</v>
      </c>
      <c r="M19" s="93">
        <v>0</v>
      </c>
      <c r="N19" s="93">
        <v>0</v>
      </c>
      <c r="O19" s="93"/>
      <c r="P19" s="93">
        <v>0</v>
      </c>
      <c r="Q19" s="397">
        <v>0</v>
      </c>
      <c r="R19" s="397">
        <v>-216901.82</v>
      </c>
      <c r="S19" s="397"/>
      <c r="T19" s="93">
        <v>0</v>
      </c>
      <c r="U19" s="93">
        <v>0</v>
      </c>
      <c r="V19" s="93">
        <v>0</v>
      </c>
      <c r="W19" s="93"/>
      <c r="X19" s="93">
        <v>-157096.65652689998</v>
      </c>
      <c r="Y19" s="93">
        <v>0</v>
      </c>
      <c r="Z19" s="93">
        <v>0</v>
      </c>
      <c r="AA19" s="93">
        <v>127095.27586189999</v>
      </c>
      <c r="AB19" s="93">
        <v>0</v>
      </c>
      <c r="AC19" s="93"/>
      <c r="AD19" s="93">
        <v>0</v>
      </c>
      <c r="AE19" s="93">
        <v>0</v>
      </c>
      <c r="AF19" s="93">
        <v>0</v>
      </c>
      <c r="AG19" s="93">
        <v>0</v>
      </c>
      <c r="AH19" s="93">
        <v>0</v>
      </c>
      <c r="AI19" s="93">
        <v>199535.41361384999</v>
      </c>
      <c r="AJ19" s="93">
        <v>0</v>
      </c>
      <c r="AK19" s="93">
        <v>0</v>
      </c>
      <c r="AL19" s="38" t="s">
        <v>132</v>
      </c>
    </row>
    <row r="20" spans="1:38" ht="17.45" customHeight="1">
      <c r="A20" s="31" t="s">
        <v>145</v>
      </c>
      <c r="B20" s="93">
        <v>14725.999825499981</v>
      </c>
      <c r="C20" s="93">
        <v>627184.49776199996</v>
      </c>
      <c r="D20" s="93">
        <v>135872.701413</v>
      </c>
      <c r="E20" s="93">
        <v>-17320.619333500043</v>
      </c>
      <c r="F20" s="93">
        <v>639147.72439393995</v>
      </c>
      <c r="G20" s="93">
        <v>-477389.58264137001</v>
      </c>
      <c r="H20" s="93">
        <v>-606325.18928910012</v>
      </c>
      <c r="I20" s="93">
        <v>276561.39364212018</v>
      </c>
      <c r="J20" s="93">
        <v>750848.26279354992</v>
      </c>
      <c r="K20" s="93">
        <v>-546921.36521231988</v>
      </c>
      <c r="L20" s="93">
        <v>-268964.29995945015</v>
      </c>
      <c r="M20" s="93">
        <v>-223969.05488686974</v>
      </c>
      <c r="N20" s="93">
        <v>780051.11364257976</v>
      </c>
      <c r="O20" s="93">
        <v>-654110.90647659008</v>
      </c>
      <c r="P20" s="93">
        <v>78001.755716820015</v>
      </c>
      <c r="Q20" s="397">
        <v>-295612.71519681998</v>
      </c>
      <c r="R20" s="397">
        <v>900527.33692901023</v>
      </c>
      <c r="S20" s="397">
        <v>-294423.13514799019</v>
      </c>
      <c r="T20" s="93">
        <v>-25787.374284299993</v>
      </c>
      <c r="U20" s="93">
        <v>463054.13273000007</v>
      </c>
      <c r="V20" s="93">
        <v>-234075.52476800003</v>
      </c>
      <c r="W20" s="93">
        <v>59449.417118999962</v>
      </c>
      <c r="X20" s="93">
        <v>351076.72140857496</v>
      </c>
      <c r="Y20" s="93">
        <v>-32719.039652529988</v>
      </c>
      <c r="Z20" s="93">
        <v>-355284.73327497009</v>
      </c>
      <c r="AA20" s="93">
        <v>395195.67475800007</v>
      </c>
      <c r="AB20" s="93">
        <v>215138.15422199998</v>
      </c>
      <c r="AC20" s="93">
        <v>60306.495990769996</v>
      </c>
      <c r="AD20" s="93">
        <v>530.44727011000214</v>
      </c>
      <c r="AE20" s="93">
        <v>-1841.6627378600024</v>
      </c>
      <c r="AF20" s="93">
        <v>1197.1262834299996</v>
      </c>
      <c r="AG20" s="93">
        <v>-21908.623945958898</v>
      </c>
      <c r="AH20" s="93">
        <v>19420.397955738899</v>
      </c>
      <c r="AI20" s="93">
        <v>-127.78634275000013</v>
      </c>
      <c r="AJ20" s="93">
        <v>2866.77796962</v>
      </c>
      <c r="AK20" s="93">
        <v>-8289.6831568699999</v>
      </c>
      <c r="AL20" s="31" t="s">
        <v>472</v>
      </c>
    </row>
    <row r="21" spans="1:38" s="33" customFormat="1" ht="17.45" customHeight="1">
      <c r="A21" s="29" t="s">
        <v>218</v>
      </c>
      <c r="B21" s="92">
        <v>349385.12731364998</v>
      </c>
      <c r="C21" s="92">
        <v>-13765.370320260001</v>
      </c>
      <c r="D21" s="92">
        <v>-4807.1306571999448</v>
      </c>
      <c r="E21" s="92">
        <v>962863.07680535014</v>
      </c>
      <c r="F21" s="92">
        <v>-18337.177133149991</v>
      </c>
      <c r="G21" s="92">
        <v>-35827.698956550004</v>
      </c>
      <c r="H21" s="92">
        <v>137571.17877586</v>
      </c>
      <c r="I21" s="92">
        <v>-196505.5894</v>
      </c>
      <c r="J21" s="92">
        <v>-315967.99780625995</v>
      </c>
      <c r="K21" s="92">
        <v>-110347.71163189001</v>
      </c>
      <c r="L21" s="92">
        <v>-37784.064064009988</v>
      </c>
      <c r="M21" s="92">
        <v>-92950.135374380014</v>
      </c>
      <c r="N21" s="92">
        <v>533152.7097693301</v>
      </c>
      <c r="O21" s="92">
        <v>-77292.632248469992</v>
      </c>
      <c r="P21" s="92">
        <v>-72234.54127498997</v>
      </c>
      <c r="Q21" s="396">
        <v>-81070.628954539978</v>
      </c>
      <c r="R21" s="396">
        <v>753501.89357899979</v>
      </c>
      <c r="S21" s="396">
        <v>-90125.68172990001</v>
      </c>
      <c r="T21" s="92">
        <v>350051.13231364999</v>
      </c>
      <c r="U21" s="92">
        <v>-13765.370320260001</v>
      </c>
      <c r="V21" s="92">
        <v>-14709.330657199898</v>
      </c>
      <c r="W21" s="92">
        <v>963573.92644735007</v>
      </c>
      <c r="X21" s="92">
        <v>-17537.177133149991</v>
      </c>
      <c r="Y21" s="92">
        <v>-35827.698956550004</v>
      </c>
      <c r="Z21" s="92">
        <v>138185.35577585999</v>
      </c>
      <c r="AA21" s="92">
        <v>-195238.88939999999</v>
      </c>
      <c r="AB21" s="92">
        <v>-315967.99780625995</v>
      </c>
      <c r="AC21" s="92">
        <v>-109478.95523278</v>
      </c>
      <c r="AD21" s="92">
        <v>-37784.064064010003</v>
      </c>
      <c r="AE21" s="92">
        <v>-92950.135374380014</v>
      </c>
      <c r="AF21" s="92">
        <v>533152.7097693301</v>
      </c>
      <c r="AG21" s="92">
        <v>-77292.632248469992</v>
      </c>
      <c r="AH21" s="92">
        <v>-72234.541274989941</v>
      </c>
      <c r="AI21" s="92">
        <v>-81070.62895453989</v>
      </c>
      <c r="AJ21" s="92">
        <v>753501.89357899968</v>
      </c>
      <c r="AK21" s="92">
        <v>-90125.68172990001</v>
      </c>
      <c r="AL21" s="29" t="s">
        <v>296</v>
      </c>
    </row>
    <row r="22" spans="1:38" ht="22.7" customHeight="1">
      <c r="A22" s="31" t="s">
        <v>456</v>
      </c>
      <c r="B22" s="93">
        <v>0</v>
      </c>
      <c r="C22" s="93">
        <v>0</v>
      </c>
      <c r="D22" s="93">
        <v>0</v>
      </c>
      <c r="E22" s="93">
        <v>0</v>
      </c>
      <c r="F22" s="93">
        <v>0</v>
      </c>
      <c r="G22" s="93">
        <v>0</v>
      </c>
      <c r="H22" s="93">
        <v>0</v>
      </c>
      <c r="I22" s="93">
        <v>0</v>
      </c>
      <c r="J22" s="93">
        <v>0</v>
      </c>
      <c r="K22" s="93">
        <v>0</v>
      </c>
      <c r="L22" s="93">
        <v>0</v>
      </c>
      <c r="M22" s="93">
        <v>0</v>
      </c>
      <c r="N22" s="93">
        <v>0</v>
      </c>
      <c r="O22" s="93">
        <v>0</v>
      </c>
      <c r="P22" s="93">
        <v>0</v>
      </c>
      <c r="Q22" s="397">
        <v>0</v>
      </c>
      <c r="R22" s="397">
        <v>0</v>
      </c>
      <c r="S22" s="397">
        <v>0</v>
      </c>
      <c r="T22" s="93">
        <v>0</v>
      </c>
      <c r="U22" s="93">
        <v>0</v>
      </c>
      <c r="V22" s="93">
        <v>0</v>
      </c>
      <c r="W22" s="93"/>
      <c r="X22" s="93">
        <v>0</v>
      </c>
      <c r="Y22" s="93">
        <v>0</v>
      </c>
      <c r="Z22" s="93">
        <v>0</v>
      </c>
      <c r="AA22" s="93">
        <v>0</v>
      </c>
      <c r="AB22" s="93">
        <v>0</v>
      </c>
      <c r="AC22" s="93">
        <v>0</v>
      </c>
      <c r="AD22" s="93">
        <v>0</v>
      </c>
      <c r="AE22" s="93">
        <v>0</v>
      </c>
      <c r="AF22" s="93">
        <v>0</v>
      </c>
      <c r="AG22" s="93">
        <v>0</v>
      </c>
      <c r="AH22" s="93">
        <v>0</v>
      </c>
      <c r="AI22" s="93">
        <v>0</v>
      </c>
      <c r="AJ22" s="93">
        <v>0</v>
      </c>
      <c r="AK22" s="93">
        <v>0</v>
      </c>
      <c r="AL22" s="31" t="s">
        <v>495</v>
      </c>
    </row>
    <row r="23" spans="1:38" ht="31.7" customHeight="1">
      <c r="A23" s="31" t="s">
        <v>256</v>
      </c>
      <c r="B23" s="93">
        <v>0</v>
      </c>
      <c r="C23" s="93">
        <v>0</v>
      </c>
      <c r="D23" s="93">
        <v>0</v>
      </c>
      <c r="E23" s="93">
        <v>0</v>
      </c>
      <c r="F23" s="93">
        <v>0</v>
      </c>
      <c r="G23" s="93">
        <v>0</v>
      </c>
      <c r="H23" s="93">
        <v>0</v>
      </c>
      <c r="I23" s="93">
        <v>0</v>
      </c>
      <c r="J23" s="93">
        <v>0</v>
      </c>
      <c r="K23" s="93">
        <v>0</v>
      </c>
      <c r="L23" s="93">
        <v>0</v>
      </c>
      <c r="M23" s="93">
        <v>0</v>
      </c>
      <c r="N23" s="93">
        <v>0</v>
      </c>
      <c r="O23" s="93">
        <v>0</v>
      </c>
      <c r="P23" s="93">
        <v>0</v>
      </c>
      <c r="Q23" s="397">
        <v>0</v>
      </c>
      <c r="R23" s="397">
        <v>0</v>
      </c>
      <c r="S23" s="397">
        <v>0</v>
      </c>
      <c r="T23" s="93">
        <v>0</v>
      </c>
      <c r="U23" s="93">
        <v>0</v>
      </c>
      <c r="V23" s="93">
        <v>0</v>
      </c>
      <c r="W23" s="93"/>
      <c r="X23" s="93">
        <v>0</v>
      </c>
      <c r="Y23" s="93">
        <v>0</v>
      </c>
      <c r="Z23" s="93">
        <v>0</v>
      </c>
      <c r="AA23" s="93">
        <v>0</v>
      </c>
      <c r="AB23" s="93">
        <v>0</v>
      </c>
      <c r="AC23" s="93">
        <v>0</v>
      </c>
      <c r="AD23" s="93">
        <v>0</v>
      </c>
      <c r="AE23" s="93">
        <v>0</v>
      </c>
      <c r="AF23" s="93">
        <v>0</v>
      </c>
      <c r="AG23" s="93">
        <v>0</v>
      </c>
      <c r="AH23" s="93">
        <v>0</v>
      </c>
      <c r="AI23" s="93">
        <v>0</v>
      </c>
      <c r="AJ23" s="93">
        <v>0</v>
      </c>
      <c r="AK23" s="93">
        <v>0</v>
      </c>
      <c r="AL23" s="31" t="s">
        <v>359</v>
      </c>
    </row>
    <row r="24" spans="1:38" ht="20.25" customHeight="1">
      <c r="A24" s="31" t="s">
        <v>146</v>
      </c>
      <c r="B24" s="93">
        <v>-93510.86768635</v>
      </c>
      <c r="C24" s="93">
        <v>-13765.370320260001</v>
      </c>
      <c r="D24" s="93">
        <v>-4807.1306571999448</v>
      </c>
      <c r="E24" s="93">
        <v>727173.92644735007</v>
      </c>
      <c r="F24" s="93">
        <v>-17537.177133149991</v>
      </c>
      <c r="G24" s="93">
        <v>-35827.698956550004</v>
      </c>
      <c r="H24" s="93">
        <v>138185.35577585999</v>
      </c>
      <c r="I24" s="93">
        <v>-195238.88939999999</v>
      </c>
      <c r="J24" s="93">
        <v>-315967.99780625995</v>
      </c>
      <c r="K24" s="93">
        <v>-109478.95523278</v>
      </c>
      <c r="L24" s="93">
        <v>-37784.064064010003</v>
      </c>
      <c r="M24" s="93">
        <v>-92950.135374380014</v>
      </c>
      <c r="N24" s="93">
        <v>-200437.29023066993</v>
      </c>
      <c r="O24" s="93">
        <v>-77292.632248469992</v>
      </c>
      <c r="P24" s="93">
        <v>-72234.54127498997</v>
      </c>
      <c r="Q24" s="397">
        <v>-81070.629054540041</v>
      </c>
      <c r="R24" s="397">
        <v>-50243.106420999975</v>
      </c>
      <c r="S24" s="397">
        <v>-90125.68172990001</v>
      </c>
      <c r="T24" s="93">
        <v>-93510.86768635</v>
      </c>
      <c r="U24" s="93">
        <v>-13765.370320260001</v>
      </c>
      <c r="V24" s="93">
        <v>-14709.330657199898</v>
      </c>
      <c r="W24" s="93">
        <v>727173.92644735007</v>
      </c>
      <c r="X24" s="93">
        <v>-17537.177133149991</v>
      </c>
      <c r="Y24" s="93">
        <v>-35827.698956550004</v>
      </c>
      <c r="Z24" s="93">
        <v>138185.35577585999</v>
      </c>
      <c r="AA24" s="93">
        <v>-195238.88939999999</v>
      </c>
      <c r="AB24" s="93">
        <v>-315967.99780625995</v>
      </c>
      <c r="AC24" s="93">
        <v>-109478.95523278</v>
      </c>
      <c r="AD24" s="93">
        <v>-37784.064064010003</v>
      </c>
      <c r="AE24" s="93">
        <v>-92950.135374380014</v>
      </c>
      <c r="AF24" s="93">
        <v>-200437.29023066993</v>
      </c>
      <c r="AG24" s="93">
        <v>-77292.632248469992</v>
      </c>
      <c r="AH24" s="93">
        <v>-72234.541274989941</v>
      </c>
      <c r="AI24" s="93">
        <v>-1376920.6290545398</v>
      </c>
      <c r="AJ24" s="93">
        <v>1245606.8935789999</v>
      </c>
      <c r="AK24" s="93">
        <v>-90125.68172990001</v>
      </c>
      <c r="AL24" s="31" t="s">
        <v>147</v>
      </c>
    </row>
    <row r="25" spans="1:38" ht="42.75" customHeight="1">
      <c r="A25" s="31" t="s">
        <v>287</v>
      </c>
      <c r="B25" s="93">
        <v>0</v>
      </c>
      <c r="C25" s="93">
        <v>0</v>
      </c>
      <c r="D25" s="93">
        <v>0</v>
      </c>
      <c r="E25" s="93">
        <v>0</v>
      </c>
      <c r="F25" s="93">
        <v>0</v>
      </c>
      <c r="G25" s="93">
        <v>0</v>
      </c>
      <c r="H25" s="93">
        <v>0</v>
      </c>
      <c r="I25" s="93">
        <v>0</v>
      </c>
      <c r="J25" s="93">
        <v>0</v>
      </c>
      <c r="K25" s="93">
        <v>0</v>
      </c>
      <c r="L25" s="93">
        <v>0</v>
      </c>
      <c r="M25" s="93">
        <v>0</v>
      </c>
      <c r="N25" s="93">
        <v>0</v>
      </c>
      <c r="O25" s="93">
        <v>0</v>
      </c>
      <c r="P25" s="93">
        <v>0</v>
      </c>
      <c r="Q25" s="397">
        <v>0</v>
      </c>
      <c r="R25" s="397">
        <v>0</v>
      </c>
      <c r="S25" s="397">
        <v>0</v>
      </c>
      <c r="T25" s="93">
        <v>0</v>
      </c>
      <c r="U25" s="93">
        <v>0</v>
      </c>
      <c r="V25" s="93">
        <v>0</v>
      </c>
      <c r="W25" s="93"/>
      <c r="X25" s="93">
        <v>0</v>
      </c>
      <c r="Y25" s="93">
        <v>0</v>
      </c>
      <c r="Z25" s="93">
        <v>0</v>
      </c>
      <c r="AA25" s="93">
        <v>0</v>
      </c>
      <c r="AB25" s="93">
        <v>0</v>
      </c>
      <c r="AC25" s="93">
        <v>0</v>
      </c>
      <c r="AD25" s="93">
        <v>0</v>
      </c>
      <c r="AE25" s="93">
        <v>0</v>
      </c>
      <c r="AF25" s="93">
        <v>0</v>
      </c>
      <c r="AG25" s="93">
        <v>0</v>
      </c>
      <c r="AH25" s="93">
        <v>0</v>
      </c>
      <c r="AI25" s="93">
        <v>0</v>
      </c>
      <c r="AJ25" s="93">
        <v>0</v>
      </c>
      <c r="AK25" s="93">
        <v>0</v>
      </c>
      <c r="AL25" s="31" t="s">
        <v>177</v>
      </c>
    </row>
    <row r="26" spans="1:38" ht="19.5" customHeight="1">
      <c r="A26" s="34" t="s">
        <v>340</v>
      </c>
      <c r="B26" s="94">
        <v>442895.995</v>
      </c>
      <c r="C26" s="94">
        <v>0</v>
      </c>
      <c r="D26" s="94">
        <v>0</v>
      </c>
      <c r="E26" s="94">
        <v>235689.15035800001</v>
      </c>
      <c r="F26" s="94">
        <v>-800</v>
      </c>
      <c r="G26" s="94">
        <v>0</v>
      </c>
      <c r="H26" s="94">
        <v>-614.17700000000002</v>
      </c>
      <c r="I26" s="94">
        <v>-1266.6999999999998</v>
      </c>
      <c r="J26" s="94">
        <v>0</v>
      </c>
      <c r="K26" s="94">
        <v>-868.75639910999996</v>
      </c>
      <c r="L26" s="94">
        <v>0</v>
      </c>
      <c r="M26" s="94">
        <v>0</v>
      </c>
      <c r="N26" s="94">
        <v>733590</v>
      </c>
      <c r="O26" s="94">
        <v>0</v>
      </c>
      <c r="P26" s="94">
        <v>0</v>
      </c>
      <c r="Q26" s="398">
        <v>1.0000006295740604E-4</v>
      </c>
      <c r="R26" s="398">
        <v>803744.99999999977</v>
      </c>
      <c r="S26" s="398">
        <v>0</v>
      </c>
      <c r="T26" s="94">
        <v>443562</v>
      </c>
      <c r="U26" s="94">
        <v>0</v>
      </c>
      <c r="V26" s="97">
        <v>0</v>
      </c>
      <c r="W26" s="97">
        <v>236400</v>
      </c>
      <c r="X26" s="97">
        <v>0</v>
      </c>
      <c r="Y26" s="97">
        <v>0</v>
      </c>
      <c r="Z26" s="97">
        <v>0</v>
      </c>
      <c r="AA26" s="97">
        <v>0</v>
      </c>
      <c r="AB26" s="97">
        <v>0</v>
      </c>
      <c r="AC26" s="94">
        <v>0</v>
      </c>
      <c r="AD26" s="97">
        <v>0</v>
      </c>
      <c r="AE26" s="97">
        <v>0</v>
      </c>
      <c r="AF26" s="97">
        <v>733590</v>
      </c>
      <c r="AG26" s="97">
        <v>0</v>
      </c>
      <c r="AH26" s="94">
        <v>0</v>
      </c>
      <c r="AI26" s="97">
        <v>1295850.0001000001</v>
      </c>
      <c r="AJ26" s="97">
        <v>-492105.00000000023</v>
      </c>
      <c r="AK26" s="97">
        <v>0</v>
      </c>
      <c r="AL26" s="35" t="s">
        <v>472</v>
      </c>
    </row>
    <row r="27" spans="1:38" ht="19.5" customHeight="1">
      <c r="A27" s="24" t="s">
        <v>407</v>
      </c>
      <c r="AL27" s="39"/>
    </row>
    <row r="28" spans="1:38" ht="19.5" customHeight="1">
      <c r="A28" s="36" t="s">
        <v>547</v>
      </c>
      <c r="AL28" s="39"/>
    </row>
    <row r="29" spans="1:38" ht="18">
      <c r="A29" s="44"/>
    </row>
  </sheetData>
  <customSheetViews>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L4"/>
    <mergeCell ref="A5:AL5"/>
    <mergeCell ref="A7:A9"/>
    <mergeCell ref="AL7:AL9"/>
    <mergeCell ref="B8:Q8"/>
    <mergeCell ref="B7:Q7"/>
    <mergeCell ref="T7:AH7"/>
    <mergeCell ref="T8:AH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DCFB-45D8-470E-A341-77A24DE9D49C}">
  <sheetPr>
    <tabColor rgb="FF92D050"/>
    <pageSetUpPr fitToPage="1"/>
  </sheetPr>
  <dimension ref="A1:AD41"/>
  <sheetViews>
    <sheetView zoomScale="70" zoomScaleNormal="70" zoomScaleSheetLayoutView="80" workbookViewId="0">
      <pane xSplit="1" ySplit="5" topLeftCell="B6" activePane="bottomRight" state="frozen"/>
      <selection pane="topRight" activeCell="B1" sqref="B1"/>
      <selection pane="bottomLeft" activeCell="A11" sqref="A11"/>
      <selection pane="bottomRight" activeCell="AJ12" sqref="AJ12"/>
    </sheetView>
  </sheetViews>
  <sheetFormatPr defaultRowHeight="11.25"/>
  <cols>
    <col min="1" max="1" width="15.5703125" style="422" customWidth="1"/>
    <col min="2" max="2" width="11.28515625" style="422" customWidth="1"/>
    <col min="3" max="3" width="11.42578125" style="422" customWidth="1"/>
    <col min="4" max="4" width="9.85546875" style="422" customWidth="1"/>
    <col min="5" max="7" width="10.42578125" style="422" customWidth="1"/>
    <col min="8" max="8" width="10.28515625" style="422" customWidth="1"/>
    <col min="9" max="9" width="10.5703125" style="422" customWidth="1"/>
    <col min="10" max="10" width="10.7109375" style="422" customWidth="1"/>
    <col min="11" max="12" width="10.140625" style="422" customWidth="1"/>
    <col min="13" max="13" width="9.7109375" style="422" customWidth="1"/>
    <col min="14" max="14" width="10" style="422" customWidth="1"/>
    <col min="15" max="15" width="10.42578125" style="422" customWidth="1"/>
    <col min="16" max="16" width="16.140625" style="423" customWidth="1"/>
    <col min="17" max="17" width="11.42578125" style="423" customWidth="1"/>
    <col min="18" max="18" width="11.28515625" style="423" customWidth="1"/>
    <col min="19" max="19" width="10.7109375" style="423" customWidth="1"/>
    <col min="20" max="21" width="10" style="423" customWidth="1"/>
    <col min="22" max="22" width="9.7109375" style="423" customWidth="1"/>
    <col min="23" max="23" width="10.28515625" style="423" customWidth="1"/>
    <col min="24" max="24" width="10.140625" style="423" customWidth="1"/>
    <col min="25" max="25" width="10" style="423" customWidth="1"/>
    <col min="26" max="26" width="9.42578125" style="423" customWidth="1"/>
    <col min="27" max="27" width="8.85546875" style="423" customWidth="1"/>
    <col min="28" max="28" width="9.42578125" style="423" customWidth="1"/>
    <col min="29" max="29" width="9.85546875" style="423" customWidth="1"/>
    <col min="30" max="30" width="9.42578125" style="423" customWidth="1"/>
    <col min="31" max="16384" width="9.140625" style="423"/>
  </cols>
  <sheetData>
    <row r="1" spans="1:30" ht="18" customHeight="1">
      <c r="A1" s="1031"/>
      <c r="B1" s="1031"/>
      <c r="C1" s="1031"/>
      <c r="D1" s="1031"/>
      <c r="E1" s="1031"/>
      <c r="F1" s="1031"/>
      <c r="G1" s="1031"/>
      <c r="H1" s="1031"/>
      <c r="I1" s="1031"/>
      <c r="J1" s="1031"/>
      <c r="K1" s="1031"/>
      <c r="L1" s="1031"/>
      <c r="M1" s="1031"/>
      <c r="N1" s="1031"/>
      <c r="O1" s="701"/>
      <c r="S1" s="1031"/>
      <c r="T1" s="1031"/>
      <c r="U1" s="1031"/>
      <c r="V1" s="1031"/>
      <c r="W1" s="701"/>
      <c r="X1" s="701"/>
      <c r="Y1" s="701"/>
      <c r="Z1" s="701"/>
      <c r="AA1" s="701"/>
      <c r="AB1" s="701"/>
      <c r="AC1" s="701"/>
    </row>
    <row r="2" spans="1:30" ht="11.25" customHeight="1">
      <c r="A2" s="1031" t="s">
        <v>2421</v>
      </c>
      <c r="B2" s="1031"/>
      <c r="C2" s="1031"/>
      <c r="D2" s="1031"/>
      <c r="E2" s="1031"/>
      <c r="F2" s="1031"/>
      <c r="G2" s="1031"/>
      <c r="H2" s="1031"/>
      <c r="I2" s="1031"/>
      <c r="J2" s="1031"/>
      <c r="K2" s="1031"/>
      <c r="L2" s="1031"/>
      <c r="M2" s="1031"/>
      <c r="N2" s="1031"/>
      <c r="O2" s="701"/>
      <c r="S2" s="1031"/>
      <c r="T2" s="1031"/>
      <c r="U2" s="1031"/>
      <c r="V2" s="1031"/>
      <c r="W2" s="701"/>
      <c r="X2" s="701"/>
      <c r="Y2" s="701"/>
      <c r="Z2" s="701"/>
      <c r="AA2" s="701"/>
      <c r="AB2" s="701"/>
      <c r="AC2" s="701"/>
    </row>
    <row r="3" spans="1:30" ht="17.25" customHeight="1">
      <c r="A3" s="1032" t="s">
        <v>3250</v>
      </c>
      <c r="B3" s="1032"/>
      <c r="C3" s="1032"/>
      <c r="D3" s="1032"/>
      <c r="E3" s="1032"/>
      <c r="F3" s="1032"/>
      <c r="G3" s="1032"/>
      <c r="H3" s="1032"/>
      <c r="I3" s="1032"/>
      <c r="J3" s="1032"/>
      <c r="K3" s="1032"/>
      <c r="L3" s="1032"/>
      <c r="M3" s="1032"/>
      <c r="N3" s="1032"/>
      <c r="O3" s="702"/>
      <c r="P3" s="1033"/>
      <c r="Q3" s="1033"/>
      <c r="R3" s="1033"/>
      <c r="S3" s="1033"/>
      <c r="T3" s="1033"/>
      <c r="U3" s="1033"/>
      <c r="V3" s="1033"/>
      <c r="W3" s="1033"/>
      <c r="X3" s="1033"/>
      <c r="Y3" s="1033"/>
      <c r="Z3" s="1033"/>
      <c r="AA3" s="1033"/>
      <c r="AB3" s="1033"/>
      <c r="AC3" s="1033"/>
    </row>
    <row r="4" spans="1:30" ht="1.5" customHeight="1" thickBot="1">
      <c r="P4" s="422"/>
      <c r="Q4" s="422"/>
      <c r="R4" s="422"/>
    </row>
    <row r="5" spans="1:30" ht="4.5" hidden="1" customHeight="1" thickBot="1">
      <c r="P5" s="422"/>
      <c r="Q5" s="422"/>
      <c r="R5" s="422"/>
    </row>
    <row r="6" spans="1:30" ht="43.5" customHeight="1" thickBot="1">
      <c r="A6" s="1009" t="s">
        <v>1319</v>
      </c>
      <c r="B6" s="1026" t="s">
        <v>3095</v>
      </c>
      <c r="C6" s="1027"/>
      <c r="D6" s="1027"/>
      <c r="E6" s="1027"/>
      <c r="F6" s="1027"/>
      <c r="G6" s="1027"/>
      <c r="H6" s="1028"/>
      <c r="I6" s="1029" t="s">
        <v>3096</v>
      </c>
      <c r="J6" s="1029"/>
      <c r="K6" s="1029"/>
      <c r="L6" s="1029"/>
      <c r="M6" s="1029"/>
      <c r="N6" s="1029"/>
      <c r="O6" s="1030"/>
      <c r="P6" s="1009" t="s">
        <v>1319</v>
      </c>
      <c r="Q6" s="1026" t="s">
        <v>3097</v>
      </c>
      <c r="R6" s="1027"/>
      <c r="S6" s="1027"/>
      <c r="T6" s="1027"/>
      <c r="U6" s="1027"/>
      <c r="V6" s="1027"/>
      <c r="W6" s="705"/>
      <c r="X6" s="1013" t="s">
        <v>1713</v>
      </c>
      <c r="Y6" s="1014"/>
      <c r="Z6" s="1014"/>
      <c r="AA6" s="1014"/>
      <c r="AB6" s="1014"/>
      <c r="AC6" s="1014"/>
      <c r="AD6" s="1015"/>
    </row>
    <row r="7" spans="1:30" ht="63" customHeight="1" thickBot="1">
      <c r="A7" s="1010"/>
      <c r="B7" s="663" t="s">
        <v>3191</v>
      </c>
      <c r="C7" s="661" t="s">
        <v>2695</v>
      </c>
      <c r="D7" s="1022" t="s">
        <v>1799</v>
      </c>
      <c r="E7" s="1023"/>
      <c r="F7" s="1023"/>
      <c r="G7" s="797" t="s">
        <v>3251</v>
      </c>
      <c r="H7" s="662" t="s">
        <v>3192</v>
      </c>
      <c r="I7" s="660" t="s">
        <v>3191</v>
      </c>
      <c r="J7" s="661" t="s">
        <v>2695</v>
      </c>
      <c r="K7" s="1022" t="s">
        <v>1799</v>
      </c>
      <c r="L7" s="1023"/>
      <c r="M7" s="1024"/>
      <c r="N7" s="797" t="s">
        <v>3251</v>
      </c>
      <c r="O7" s="662" t="s">
        <v>3192</v>
      </c>
      <c r="P7" s="1010"/>
      <c r="Q7" s="664" t="s">
        <v>3191</v>
      </c>
      <c r="R7" s="661" t="s">
        <v>2695</v>
      </c>
      <c r="S7" s="1022" t="s">
        <v>1799</v>
      </c>
      <c r="T7" s="1023"/>
      <c r="U7" s="1024"/>
      <c r="V7" s="797" t="s">
        <v>3251</v>
      </c>
      <c r="W7" s="662" t="s">
        <v>3192</v>
      </c>
      <c r="X7" s="664" t="s">
        <v>3191</v>
      </c>
      <c r="Y7" s="661" t="s">
        <v>2695</v>
      </c>
      <c r="Z7" s="1022" t="s">
        <v>1799</v>
      </c>
      <c r="AA7" s="1023"/>
      <c r="AB7" s="1024"/>
      <c r="AC7" s="797" t="s">
        <v>3251</v>
      </c>
      <c r="AD7" s="662" t="s">
        <v>3192</v>
      </c>
    </row>
    <row r="8" spans="1:30" ht="9" customHeight="1" thickBot="1">
      <c r="A8" s="1010"/>
      <c r="B8" s="667"/>
      <c r="C8" s="666"/>
      <c r="D8" s="1025"/>
      <c r="E8" s="1016"/>
      <c r="F8" s="1016"/>
      <c r="G8" s="703"/>
      <c r="H8" s="798"/>
      <c r="I8" s="665"/>
      <c r="J8" s="703"/>
      <c r="K8" s="1016"/>
      <c r="L8" s="1017"/>
      <c r="M8" s="1017"/>
      <c r="N8" s="1017"/>
      <c r="O8" s="703"/>
      <c r="P8" s="1010"/>
      <c r="Q8" s="668"/>
      <c r="R8" s="537"/>
      <c r="S8" s="1018"/>
      <c r="T8" s="1019"/>
      <c r="U8" s="1019"/>
      <c r="V8" s="1020"/>
      <c r="W8" s="703"/>
      <c r="X8" s="668"/>
      <c r="Y8" s="495"/>
      <c r="Z8" s="1019"/>
      <c r="AA8" s="1019"/>
      <c r="AB8" s="1019"/>
      <c r="AC8" s="1021"/>
      <c r="AD8" s="703"/>
    </row>
    <row r="9" spans="1:30" ht="48" customHeight="1" thickBot="1">
      <c r="A9" s="1011"/>
      <c r="B9" s="672" t="s">
        <v>3193</v>
      </c>
      <c r="C9" s="670" t="s">
        <v>2696</v>
      </c>
      <c r="D9" s="496" t="s">
        <v>3194</v>
      </c>
      <c r="E9" s="496" t="s">
        <v>3252</v>
      </c>
      <c r="F9" s="496" t="s">
        <v>2627</v>
      </c>
      <c r="G9" s="799" t="s">
        <v>3194</v>
      </c>
      <c r="H9" s="671" t="s">
        <v>3194</v>
      </c>
      <c r="I9" s="669" t="s">
        <v>3193</v>
      </c>
      <c r="J9" s="670" t="s">
        <v>2696</v>
      </c>
      <c r="K9" s="496" t="s">
        <v>3194</v>
      </c>
      <c r="L9" s="496" t="s">
        <v>3252</v>
      </c>
      <c r="M9" s="496" t="s">
        <v>2627</v>
      </c>
      <c r="N9" s="799" t="s">
        <v>3194</v>
      </c>
      <c r="O9" s="671" t="s">
        <v>3194</v>
      </c>
      <c r="P9" s="1011"/>
      <c r="Q9" s="673" t="s">
        <v>3193</v>
      </c>
      <c r="R9" s="670" t="s">
        <v>2696</v>
      </c>
      <c r="S9" s="496" t="s">
        <v>3194</v>
      </c>
      <c r="T9" s="496" t="s">
        <v>3252</v>
      </c>
      <c r="U9" s="496" t="s">
        <v>2627</v>
      </c>
      <c r="V9" s="799" t="s">
        <v>3194</v>
      </c>
      <c r="W9" s="671" t="s">
        <v>3194</v>
      </c>
      <c r="X9" s="673" t="s">
        <v>3193</v>
      </c>
      <c r="Y9" s="670" t="s">
        <v>2696</v>
      </c>
      <c r="Z9" s="496" t="s">
        <v>3194</v>
      </c>
      <c r="AA9" s="496" t="s">
        <v>3252</v>
      </c>
      <c r="AB9" s="496" t="s">
        <v>2627</v>
      </c>
      <c r="AC9" s="799" t="s">
        <v>3194</v>
      </c>
      <c r="AD9" s="671" t="s">
        <v>3194</v>
      </c>
    </row>
    <row r="10" spans="1:30" ht="53.25" customHeight="1" thickBot="1">
      <c r="A10" s="674" t="s">
        <v>3253</v>
      </c>
      <c r="B10" s="462"/>
      <c r="C10" s="460"/>
      <c r="D10" s="460"/>
      <c r="E10" s="460"/>
      <c r="F10" s="460">
        <v>30000</v>
      </c>
      <c r="G10" s="800"/>
      <c r="H10" s="801"/>
      <c r="I10" s="428"/>
      <c r="J10" s="460"/>
      <c r="K10" s="460"/>
      <c r="L10" s="460"/>
      <c r="M10" s="460">
        <v>30849.102478000001</v>
      </c>
      <c r="N10" s="800"/>
      <c r="O10" s="675"/>
      <c r="P10" s="497" t="s">
        <v>3253</v>
      </c>
      <c r="Q10" s="459"/>
      <c r="R10" s="460"/>
      <c r="S10" s="460"/>
      <c r="T10" s="460"/>
      <c r="U10" s="460">
        <v>68424.951000000001</v>
      </c>
      <c r="V10" s="460"/>
      <c r="W10" s="461"/>
      <c r="X10" s="802"/>
      <c r="Y10" s="498"/>
      <c r="Z10" s="498"/>
      <c r="AA10" s="498"/>
      <c r="AB10" s="498">
        <v>0.15</v>
      </c>
      <c r="AC10" s="498"/>
      <c r="AD10" s="803"/>
    </row>
    <row r="11" spans="1:30" ht="55.5" customHeight="1" thickBot="1">
      <c r="A11" s="674" t="s">
        <v>3254</v>
      </c>
      <c r="B11" s="462"/>
      <c r="C11" s="424"/>
      <c r="D11" s="424"/>
      <c r="E11" s="424">
        <v>40000</v>
      </c>
      <c r="F11" s="424"/>
      <c r="G11" s="425"/>
      <c r="H11" s="426"/>
      <c r="I11" s="428"/>
      <c r="J11" s="424"/>
      <c r="K11" s="424"/>
      <c r="L11" s="424">
        <v>43497.418313000002</v>
      </c>
      <c r="M11" s="424"/>
      <c r="N11" s="425"/>
      <c r="O11" s="425"/>
      <c r="P11" s="497" t="s">
        <v>3254</v>
      </c>
      <c r="Q11" s="462"/>
      <c r="R11" s="424"/>
      <c r="S11" s="424"/>
      <c r="T11" s="424">
        <v>40513.279865999997</v>
      </c>
      <c r="U11" s="424"/>
      <c r="V11" s="424"/>
      <c r="W11" s="426"/>
      <c r="X11" s="804"/>
      <c r="Y11" s="427"/>
      <c r="Z11" s="427"/>
      <c r="AA11" s="427">
        <v>0.151</v>
      </c>
      <c r="AB11" s="427"/>
      <c r="AC11" s="427"/>
      <c r="AD11" s="805"/>
    </row>
    <row r="12" spans="1:30" ht="55.5" customHeight="1" thickBot="1">
      <c r="A12" s="674" t="s">
        <v>3255</v>
      </c>
      <c r="B12" s="462"/>
      <c r="C12" s="424">
        <v>40000</v>
      </c>
      <c r="D12" s="424"/>
      <c r="E12" s="424"/>
      <c r="F12" s="424"/>
      <c r="G12" s="425"/>
      <c r="H12" s="426"/>
      <c r="I12" s="428"/>
      <c r="J12" s="424">
        <v>47391.657224000002</v>
      </c>
      <c r="K12" s="424"/>
      <c r="L12" s="424"/>
      <c r="M12" s="424"/>
      <c r="N12" s="425"/>
      <c r="O12" s="425"/>
      <c r="P12" s="497" t="s">
        <v>3255</v>
      </c>
      <c r="Q12" s="462"/>
      <c r="R12" s="424">
        <v>61053.05</v>
      </c>
      <c r="S12" s="424"/>
      <c r="T12" s="424"/>
      <c r="U12" s="424"/>
      <c r="V12" s="424"/>
      <c r="W12" s="426"/>
      <c r="X12" s="804"/>
      <c r="Y12" s="427">
        <v>0.151</v>
      </c>
      <c r="Z12" s="427"/>
      <c r="AA12" s="427"/>
      <c r="AB12" s="427"/>
      <c r="AC12" s="427"/>
      <c r="AD12" s="805"/>
    </row>
    <row r="13" spans="1:30" ht="57.75" customHeight="1" thickBot="1">
      <c r="A13" s="674" t="s">
        <v>3253</v>
      </c>
      <c r="B13" s="462"/>
      <c r="C13" s="424"/>
      <c r="D13" s="424"/>
      <c r="E13" s="424"/>
      <c r="F13" s="424">
        <v>25000</v>
      </c>
      <c r="G13" s="425"/>
      <c r="H13" s="426"/>
      <c r="I13" s="428"/>
      <c r="J13" s="424"/>
      <c r="K13" s="424"/>
      <c r="L13" s="424"/>
      <c r="M13" s="424">
        <v>31620.793884999999</v>
      </c>
      <c r="N13" s="425"/>
      <c r="O13" s="425"/>
      <c r="P13" s="497" t="s">
        <v>3253</v>
      </c>
      <c r="Q13" s="462"/>
      <c r="R13" s="424"/>
      <c r="S13" s="424"/>
      <c r="T13" s="424"/>
      <c r="U13" s="424">
        <v>41281.75</v>
      </c>
      <c r="V13" s="424"/>
      <c r="W13" s="426"/>
      <c r="X13" s="804"/>
      <c r="Y13" s="427"/>
      <c r="Z13" s="427"/>
      <c r="AA13" s="427"/>
      <c r="AB13" s="427">
        <v>0.16</v>
      </c>
      <c r="AC13" s="427"/>
      <c r="AD13" s="805"/>
    </row>
    <row r="14" spans="1:30" ht="60" customHeight="1" thickBot="1">
      <c r="A14" s="676" t="s">
        <v>3256</v>
      </c>
      <c r="B14" s="462"/>
      <c r="C14" s="424"/>
      <c r="D14" s="424"/>
      <c r="E14" s="424"/>
      <c r="F14" s="424">
        <v>25000</v>
      </c>
      <c r="G14" s="425"/>
      <c r="H14" s="426"/>
      <c r="I14" s="428"/>
      <c r="J14" s="424"/>
      <c r="K14" s="424"/>
      <c r="L14" s="424"/>
      <c r="M14" s="424">
        <v>24951.936667000002</v>
      </c>
      <c r="N14" s="425"/>
      <c r="O14" s="425"/>
      <c r="P14" s="497" t="s">
        <v>3256</v>
      </c>
      <c r="Q14" s="462"/>
      <c r="R14" s="424"/>
      <c r="S14" s="424"/>
      <c r="T14" s="424"/>
      <c r="U14" s="424">
        <v>30000</v>
      </c>
      <c r="V14" s="424"/>
      <c r="W14" s="426"/>
      <c r="X14" s="804"/>
      <c r="Y14" s="427"/>
      <c r="Z14" s="427"/>
      <c r="AA14" s="427"/>
      <c r="AB14" s="427">
        <v>0.1598</v>
      </c>
      <c r="AC14" s="427"/>
      <c r="AD14" s="805"/>
    </row>
    <row r="15" spans="1:30" ht="57" customHeight="1" thickBot="1">
      <c r="A15" s="674" t="s">
        <v>3257</v>
      </c>
      <c r="B15" s="462">
        <v>60000</v>
      </c>
      <c r="C15" s="424"/>
      <c r="D15" s="424"/>
      <c r="E15" s="424"/>
      <c r="F15" s="424"/>
      <c r="G15" s="425"/>
      <c r="H15" s="426"/>
      <c r="I15" s="428">
        <v>22597.549991</v>
      </c>
      <c r="J15" s="424"/>
      <c r="K15" s="424"/>
      <c r="L15" s="424"/>
      <c r="M15" s="424"/>
      <c r="N15" s="425"/>
      <c r="O15" s="425"/>
      <c r="P15" s="499" t="s">
        <v>3257</v>
      </c>
      <c r="Q15" s="462">
        <v>34867.563000000002</v>
      </c>
      <c r="R15" s="424"/>
      <c r="S15" s="424"/>
      <c r="T15" s="424"/>
      <c r="U15" s="424"/>
      <c r="V15" s="424"/>
      <c r="W15" s="426"/>
      <c r="X15" s="804">
        <v>0.16250000000000001</v>
      </c>
      <c r="Y15" s="427"/>
      <c r="Z15" s="427"/>
      <c r="AA15" s="427"/>
      <c r="AB15" s="427"/>
      <c r="AC15" s="427"/>
      <c r="AD15" s="805"/>
    </row>
    <row r="16" spans="1:30" ht="59.25" customHeight="1" thickBot="1">
      <c r="A16" s="674" t="s">
        <v>3258</v>
      </c>
      <c r="B16" s="462"/>
      <c r="C16" s="424"/>
      <c r="D16" s="429"/>
      <c r="E16" s="429"/>
      <c r="F16" s="429"/>
      <c r="G16" s="430">
        <v>40000</v>
      </c>
      <c r="H16" s="431"/>
      <c r="I16" s="428"/>
      <c r="J16" s="424"/>
      <c r="K16" s="429"/>
      <c r="L16" s="429"/>
      <c r="M16" s="429"/>
      <c r="N16" s="430">
        <v>45863.201000000001</v>
      </c>
      <c r="O16" s="430"/>
      <c r="P16" s="497" t="s">
        <v>3258</v>
      </c>
      <c r="Q16" s="462"/>
      <c r="R16" s="424"/>
      <c r="S16" s="429"/>
      <c r="T16" s="429"/>
      <c r="U16" s="429"/>
      <c r="V16" s="429">
        <v>82000</v>
      </c>
      <c r="W16" s="431"/>
      <c r="X16" s="804"/>
      <c r="Y16" s="427"/>
      <c r="Z16" s="432"/>
      <c r="AA16" s="432"/>
      <c r="AB16" s="432"/>
      <c r="AC16" s="432">
        <v>0.16</v>
      </c>
      <c r="AD16" s="806"/>
    </row>
    <row r="17" spans="1:30" ht="59.25" customHeight="1" thickBot="1">
      <c r="A17" s="674" t="s">
        <v>3259</v>
      </c>
      <c r="B17" s="462"/>
      <c r="C17" s="424"/>
      <c r="D17" s="429"/>
      <c r="E17" s="429">
        <v>60000</v>
      </c>
      <c r="F17" s="429"/>
      <c r="G17" s="430"/>
      <c r="H17" s="431"/>
      <c r="I17" s="428"/>
      <c r="J17" s="424"/>
      <c r="K17" s="429"/>
      <c r="L17" s="429">
        <v>90108</v>
      </c>
      <c r="M17" s="429"/>
      <c r="N17" s="430"/>
      <c r="O17" s="430"/>
      <c r="P17" s="499" t="s">
        <v>3259</v>
      </c>
      <c r="Q17" s="462"/>
      <c r="R17" s="424"/>
      <c r="S17" s="429"/>
      <c r="T17" s="429">
        <v>90108</v>
      </c>
      <c r="U17" s="429"/>
      <c r="V17" s="429"/>
      <c r="W17" s="431"/>
      <c r="X17" s="804"/>
      <c r="Y17" s="427"/>
      <c r="Z17" s="432"/>
      <c r="AA17" s="432">
        <v>0.151</v>
      </c>
      <c r="AB17" s="432"/>
      <c r="AC17" s="432"/>
      <c r="AD17" s="806"/>
    </row>
    <row r="18" spans="1:30" ht="59.25" customHeight="1" thickBot="1">
      <c r="A18" s="674" t="s">
        <v>3260</v>
      </c>
      <c r="B18" s="462"/>
      <c r="C18" s="424"/>
      <c r="D18" s="429">
        <v>30000</v>
      </c>
      <c r="E18" s="429"/>
      <c r="F18" s="429"/>
      <c r="G18" s="430"/>
      <c r="H18" s="431"/>
      <c r="I18" s="428"/>
      <c r="J18" s="424"/>
      <c r="K18" s="429">
        <v>30612.25</v>
      </c>
      <c r="L18" s="429"/>
      <c r="M18" s="429"/>
      <c r="N18" s="430"/>
      <c r="O18" s="430"/>
      <c r="P18" s="497" t="s">
        <v>3260</v>
      </c>
      <c r="Q18" s="462"/>
      <c r="R18" s="424"/>
      <c r="S18" s="429">
        <v>45000</v>
      </c>
      <c r="T18" s="429"/>
      <c r="U18" s="429"/>
      <c r="V18" s="429"/>
      <c r="W18" s="431"/>
      <c r="X18" s="804"/>
      <c r="Y18" s="427"/>
      <c r="Z18" s="432">
        <v>0.151</v>
      </c>
      <c r="AA18" s="432"/>
      <c r="AB18" s="432"/>
      <c r="AC18" s="432"/>
      <c r="AD18" s="806"/>
    </row>
    <row r="19" spans="1:30" ht="59.25" customHeight="1" thickBot="1">
      <c r="A19" s="674" t="s">
        <v>3261</v>
      </c>
      <c r="B19" s="462"/>
      <c r="C19" s="424"/>
      <c r="D19" s="429"/>
      <c r="E19" s="429"/>
      <c r="F19" s="429">
        <v>20000</v>
      </c>
      <c r="G19" s="430"/>
      <c r="H19" s="431"/>
      <c r="I19" s="428"/>
      <c r="J19" s="424"/>
      <c r="K19" s="429"/>
      <c r="L19" s="429"/>
      <c r="M19" s="429">
        <v>18427.529646999999</v>
      </c>
      <c r="N19" s="430"/>
      <c r="O19" s="430"/>
      <c r="P19" s="499" t="s">
        <v>3261</v>
      </c>
      <c r="Q19" s="462"/>
      <c r="R19" s="424"/>
      <c r="S19" s="429"/>
      <c r="T19" s="429"/>
      <c r="U19" s="429">
        <v>49097.777999999998</v>
      </c>
      <c r="V19" s="429"/>
      <c r="W19" s="431"/>
      <c r="X19" s="804"/>
      <c r="Y19" s="427"/>
      <c r="Z19" s="432"/>
      <c r="AA19" s="432"/>
      <c r="AB19" s="432">
        <v>0.15</v>
      </c>
      <c r="AC19" s="432"/>
      <c r="AD19" s="806"/>
    </row>
    <row r="20" spans="1:30" ht="59.25" customHeight="1" thickBot="1">
      <c r="A20" s="674" t="s">
        <v>3262</v>
      </c>
      <c r="B20" s="462"/>
      <c r="C20" s="424"/>
      <c r="D20" s="429"/>
      <c r="E20" s="429"/>
      <c r="F20" s="429"/>
      <c r="G20" s="430"/>
      <c r="H20" s="431">
        <v>25000</v>
      </c>
      <c r="I20" s="428"/>
      <c r="J20" s="424"/>
      <c r="K20" s="429"/>
      <c r="L20" s="429"/>
      <c r="M20" s="429"/>
      <c r="N20" s="430"/>
      <c r="O20" s="430">
        <v>27172.617623999999</v>
      </c>
      <c r="P20" s="497" t="s">
        <v>3262</v>
      </c>
      <c r="Q20" s="462"/>
      <c r="R20" s="424"/>
      <c r="S20" s="429"/>
      <c r="T20" s="429"/>
      <c r="U20" s="429"/>
      <c r="V20" s="429"/>
      <c r="W20" s="431">
        <v>26989.363000000001</v>
      </c>
      <c r="X20" s="804"/>
      <c r="Y20" s="427"/>
      <c r="Z20" s="432"/>
      <c r="AA20" s="432"/>
      <c r="AB20" s="432"/>
      <c r="AC20" s="432"/>
      <c r="AD20" s="806">
        <v>0.18759999999999999</v>
      </c>
    </row>
    <row r="21" spans="1:30" ht="59.25" customHeight="1" thickBot="1">
      <c r="A21" s="674" t="s">
        <v>3263</v>
      </c>
      <c r="B21" s="462"/>
      <c r="C21" s="424"/>
      <c r="D21" s="429"/>
      <c r="E21" s="429"/>
      <c r="F21" s="429"/>
      <c r="G21" s="430"/>
      <c r="H21" s="431">
        <v>25000</v>
      </c>
      <c r="I21" s="428"/>
      <c r="J21" s="424"/>
      <c r="K21" s="429"/>
      <c r="L21" s="429"/>
      <c r="M21" s="429"/>
      <c r="N21" s="430"/>
      <c r="O21" s="430">
        <v>23473.048500000001</v>
      </c>
      <c r="P21" s="497" t="s">
        <v>3263</v>
      </c>
      <c r="Q21" s="462"/>
      <c r="R21" s="424"/>
      <c r="S21" s="429"/>
      <c r="T21" s="429"/>
      <c r="U21" s="429"/>
      <c r="V21" s="429"/>
      <c r="W21" s="431">
        <v>22000</v>
      </c>
      <c r="X21" s="804"/>
      <c r="Y21" s="427"/>
      <c r="Z21" s="432"/>
      <c r="AA21" s="432"/>
      <c r="AB21" s="432"/>
      <c r="AC21" s="432"/>
      <c r="AD21" s="806">
        <v>0.18759999999999999</v>
      </c>
    </row>
    <row r="22" spans="1:30" ht="59.25" customHeight="1" thickBot="1">
      <c r="A22" s="674" t="s">
        <v>3264</v>
      </c>
      <c r="B22" s="462"/>
      <c r="C22" s="424"/>
      <c r="D22" s="429">
        <v>20000</v>
      </c>
      <c r="E22" s="429"/>
      <c r="F22" s="429"/>
      <c r="G22" s="430"/>
      <c r="H22" s="431"/>
      <c r="I22" s="428"/>
      <c r="J22" s="424"/>
      <c r="K22" s="429">
        <v>20496.053333</v>
      </c>
      <c r="L22" s="429"/>
      <c r="M22" s="429"/>
      <c r="N22" s="430"/>
      <c r="O22" s="430"/>
      <c r="P22" s="497" t="s">
        <v>3264</v>
      </c>
      <c r="Q22" s="462"/>
      <c r="R22" s="424"/>
      <c r="S22" s="429">
        <v>20000</v>
      </c>
      <c r="T22" s="429"/>
      <c r="U22" s="429"/>
      <c r="V22" s="429"/>
      <c r="W22" s="431"/>
      <c r="X22" s="804"/>
      <c r="Y22" s="427"/>
      <c r="Z22" s="432">
        <v>0.151</v>
      </c>
      <c r="AA22" s="432"/>
      <c r="AB22" s="432"/>
      <c r="AC22" s="432"/>
      <c r="AD22" s="806"/>
    </row>
    <row r="23" spans="1:30" ht="59.25" customHeight="1" thickBot="1">
      <c r="A23" s="674" t="s">
        <v>3265</v>
      </c>
      <c r="B23" s="807"/>
      <c r="C23" s="678"/>
      <c r="D23" s="429">
        <v>20000</v>
      </c>
      <c r="E23" s="679"/>
      <c r="F23" s="679"/>
      <c r="G23" s="680"/>
      <c r="H23" s="681"/>
      <c r="I23" s="677"/>
      <c r="J23" s="678"/>
      <c r="K23" s="429">
        <v>30744.080000000002</v>
      </c>
      <c r="L23" s="679"/>
      <c r="M23" s="679"/>
      <c r="N23" s="680"/>
      <c r="O23" s="680"/>
      <c r="P23" s="497" t="s">
        <v>3265</v>
      </c>
      <c r="Q23" s="462"/>
      <c r="R23" s="424"/>
      <c r="S23" s="429">
        <v>30000</v>
      </c>
      <c r="T23" s="429"/>
      <c r="U23" s="429"/>
      <c r="V23" s="429"/>
      <c r="W23" s="431"/>
      <c r="X23" s="804"/>
      <c r="Y23" s="427"/>
      <c r="Z23" s="432">
        <v>0.151</v>
      </c>
      <c r="AA23" s="432"/>
      <c r="AB23" s="432"/>
      <c r="AC23" s="432"/>
      <c r="AD23" s="806"/>
    </row>
    <row r="24" spans="1:30" ht="59.25" customHeight="1" thickBot="1">
      <c r="A24" s="674" t="s">
        <v>3266</v>
      </c>
      <c r="B24" s="807"/>
      <c r="C24" s="678"/>
      <c r="D24" s="679"/>
      <c r="E24" s="679">
        <v>25000</v>
      </c>
      <c r="F24" s="679"/>
      <c r="G24" s="680"/>
      <c r="H24" s="681"/>
      <c r="I24" s="677"/>
      <c r="J24" s="678"/>
      <c r="K24" s="679"/>
      <c r="L24" s="679">
        <v>40141.118358</v>
      </c>
      <c r="M24" s="679"/>
      <c r="N24" s="680"/>
      <c r="O24" s="680"/>
      <c r="P24" s="497" t="s">
        <v>3266</v>
      </c>
      <c r="Q24" s="462"/>
      <c r="R24" s="424"/>
      <c r="S24" s="429"/>
      <c r="T24" s="429">
        <v>39958.97</v>
      </c>
      <c r="U24" s="429"/>
      <c r="V24" s="429"/>
      <c r="W24" s="431"/>
      <c r="X24" s="804"/>
      <c r="Y24" s="427"/>
      <c r="Z24" s="432"/>
      <c r="AA24" s="432">
        <v>0.1525</v>
      </c>
      <c r="AB24" s="432"/>
      <c r="AC24" s="432"/>
      <c r="AD24" s="806"/>
    </row>
    <row r="25" spans="1:30" ht="59.25" customHeight="1" thickBot="1">
      <c r="A25" s="674" t="s">
        <v>3267</v>
      </c>
      <c r="B25" s="463"/>
      <c r="C25" s="682"/>
      <c r="D25" s="464"/>
      <c r="E25" s="464">
        <v>25000</v>
      </c>
      <c r="F25" s="464"/>
      <c r="G25" s="465"/>
      <c r="H25" s="683"/>
      <c r="I25" s="677"/>
      <c r="J25" s="678"/>
      <c r="K25" s="679"/>
      <c r="L25" s="679">
        <v>40182.32</v>
      </c>
      <c r="M25" s="679"/>
      <c r="N25" s="680"/>
      <c r="O25" s="680"/>
      <c r="P25" s="497" t="s">
        <v>3267</v>
      </c>
      <c r="Q25" s="807"/>
      <c r="R25" s="678"/>
      <c r="S25" s="679"/>
      <c r="T25" s="679">
        <v>40000</v>
      </c>
      <c r="U25" s="679"/>
      <c r="V25" s="679"/>
      <c r="W25" s="681"/>
      <c r="X25" s="808"/>
      <c r="Y25" s="809"/>
      <c r="Z25" s="810"/>
      <c r="AA25" s="810">
        <v>0.15160000000000001</v>
      </c>
      <c r="AB25" s="810"/>
      <c r="AC25" s="810"/>
      <c r="AD25" s="811"/>
    </row>
    <row r="26" spans="1:30" ht="45.75" thickBot="1">
      <c r="A26" s="684" t="s">
        <v>3268</v>
      </c>
      <c r="B26" s="685">
        <f>B10+B11+B12+B13+B14+B15+B16+B17+B18+B19+B20+B21+B22+B23+B24+B25</f>
        <v>60000</v>
      </c>
      <c r="C26" s="685">
        <f t="shared" ref="C26:W26" si="0">C10+C11+C12+C13+C14+C15+C16+C17+C18+C19+C20+C21+C22+C23+C24+C25</f>
        <v>40000</v>
      </c>
      <c r="D26" s="685">
        <f t="shared" si="0"/>
        <v>70000</v>
      </c>
      <c r="E26" s="685">
        <f t="shared" si="0"/>
        <v>150000</v>
      </c>
      <c r="F26" s="685">
        <f t="shared" si="0"/>
        <v>100000</v>
      </c>
      <c r="G26" s="685">
        <f t="shared" si="0"/>
        <v>40000</v>
      </c>
      <c r="H26" s="685">
        <f t="shared" si="0"/>
        <v>50000</v>
      </c>
      <c r="I26" s="685">
        <f t="shared" si="0"/>
        <v>22597.549991</v>
      </c>
      <c r="J26" s="685">
        <f t="shared" si="0"/>
        <v>47391.657224000002</v>
      </c>
      <c r="K26" s="685">
        <f t="shared" si="0"/>
        <v>81852.383333000005</v>
      </c>
      <c r="L26" s="685">
        <f t="shared" si="0"/>
        <v>213928.85667100002</v>
      </c>
      <c r="M26" s="685">
        <f t="shared" si="0"/>
        <v>105849.36267700001</v>
      </c>
      <c r="N26" s="685">
        <f t="shared" si="0"/>
        <v>45863.201000000001</v>
      </c>
      <c r="O26" s="685">
        <f t="shared" si="0"/>
        <v>50645.666123999996</v>
      </c>
      <c r="P26" s="684" t="s">
        <v>3268</v>
      </c>
      <c r="Q26" s="812">
        <f t="shared" si="0"/>
        <v>34867.563000000002</v>
      </c>
      <c r="R26" s="812">
        <f t="shared" si="0"/>
        <v>61053.05</v>
      </c>
      <c r="S26" s="812">
        <f t="shared" si="0"/>
        <v>95000</v>
      </c>
      <c r="T26" s="812">
        <f t="shared" si="0"/>
        <v>210580.249866</v>
      </c>
      <c r="U26" s="812">
        <f t="shared" si="0"/>
        <v>188804.47899999999</v>
      </c>
      <c r="V26" s="812">
        <f t="shared" si="0"/>
        <v>82000</v>
      </c>
      <c r="W26" s="812">
        <f t="shared" si="0"/>
        <v>48989.362999999998</v>
      </c>
      <c r="X26" s="812"/>
      <c r="Y26" s="812"/>
      <c r="Z26" s="813"/>
      <c r="AA26" s="813"/>
      <c r="AB26" s="813"/>
      <c r="AC26" s="813"/>
      <c r="AD26" s="813"/>
    </row>
    <row r="28" spans="1:30">
      <c r="F28" s="434"/>
      <c r="G28" s="434"/>
      <c r="S28" s="435"/>
      <c r="T28" s="435"/>
    </row>
    <row r="29" spans="1:30">
      <c r="A29" s="1012"/>
      <c r="B29" s="1012"/>
      <c r="C29" s="1012"/>
      <c r="D29" s="1012"/>
      <c r="E29" s="1012"/>
      <c r="F29" s="1012"/>
      <c r="G29" s="704"/>
      <c r="H29" s="704"/>
      <c r="I29" s="704"/>
      <c r="J29" s="704"/>
      <c r="K29" s="434"/>
      <c r="L29" s="434"/>
      <c r="T29" s="433"/>
      <c r="U29" s="433"/>
      <c r="V29" s="433"/>
      <c r="W29" s="433"/>
      <c r="X29" s="433"/>
      <c r="Y29" s="433"/>
    </row>
    <row r="30" spans="1:30">
      <c r="E30" s="434"/>
      <c r="F30" s="434"/>
      <c r="G30" s="434"/>
      <c r="H30" s="434"/>
      <c r="I30" s="434"/>
      <c r="J30" s="434"/>
      <c r="K30" s="434"/>
      <c r="L30" s="434"/>
      <c r="M30" s="434"/>
      <c r="N30" s="434"/>
      <c r="O30" s="434"/>
      <c r="S30" s="435"/>
    </row>
    <row r="31" spans="1:30">
      <c r="E31" s="436"/>
      <c r="F31" s="436"/>
      <c r="G31" s="436"/>
      <c r="K31" s="434"/>
    </row>
    <row r="41" spans="11:15">
      <c r="K41" s="434"/>
      <c r="L41" s="434"/>
      <c r="M41" s="434"/>
      <c r="N41" s="434"/>
      <c r="O41" s="434"/>
    </row>
  </sheetData>
  <mergeCells count="21">
    <mergeCell ref="A1:N1"/>
    <mergeCell ref="S1:V1"/>
    <mergeCell ref="A2:N2"/>
    <mergeCell ref="S2:V2"/>
    <mergeCell ref="A3:N3"/>
    <mergeCell ref="P3:AC3"/>
    <mergeCell ref="A6:A9"/>
    <mergeCell ref="A29:F29"/>
    <mergeCell ref="X6:AD6"/>
    <mergeCell ref="K8:N8"/>
    <mergeCell ref="S8:V8"/>
    <mergeCell ref="Z8:AC8"/>
    <mergeCell ref="D7:F7"/>
    <mergeCell ref="K7:M7"/>
    <mergeCell ref="S7:U7"/>
    <mergeCell ref="Z7:AB7"/>
    <mergeCell ref="D8:F8"/>
    <mergeCell ref="B6:H6"/>
    <mergeCell ref="I6:O6"/>
    <mergeCell ref="P6:P9"/>
    <mergeCell ref="Q6:V6"/>
  </mergeCells>
  <pageMargins left="0.25" right="0.25" top="0.75" bottom="0.75" header="0.3" footer="0.3"/>
  <pageSetup paperSize="9" scale="2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F37"/>
  <sheetViews>
    <sheetView zoomScaleNormal="100" zoomScaleSheetLayoutView="100" workbookViewId="0">
      <selection activeCell="K22" sqref="K22"/>
    </sheetView>
  </sheetViews>
  <sheetFormatPr defaultRowHeight="12.75"/>
  <cols>
    <col min="1" max="1" width="18" style="420" customWidth="1"/>
    <col min="2" max="3" width="14.140625" style="420" customWidth="1"/>
    <col min="4" max="4" width="14" style="420" customWidth="1"/>
    <col min="5" max="5" width="18.28515625" style="420" customWidth="1"/>
    <col min="6" max="6" width="19.42578125" style="420" customWidth="1"/>
    <col min="7" max="7" width="38.5703125" style="420" customWidth="1"/>
    <col min="8" max="16384" width="9.140625" style="420"/>
  </cols>
  <sheetData>
    <row r="1" spans="1:6" s="50" customFormat="1" ht="3.75" customHeight="1"/>
    <row r="2" spans="1:6" s="50" customFormat="1" ht="11.1" customHeight="1">
      <c r="A2" s="840" t="s">
        <v>1434</v>
      </c>
      <c r="F2" s="1035" t="s">
        <v>1414</v>
      </c>
    </row>
    <row r="3" spans="1:6" s="50" customFormat="1" ht="4.7" customHeight="1">
      <c r="F3" s="1035"/>
    </row>
    <row r="4" spans="1:6" s="50" customFormat="1" ht="12"/>
    <row r="5" spans="1:6" s="50" customFormat="1" ht="30.4" customHeight="1">
      <c r="A5" s="964" t="s">
        <v>1039</v>
      </c>
      <c r="B5" s="964"/>
      <c r="C5" s="964"/>
      <c r="D5" s="964"/>
      <c r="E5" s="964"/>
      <c r="F5" s="964"/>
    </row>
    <row r="6" spans="1:6" s="50" customFormat="1" ht="12.75" customHeight="1"/>
    <row r="7" spans="1:6" s="50" customFormat="1" ht="11.1" customHeight="1">
      <c r="A7" s="850" t="s">
        <v>122</v>
      </c>
      <c r="E7" s="1034" t="s">
        <v>500</v>
      </c>
    </row>
    <row r="8" spans="1:6" s="50" customFormat="1" ht="4.7" customHeight="1">
      <c r="E8" s="1034"/>
    </row>
    <row r="9" spans="1:6" s="50" customFormat="1" ht="5.85" customHeight="1"/>
    <row r="10" spans="1:6" s="50" customFormat="1" ht="57" customHeight="1">
      <c r="A10" s="649" t="s">
        <v>371</v>
      </c>
      <c r="B10" s="650" t="s">
        <v>2468</v>
      </c>
      <c r="C10" s="650" t="s">
        <v>2637</v>
      </c>
      <c r="D10" s="650" t="s">
        <v>3298</v>
      </c>
      <c r="E10" s="650" t="s">
        <v>3299</v>
      </c>
      <c r="F10" s="649" t="s">
        <v>37</v>
      </c>
    </row>
    <row r="11" spans="1:6" s="50" customFormat="1" ht="13.35" customHeight="1">
      <c r="A11" s="649" t="s">
        <v>494</v>
      </c>
      <c r="B11" s="649" t="s">
        <v>183</v>
      </c>
      <c r="C11" s="649" t="s">
        <v>264</v>
      </c>
      <c r="D11" s="649" t="s">
        <v>446</v>
      </c>
      <c r="E11" s="649" t="s">
        <v>645</v>
      </c>
      <c r="F11" s="649" t="s">
        <v>473</v>
      </c>
    </row>
    <row r="12" spans="1:6" s="50" customFormat="1" ht="43.15" customHeight="1">
      <c r="A12" s="842" t="s">
        <v>502</v>
      </c>
      <c r="B12" s="851">
        <v>100236.6827</v>
      </c>
      <c r="C12" s="851">
        <v>177934.15330000001</v>
      </c>
      <c r="D12" s="851">
        <v>484192.72960000002</v>
      </c>
      <c r="E12" s="851">
        <v>346262.6409</v>
      </c>
      <c r="F12" s="852" t="s">
        <v>125</v>
      </c>
    </row>
    <row r="13" spans="1:6" s="50" customFormat="1" ht="15.75" customHeight="1">
      <c r="A13" s="844" t="s">
        <v>1783</v>
      </c>
      <c r="B13" s="853">
        <v>3442.0118000000002</v>
      </c>
      <c r="C13" s="853">
        <v>8008.4850999999999</v>
      </c>
      <c r="D13" s="853">
        <v>7557.6463000000003</v>
      </c>
      <c r="E13" s="853">
        <v>6260.4822000000004</v>
      </c>
      <c r="F13" s="844" t="s">
        <v>1784</v>
      </c>
    </row>
    <row r="14" spans="1:6" s="50" customFormat="1" ht="15.75" customHeight="1">
      <c r="A14" s="844" t="s">
        <v>503</v>
      </c>
      <c r="B14" s="853">
        <v>28124.546399999999</v>
      </c>
      <c r="C14" s="853">
        <v>55377.605300000003</v>
      </c>
      <c r="D14" s="853">
        <v>74215.341100000005</v>
      </c>
      <c r="E14" s="853">
        <v>47327.061900000001</v>
      </c>
      <c r="F14" s="844" t="s">
        <v>909</v>
      </c>
    </row>
    <row r="15" spans="1:6" s="50" customFormat="1" ht="15.75" customHeight="1">
      <c r="A15" s="844" t="s">
        <v>910</v>
      </c>
      <c r="B15" s="853">
        <v>3929.1628000000001</v>
      </c>
      <c r="C15" s="853">
        <v>6372.7376999999997</v>
      </c>
      <c r="D15" s="853">
        <v>8028.7857999999997</v>
      </c>
      <c r="E15" s="853">
        <v>5726.8887000000004</v>
      </c>
      <c r="F15" s="844" t="s">
        <v>911</v>
      </c>
    </row>
    <row r="16" spans="1:6" s="50" customFormat="1" ht="15.75" customHeight="1">
      <c r="A16" s="844" t="s">
        <v>307</v>
      </c>
      <c r="B16" s="853">
        <v>15035.0224</v>
      </c>
      <c r="C16" s="853">
        <v>11283.6819</v>
      </c>
      <c r="D16" s="853">
        <v>45254.4398</v>
      </c>
      <c r="E16" s="853">
        <v>23143.238600000001</v>
      </c>
      <c r="F16" s="844" t="s">
        <v>912</v>
      </c>
    </row>
    <row r="17" spans="1:6" s="50" customFormat="1" ht="15.75" customHeight="1">
      <c r="A17" s="844" t="s">
        <v>308</v>
      </c>
      <c r="B17" s="853">
        <v>97.540099999999995</v>
      </c>
      <c r="C17" s="853">
        <v>4603.3980000000001</v>
      </c>
      <c r="D17" s="853">
        <v>3396.0549000000001</v>
      </c>
      <c r="E17" s="853">
        <v>2696.232</v>
      </c>
      <c r="F17" s="844" t="s">
        <v>913</v>
      </c>
    </row>
    <row r="18" spans="1:6" s="50" customFormat="1" ht="15.75" customHeight="1">
      <c r="A18" s="844" t="s">
        <v>49</v>
      </c>
      <c r="B18" s="853">
        <v>2315.9548</v>
      </c>
      <c r="C18" s="853">
        <v>3757.8869</v>
      </c>
      <c r="D18" s="853">
        <v>16372.3526</v>
      </c>
      <c r="E18" s="853">
        <v>12437.225700000001</v>
      </c>
      <c r="F18" s="844" t="s">
        <v>914</v>
      </c>
    </row>
    <row r="19" spans="1:6" s="50" customFormat="1" ht="15.75" customHeight="1">
      <c r="A19" s="844" t="s">
        <v>78</v>
      </c>
      <c r="B19" s="853">
        <v>1248.3472999999999</v>
      </c>
      <c r="C19" s="853">
        <v>1194.2775999999999</v>
      </c>
      <c r="D19" s="853">
        <v>5833.3549000000003</v>
      </c>
      <c r="E19" s="853">
        <v>2301.6307999999999</v>
      </c>
      <c r="F19" s="844" t="s">
        <v>926</v>
      </c>
    </row>
    <row r="20" spans="1:6" s="50" customFormat="1" ht="15.75" customHeight="1">
      <c r="A20" s="844" t="s">
        <v>1785</v>
      </c>
      <c r="B20" s="853">
        <v>432.64150000000001</v>
      </c>
      <c r="C20" s="853">
        <v>1142.183</v>
      </c>
      <c r="D20" s="853">
        <v>2689.8818000000001</v>
      </c>
      <c r="E20" s="853">
        <v>4186.8329000000003</v>
      </c>
      <c r="F20" s="844" t="s">
        <v>1786</v>
      </c>
    </row>
    <row r="21" spans="1:6" s="50" customFormat="1" ht="15.75" customHeight="1">
      <c r="A21" s="844" t="s">
        <v>79</v>
      </c>
      <c r="B21" s="853">
        <v>2969.5990000000002</v>
      </c>
      <c r="C21" s="853">
        <v>7355.1071000000002</v>
      </c>
      <c r="D21" s="853">
        <v>7924.3996999999999</v>
      </c>
      <c r="E21" s="853">
        <v>8102.8265000000001</v>
      </c>
      <c r="F21" s="844" t="s">
        <v>915</v>
      </c>
    </row>
    <row r="22" spans="1:6" s="50" customFormat="1" ht="15.75" customHeight="1">
      <c r="A22" s="844" t="s">
        <v>81</v>
      </c>
      <c r="B22" s="853">
        <v>781.24590000000001</v>
      </c>
      <c r="C22" s="853">
        <v>2301.0446999999999</v>
      </c>
      <c r="D22" s="853">
        <v>102185.42290000001</v>
      </c>
      <c r="E22" s="853">
        <v>77204.891300000003</v>
      </c>
      <c r="F22" s="844" t="s">
        <v>916</v>
      </c>
    </row>
    <row r="23" spans="1:6" s="50" customFormat="1" ht="15.75" customHeight="1">
      <c r="A23" s="844" t="s">
        <v>345</v>
      </c>
      <c r="B23" s="853">
        <v>734.11170000000004</v>
      </c>
      <c r="C23" s="853">
        <v>739.87940000000003</v>
      </c>
      <c r="D23" s="853">
        <v>1274.9251999999999</v>
      </c>
      <c r="E23" s="853">
        <v>2443.069</v>
      </c>
      <c r="F23" s="844" t="s">
        <v>917</v>
      </c>
    </row>
    <row r="24" spans="1:6" s="50" customFormat="1" ht="15.75" customHeight="1">
      <c r="A24" s="844" t="s">
        <v>318</v>
      </c>
      <c r="B24" s="853">
        <v>4371.7115000000003</v>
      </c>
      <c r="C24" s="853">
        <v>6491.6062000000002</v>
      </c>
      <c r="D24" s="853">
        <v>16663.812399999999</v>
      </c>
      <c r="E24" s="853">
        <v>15467.020200000001</v>
      </c>
      <c r="F24" s="844" t="s">
        <v>918</v>
      </c>
    </row>
    <row r="25" spans="1:6" s="50" customFormat="1" ht="15.75" customHeight="1">
      <c r="A25" s="844" t="s">
        <v>278</v>
      </c>
      <c r="B25" s="853">
        <v>957.26959999999997</v>
      </c>
      <c r="C25" s="853">
        <v>4540.7325000000001</v>
      </c>
      <c r="D25" s="853">
        <v>11473.7071</v>
      </c>
      <c r="E25" s="853">
        <v>7677.9912999999997</v>
      </c>
      <c r="F25" s="844" t="s">
        <v>919</v>
      </c>
    </row>
    <row r="26" spans="1:6" s="50" customFormat="1" ht="15.75" customHeight="1">
      <c r="A26" s="844" t="s">
        <v>920</v>
      </c>
      <c r="B26" s="853">
        <v>1863.6627000000001</v>
      </c>
      <c r="C26" s="853">
        <v>3302.6720999999998</v>
      </c>
      <c r="D26" s="853">
        <v>48242.816700000003</v>
      </c>
      <c r="E26" s="853">
        <v>9315.5733999999993</v>
      </c>
      <c r="F26" s="844" t="s">
        <v>921</v>
      </c>
    </row>
    <row r="27" spans="1:6" s="50" customFormat="1" ht="15.75" customHeight="1">
      <c r="A27" s="844" t="s">
        <v>1133</v>
      </c>
      <c r="B27" s="853">
        <v>6018.5510999999997</v>
      </c>
      <c r="C27" s="853">
        <v>13926.075199999999</v>
      </c>
      <c r="D27" s="853">
        <v>7838.9654</v>
      </c>
      <c r="E27" s="853">
        <v>8029.7761</v>
      </c>
      <c r="F27" s="844" t="s">
        <v>1134</v>
      </c>
    </row>
    <row r="28" spans="1:6" s="50" customFormat="1" ht="15.75" customHeight="1">
      <c r="A28" s="844" t="s">
        <v>1827</v>
      </c>
      <c r="B28" s="853">
        <v>175.5539</v>
      </c>
      <c r="C28" s="853">
        <v>3989.8108999999999</v>
      </c>
      <c r="D28" s="853">
        <v>1469.6721</v>
      </c>
      <c r="E28" s="853">
        <v>489.28710000000001</v>
      </c>
      <c r="F28" s="844" t="s">
        <v>1828</v>
      </c>
    </row>
    <row r="29" spans="1:6" s="50" customFormat="1" ht="30" customHeight="1">
      <c r="A29" s="844" t="s">
        <v>922</v>
      </c>
      <c r="B29" s="853">
        <v>2252.3941</v>
      </c>
      <c r="C29" s="853">
        <v>5978.1288999999997</v>
      </c>
      <c r="D29" s="853">
        <v>8191.5484999999999</v>
      </c>
      <c r="E29" s="853">
        <v>9452.4537999999993</v>
      </c>
      <c r="F29" s="844" t="s">
        <v>923</v>
      </c>
    </row>
    <row r="30" spans="1:6" s="50" customFormat="1" ht="15.75" customHeight="1">
      <c r="A30" s="844" t="s">
        <v>1787</v>
      </c>
      <c r="B30" s="853">
        <v>10024.8199</v>
      </c>
      <c r="C30" s="853">
        <v>27614.7824</v>
      </c>
      <c r="D30" s="853">
        <v>86116.088600000003</v>
      </c>
      <c r="E30" s="853">
        <v>74570.695500000002</v>
      </c>
      <c r="F30" s="844" t="s">
        <v>1788</v>
      </c>
    </row>
    <row r="31" spans="1:6" s="50" customFormat="1" ht="15.75" customHeight="1">
      <c r="A31" s="844" t="s">
        <v>924</v>
      </c>
      <c r="B31" s="853">
        <v>15189.1968</v>
      </c>
      <c r="C31" s="853">
        <v>7825.9435999999996</v>
      </c>
      <c r="D31" s="853">
        <v>28419.654699999999</v>
      </c>
      <c r="E31" s="853">
        <v>27099.122800000001</v>
      </c>
      <c r="F31" s="844" t="s">
        <v>925</v>
      </c>
    </row>
    <row r="32" spans="1:6" s="50" customFormat="1" ht="15.75" customHeight="1">
      <c r="A32" s="844" t="s">
        <v>1627</v>
      </c>
      <c r="B32" s="853">
        <v>273.33940000000001</v>
      </c>
      <c r="C32" s="853">
        <v>2128.1147999999998</v>
      </c>
      <c r="D32" s="853">
        <v>1043.8590999999999</v>
      </c>
      <c r="E32" s="853">
        <v>2330.3411000000001</v>
      </c>
      <c r="F32" s="844" t="s">
        <v>1135</v>
      </c>
    </row>
    <row r="33" spans="1:6" s="50" customFormat="1" ht="35.25" customHeight="1">
      <c r="A33" s="854" t="s">
        <v>927</v>
      </c>
      <c r="B33" s="855">
        <v>2443.5981999999999</v>
      </c>
      <c r="C33" s="855">
        <v>6073.6310000000003</v>
      </c>
      <c r="D33" s="855">
        <v>8124.8091000000004</v>
      </c>
      <c r="E33" s="855">
        <v>13706.8513</v>
      </c>
      <c r="F33" s="854" t="s">
        <v>928</v>
      </c>
    </row>
    <row r="34" spans="1:6" s="50" customFormat="1" ht="42" customHeight="1">
      <c r="A34" s="846" t="s">
        <v>247</v>
      </c>
      <c r="B34" s="856">
        <v>197453.75109999999</v>
      </c>
      <c r="C34" s="856">
        <v>432539.837</v>
      </c>
      <c r="D34" s="856">
        <v>541240.62730000005</v>
      </c>
      <c r="E34" s="856">
        <v>618286.90769999998</v>
      </c>
      <c r="F34" s="846" t="s">
        <v>488</v>
      </c>
    </row>
    <row r="35" spans="1:6" s="50" customFormat="1" ht="32.25" customHeight="1">
      <c r="A35" s="854" t="s">
        <v>474</v>
      </c>
      <c r="B35" s="855">
        <v>228.4708</v>
      </c>
      <c r="C35" s="855">
        <v>427.1515</v>
      </c>
      <c r="D35" s="855">
        <v>222.1808</v>
      </c>
      <c r="E35" s="855">
        <v>9113.0311999999994</v>
      </c>
      <c r="F35" s="854" t="s">
        <v>409</v>
      </c>
    </row>
    <row r="36" spans="1:6" s="50" customFormat="1" ht="47.45" customHeight="1">
      <c r="A36" s="847" t="s">
        <v>381</v>
      </c>
      <c r="B36" s="857">
        <v>297690.4338</v>
      </c>
      <c r="C36" s="857">
        <v>610473.99029999995</v>
      </c>
      <c r="D36" s="857">
        <v>1025433.3569</v>
      </c>
      <c r="E36" s="857">
        <v>964549.54859999998</v>
      </c>
      <c r="F36" s="849" t="s">
        <v>330</v>
      </c>
    </row>
    <row r="37" spans="1:6" s="50" customFormat="1" ht="12"/>
  </sheetData>
  <customSheetViews>
    <customSheetView guid="{69687417-BF2D-41EA-9F0C-3ABCA36AC0DF}"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CEB12AB2-2B7C-47EA-8993-91B31C172525}"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pageSetUpPr fitToPage="1"/>
  </sheetPr>
  <dimension ref="A1:H32"/>
  <sheetViews>
    <sheetView zoomScaleNormal="100" zoomScaleSheetLayoutView="80" workbookViewId="0">
      <selection activeCell="T10" sqref="T9:T10"/>
    </sheetView>
  </sheetViews>
  <sheetFormatPr defaultRowHeight="12.75"/>
  <cols>
    <col min="1" max="1" width="23" style="420" customWidth="1"/>
    <col min="2" max="5" width="12.85546875" style="420" customWidth="1"/>
    <col min="6" max="6" width="22.28515625" style="420" customWidth="1"/>
    <col min="7" max="8" width="0.28515625" style="420" customWidth="1"/>
    <col min="9" max="9" width="4.7109375" style="420" customWidth="1"/>
    <col min="10" max="16384" width="9.140625" style="420"/>
  </cols>
  <sheetData>
    <row r="1" spans="1:8" s="50" customFormat="1" ht="5.25" customHeight="1"/>
    <row r="2" spans="1:8" s="50" customFormat="1" ht="18.600000000000001" customHeight="1">
      <c r="A2" s="840" t="s">
        <v>1435</v>
      </c>
      <c r="F2" s="841" t="s">
        <v>966</v>
      </c>
    </row>
    <row r="3" spans="1:8" s="50" customFormat="1" ht="4.7" customHeight="1"/>
    <row r="4" spans="1:8" s="50" customFormat="1" ht="23.45" customHeight="1">
      <c r="A4" s="964" t="s">
        <v>1038</v>
      </c>
      <c r="B4" s="964"/>
      <c r="C4" s="964"/>
      <c r="D4" s="964"/>
      <c r="E4" s="964"/>
      <c r="F4" s="964"/>
      <c r="G4" s="964"/>
      <c r="H4" s="964"/>
    </row>
    <row r="5" spans="1:8" s="50" customFormat="1" ht="30.4" customHeight="1"/>
    <row r="6" spans="1:8" s="50" customFormat="1" ht="12.75" customHeight="1">
      <c r="A6" s="840" t="s">
        <v>122</v>
      </c>
      <c r="F6" s="841" t="s">
        <v>500</v>
      </c>
    </row>
    <row r="7" spans="1:8" s="50" customFormat="1" ht="72.75" customHeight="1">
      <c r="A7" s="649" t="s">
        <v>371</v>
      </c>
      <c r="B7" s="650" t="s">
        <v>2468</v>
      </c>
      <c r="C7" s="650" t="s">
        <v>2637</v>
      </c>
      <c r="D7" s="650" t="s">
        <v>3298</v>
      </c>
      <c r="E7" s="650" t="s">
        <v>3299</v>
      </c>
      <c r="F7" s="649" t="s">
        <v>37</v>
      </c>
    </row>
    <row r="8" spans="1:8" s="50" customFormat="1">
      <c r="A8" s="649" t="s">
        <v>494</v>
      </c>
      <c r="B8" s="649" t="s">
        <v>183</v>
      </c>
      <c r="C8" s="649" t="s">
        <v>264</v>
      </c>
      <c r="D8" s="649" t="s">
        <v>446</v>
      </c>
      <c r="E8" s="649" t="s">
        <v>645</v>
      </c>
      <c r="F8" s="649" t="s">
        <v>473</v>
      </c>
    </row>
    <row r="9" spans="1:8" s="50" customFormat="1" ht="25.5">
      <c r="A9" s="842" t="s">
        <v>502</v>
      </c>
      <c r="B9" s="843">
        <v>644298.75349999999</v>
      </c>
      <c r="C9" s="843">
        <v>1026210.414</v>
      </c>
      <c r="D9" s="843">
        <v>387739.5184</v>
      </c>
      <c r="E9" s="843">
        <v>521147.61129999999</v>
      </c>
      <c r="F9" s="842" t="s">
        <v>125</v>
      </c>
    </row>
    <row r="10" spans="1:8" s="50" customFormat="1" ht="20.25" customHeight="1">
      <c r="A10" s="844" t="s">
        <v>1783</v>
      </c>
      <c r="B10" s="845">
        <v>1914.9401</v>
      </c>
      <c r="C10" s="845">
        <v>2270.5632999999998</v>
      </c>
      <c r="D10" s="845">
        <v>3172.1500999999998</v>
      </c>
      <c r="E10" s="845">
        <v>5905.9871000000003</v>
      </c>
      <c r="F10" s="844" t="s">
        <v>1784</v>
      </c>
    </row>
    <row r="11" spans="1:8" s="50" customFormat="1" ht="20.25" customHeight="1">
      <c r="A11" s="844" t="s">
        <v>503</v>
      </c>
      <c r="B11" s="845">
        <v>36325.699699999997</v>
      </c>
      <c r="C11" s="845">
        <v>80158.5962</v>
      </c>
      <c r="D11" s="845">
        <v>11508.603499999999</v>
      </c>
      <c r="E11" s="845">
        <v>13756.6363</v>
      </c>
      <c r="F11" s="844" t="s">
        <v>909</v>
      </c>
    </row>
    <row r="12" spans="1:8" s="50" customFormat="1" ht="20.25" customHeight="1">
      <c r="A12" s="844" t="s">
        <v>910</v>
      </c>
      <c r="B12" s="845">
        <v>37212.381200000003</v>
      </c>
      <c r="C12" s="845">
        <v>50903.3482</v>
      </c>
      <c r="D12" s="845">
        <v>27449.5903</v>
      </c>
      <c r="E12" s="845">
        <v>30699.505700000002</v>
      </c>
      <c r="F12" s="844" t="s">
        <v>911</v>
      </c>
    </row>
    <row r="13" spans="1:8" s="50" customFormat="1" ht="20.25" customHeight="1">
      <c r="A13" s="844" t="s">
        <v>307</v>
      </c>
      <c r="B13" s="845">
        <v>8059.4919</v>
      </c>
      <c r="C13" s="845">
        <v>49425.317300000002</v>
      </c>
      <c r="D13" s="845">
        <v>26128.485000000001</v>
      </c>
      <c r="E13" s="845">
        <v>13446.9815</v>
      </c>
      <c r="F13" s="844" t="s">
        <v>912</v>
      </c>
    </row>
    <row r="14" spans="1:8" s="50" customFormat="1" ht="20.25" customHeight="1">
      <c r="A14" s="844" t="s">
        <v>308</v>
      </c>
      <c r="B14" s="845">
        <v>13972.706099999999</v>
      </c>
      <c r="C14" s="845">
        <v>18030.9751</v>
      </c>
      <c r="D14" s="845">
        <v>10809.0527</v>
      </c>
      <c r="E14" s="845">
        <v>29326.2124</v>
      </c>
      <c r="F14" s="844" t="s">
        <v>913</v>
      </c>
    </row>
    <row r="15" spans="1:8" s="50" customFormat="1" ht="20.25" customHeight="1">
      <c r="A15" s="844" t="s">
        <v>49</v>
      </c>
      <c r="B15" s="845">
        <v>24894.8403</v>
      </c>
      <c r="C15" s="845">
        <v>21634.464599999999</v>
      </c>
      <c r="D15" s="845">
        <v>6835.1782999999996</v>
      </c>
      <c r="E15" s="845">
        <v>9022.0120999999999</v>
      </c>
      <c r="F15" s="844" t="s">
        <v>914</v>
      </c>
    </row>
    <row r="16" spans="1:8" s="50" customFormat="1" ht="20.25" customHeight="1">
      <c r="A16" s="844" t="s">
        <v>78</v>
      </c>
      <c r="B16" s="845">
        <v>31943.758699999998</v>
      </c>
      <c r="C16" s="845">
        <v>8705.1334000000006</v>
      </c>
      <c r="D16" s="845">
        <v>8712.5966000000008</v>
      </c>
      <c r="E16" s="845">
        <v>11516.661599999999</v>
      </c>
      <c r="F16" s="844" t="s">
        <v>926</v>
      </c>
    </row>
    <row r="17" spans="1:6" s="50" customFormat="1" ht="20.25" customHeight="1">
      <c r="A17" s="844" t="s">
        <v>1785</v>
      </c>
      <c r="B17" s="845">
        <v>3983.9376000000002</v>
      </c>
      <c r="C17" s="845">
        <v>10565.676600000001</v>
      </c>
      <c r="D17" s="845">
        <v>12089.2428</v>
      </c>
      <c r="E17" s="845">
        <v>19033.162100000001</v>
      </c>
      <c r="F17" s="844" t="s">
        <v>1786</v>
      </c>
    </row>
    <row r="18" spans="1:6" s="50" customFormat="1" ht="20.25" customHeight="1">
      <c r="A18" s="844" t="s">
        <v>79</v>
      </c>
      <c r="B18" s="845">
        <v>26185.107400000001</v>
      </c>
      <c r="C18" s="845">
        <v>14628.819799999999</v>
      </c>
      <c r="D18" s="845">
        <v>7193.1354000000001</v>
      </c>
      <c r="E18" s="845">
        <v>13616.700800000001</v>
      </c>
      <c r="F18" s="844" t="s">
        <v>915</v>
      </c>
    </row>
    <row r="19" spans="1:6" s="50" customFormat="1" ht="20.25" customHeight="1">
      <c r="A19" s="844" t="s">
        <v>81</v>
      </c>
      <c r="B19" s="845">
        <v>18714.337</v>
      </c>
      <c r="C19" s="845">
        <v>35071.468999999997</v>
      </c>
      <c r="D19" s="845">
        <v>15758.9843</v>
      </c>
      <c r="E19" s="845">
        <v>19116.353200000001</v>
      </c>
      <c r="F19" s="844" t="s">
        <v>916</v>
      </c>
    </row>
    <row r="20" spans="1:6" s="50" customFormat="1" ht="20.25" customHeight="1">
      <c r="A20" s="844" t="s">
        <v>345</v>
      </c>
      <c r="B20" s="845">
        <v>23403.072700000001</v>
      </c>
      <c r="C20" s="845">
        <v>46422.897799999999</v>
      </c>
      <c r="D20" s="845">
        <v>4821.9522999999999</v>
      </c>
      <c r="E20" s="845">
        <v>9493.4712999999992</v>
      </c>
      <c r="F20" s="844" t="s">
        <v>917</v>
      </c>
    </row>
    <row r="21" spans="1:6" s="50" customFormat="1" ht="20.25" customHeight="1">
      <c r="A21" s="844" t="s">
        <v>318</v>
      </c>
      <c r="B21" s="845">
        <v>37395.144699999997</v>
      </c>
      <c r="C21" s="845">
        <v>37450.055899999999</v>
      </c>
      <c r="D21" s="845">
        <v>8061.3558999999996</v>
      </c>
      <c r="E21" s="845">
        <v>8520.7009999999991</v>
      </c>
      <c r="F21" s="844" t="s">
        <v>918</v>
      </c>
    </row>
    <row r="22" spans="1:6" s="50" customFormat="1" ht="20.25" customHeight="1">
      <c r="A22" s="844" t="s">
        <v>278</v>
      </c>
      <c r="B22" s="845">
        <v>17634.826099999998</v>
      </c>
      <c r="C22" s="845">
        <v>19017.873800000001</v>
      </c>
      <c r="D22" s="845">
        <v>11529.483399999999</v>
      </c>
      <c r="E22" s="845">
        <v>15620.727500000001</v>
      </c>
      <c r="F22" s="844" t="s">
        <v>919</v>
      </c>
    </row>
    <row r="23" spans="1:6" s="50" customFormat="1" ht="20.25" customHeight="1">
      <c r="A23" s="844" t="s">
        <v>920</v>
      </c>
      <c r="B23" s="845">
        <v>14109.6335</v>
      </c>
      <c r="C23" s="845">
        <v>19008.051599999999</v>
      </c>
      <c r="D23" s="845">
        <v>12160.182699999999</v>
      </c>
      <c r="E23" s="845">
        <v>16890.2039</v>
      </c>
      <c r="F23" s="844" t="s">
        <v>921</v>
      </c>
    </row>
    <row r="24" spans="1:6" s="50" customFormat="1" ht="20.25" customHeight="1">
      <c r="A24" s="844" t="s">
        <v>1133</v>
      </c>
      <c r="B24" s="845">
        <v>60092.375099999997</v>
      </c>
      <c r="C24" s="845">
        <v>142228.66949999999</v>
      </c>
      <c r="D24" s="845">
        <v>9583.7819999999992</v>
      </c>
      <c r="E24" s="845">
        <v>10870.7554</v>
      </c>
      <c r="F24" s="844" t="s">
        <v>1134</v>
      </c>
    </row>
    <row r="25" spans="1:6" s="50" customFormat="1" ht="20.25" customHeight="1">
      <c r="A25" s="844" t="s">
        <v>1827</v>
      </c>
      <c r="B25" s="845">
        <v>2745.6448999999998</v>
      </c>
      <c r="C25" s="845">
        <v>3209.7678999999998</v>
      </c>
      <c r="D25" s="845">
        <v>2500.7356</v>
      </c>
      <c r="E25" s="845">
        <v>4910.9353000000001</v>
      </c>
      <c r="F25" s="844" t="s">
        <v>1828</v>
      </c>
    </row>
    <row r="26" spans="1:6" s="50" customFormat="1" ht="20.25" customHeight="1">
      <c r="A26" s="844" t="s">
        <v>922</v>
      </c>
      <c r="B26" s="845">
        <v>8482.8799999999992</v>
      </c>
      <c r="C26" s="845">
        <v>12074.289500000001</v>
      </c>
      <c r="D26" s="845">
        <v>31325.522099999998</v>
      </c>
      <c r="E26" s="845">
        <v>38937.910199999998</v>
      </c>
      <c r="F26" s="844" t="s">
        <v>923</v>
      </c>
    </row>
    <row r="27" spans="1:6" s="50" customFormat="1" ht="20.25" customHeight="1">
      <c r="A27" s="844" t="s">
        <v>1787</v>
      </c>
      <c r="B27" s="845">
        <v>161881.0134</v>
      </c>
      <c r="C27" s="845">
        <v>270543.61099999998</v>
      </c>
      <c r="D27" s="845">
        <v>76994.977499999994</v>
      </c>
      <c r="E27" s="845">
        <v>103897.84080000001</v>
      </c>
      <c r="F27" s="844" t="s">
        <v>1788</v>
      </c>
    </row>
    <row r="28" spans="1:6" s="50" customFormat="1" ht="20.25" customHeight="1">
      <c r="A28" s="844" t="s">
        <v>924</v>
      </c>
      <c r="B28" s="845">
        <v>86093.832399999999</v>
      </c>
      <c r="C28" s="845">
        <v>178217.26930000001</v>
      </c>
      <c r="D28" s="845">
        <v>96881.593999999997</v>
      </c>
      <c r="E28" s="845">
        <v>139395.52489999999</v>
      </c>
      <c r="F28" s="844" t="s">
        <v>925</v>
      </c>
    </row>
    <row r="29" spans="1:6" s="50" customFormat="1" ht="20.25" customHeight="1">
      <c r="A29" s="844" t="s">
        <v>1627</v>
      </c>
      <c r="B29" s="845">
        <v>29253.130700000002</v>
      </c>
      <c r="C29" s="845">
        <v>6643.5641999999998</v>
      </c>
      <c r="D29" s="845">
        <v>4222.9138999999996</v>
      </c>
      <c r="E29" s="845">
        <v>7169.3281999999999</v>
      </c>
      <c r="F29" s="844" t="s">
        <v>1135</v>
      </c>
    </row>
    <row r="30" spans="1:6" s="50" customFormat="1" ht="45" customHeight="1">
      <c r="A30" s="846" t="s">
        <v>247</v>
      </c>
      <c r="B30" s="845">
        <v>910938.24529999995</v>
      </c>
      <c r="C30" s="845">
        <v>841889.6838</v>
      </c>
      <c r="D30" s="845">
        <v>972121.87789999996</v>
      </c>
      <c r="E30" s="845">
        <v>1238328.1838</v>
      </c>
      <c r="F30" s="846" t="s">
        <v>488</v>
      </c>
    </row>
    <row r="31" spans="1:6" s="50" customFormat="1" ht="38.25">
      <c r="A31" s="847" t="s">
        <v>381</v>
      </c>
      <c r="B31" s="848">
        <v>1555237.9028</v>
      </c>
      <c r="C31" s="848">
        <v>1868100.0978000001</v>
      </c>
      <c r="D31" s="848">
        <v>1359861.3962999999</v>
      </c>
      <c r="E31" s="848">
        <v>1759475.7951</v>
      </c>
      <c r="F31" s="849" t="s">
        <v>330</v>
      </c>
    </row>
    <row r="32" spans="1:6" s="50" customFormat="1" ht="21.4" customHeight="1"/>
  </sheetData>
  <customSheetViews>
    <customSheetView guid="{69687417-BF2D-41EA-9F0C-3ABCA36AC0DF}" scale="80" showPageBreaks="1" printArea="1" view="pageBreakPreview">
      <selection activeCell="V21" sqref="V21"/>
      <pageMargins left="0.59" right="0.25" top="1" bottom="1" header="0.5" footer="0.5"/>
      <pageSetup paperSize="9" scale="80" orientation="portrait" r:id="rId1"/>
      <headerFooter alignWithMargins="0"/>
    </customSheetView>
    <customSheetView guid="{CEB12AB2-2B7C-47EA-8993-91B31C172525}"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K49"/>
  <sheetViews>
    <sheetView topLeftCell="A10" zoomScale="90" zoomScaleNormal="90" zoomScaleSheetLayoutView="100" workbookViewId="0">
      <selection activeCell="T36" sqref="T36"/>
    </sheetView>
  </sheetViews>
  <sheetFormatPr defaultColWidth="9.140625" defaultRowHeight="12.75"/>
  <cols>
    <col min="1" max="1" width="35.140625" style="71" customWidth="1"/>
    <col min="2" max="3" width="18.140625" style="182" customWidth="1"/>
    <col min="4" max="4" width="16" style="182" bestFit="1" customWidth="1"/>
    <col min="5" max="5" width="44.28515625" style="204" customWidth="1"/>
    <col min="6" max="6" width="9.140625" style="182"/>
    <col min="7" max="7" width="0" style="182" hidden="1" customWidth="1"/>
    <col min="8" max="10" width="9.140625" style="182" hidden="1" customWidth="1"/>
    <col min="11" max="11" width="0" style="182" hidden="1" customWidth="1"/>
    <col min="12" max="16384" width="9.140625" style="182"/>
  </cols>
  <sheetData>
    <row r="1" spans="1:11" s="274" customFormat="1" ht="18" customHeight="1">
      <c r="A1" s="232" t="s">
        <v>1436</v>
      </c>
      <c r="B1" s="232"/>
      <c r="C1" s="232"/>
      <c r="D1" s="232"/>
      <c r="E1" s="233" t="s">
        <v>1656</v>
      </c>
    </row>
    <row r="2" spans="1:11" ht="21" customHeight="1">
      <c r="A2" s="1036" t="s">
        <v>1340</v>
      </c>
      <c r="B2" s="1036"/>
      <c r="C2" s="1036"/>
      <c r="D2" s="1036"/>
      <c r="E2" s="1036"/>
    </row>
    <row r="3" spans="1:11" ht="13.5" customHeight="1">
      <c r="A3" s="234"/>
      <c r="B3" s="234"/>
      <c r="C3" s="234"/>
      <c r="D3" s="234"/>
      <c r="E3" s="332"/>
    </row>
    <row r="4" spans="1:11" ht="13.5" customHeight="1">
      <c r="A4" s="333" t="s">
        <v>2744</v>
      </c>
      <c r="B4" s="332"/>
      <c r="C4" s="332"/>
      <c r="D4" s="332"/>
      <c r="E4" s="235" t="s">
        <v>105</v>
      </c>
    </row>
    <row r="5" spans="1:11" ht="40.5" customHeight="1">
      <c r="A5" s="334" t="s">
        <v>102</v>
      </c>
      <c r="B5" s="334" t="s">
        <v>2672</v>
      </c>
      <c r="C5" s="334" t="s">
        <v>2745</v>
      </c>
      <c r="D5" s="334" t="s">
        <v>344</v>
      </c>
      <c r="E5" s="334" t="s">
        <v>35</v>
      </c>
    </row>
    <row r="6" spans="1:11" s="183" customFormat="1" ht="11.25" customHeight="1">
      <c r="A6" s="335">
        <v>1</v>
      </c>
      <c r="B6" s="335">
        <v>2</v>
      </c>
      <c r="C6" s="337">
        <v>3</v>
      </c>
      <c r="D6" s="336">
        <v>4</v>
      </c>
      <c r="E6" s="335">
        <v>5</v>
      </c>
    </row>
    <row r="7" spans="1:11">
      <c r="A7" s="338" t="s">
        <v>189</v>
      </c>
      <c r="B7" s="339"/>
      <c r="C7" s="339"/>
      <c r="D7" s="340"/>
      <c r="E7" s="338" t="s">
        <v>439</v>
      </c>
      <c r="K7" s="182" t="s">
        <v>2746</v>
      </c>
    </row>
    <row r="8" spans="1:11" ht="30.75" customHeight="1">
      <c r="A8" s="341" t="s">
        <v>326</v>
      </c>
      <c r="B8" s="343">
        <v>186334</v>
      </c>
      <c r="C8" s="342">
        <v>272588.57910579385</v>
      </c>
      <c r="D8" s="344">
        <f>C8-B8</f>
        <v>86254.579105793848</v>
      </c>
      <c r="E8" s="341" t="s">
        <v>199</v>
      </c>
      <c r="H8" s="182" t="s">
        <v>2747</v>
      </c>
      <c r="I8" s="182" t="s">
        <v>2748</v>
      </c>
      <c r="J8" s="182" t="s">
        <v>2749</v>
      </c>
      <c r="K8" s="182">
        <v>21</v>
      </c>
    </row>
    <row r="9" spans="1:11" ht="41.25" customHeight="1">
      <c r="A9" s="341" t="s">
        <v>200</v>
      </c>
      <c r="B9" s="342">
        <v>54615</v>
      </c>
      <c r="C9" s="342">
        <v>55285.874045975346</v>
      </c>
      <c r="D9" s="344">
        <f t="shared" ref="D9:D37" si="0">C9-B9</f>
        <v>670.87404597534623</v>
      </c>
      <c r="E9" s="341" t="s">
        <v>97</v>
      </c>
      <c r="F9" s="275"/>
      <c r="H9" s="182" t="s">
        <v>2750</v>
      </c>
      <c r="K9" s="182">
        <v>20</v>
      </c>
    </row>
    <row r="10" spans="1:11" ht="66" customHeight="1">
      <c r="A10" s="341" t="s">
        <v>484</v>
      </c>
      <c r="B10" s="342">
        <v>11742</v>
      </c>
      <c r="C10" s="342">
        <v>23720.728591999417</v>
      </c>
      <c r="D10" s="344">
        <f t="shared" si="0"/>
        <v>11978.728591999417</v>
      </c>
      <c r="E10" s="341" t="s">
        <v>475</v>
      </c>
      <c r="H10" s="182" t="s">
        <v>2751</v>
      </c>
      <c r="K10" s="182">
        <v>19</v>
      </c>
    </row>
    <row r="11" spans="1:11">
      <c r="A11" s="341" t="s">
        <v>385</v>
      </c>
      <c r="B11" s="342">
        <v>7686</v>
      </c>
      <c r="C11" s="342">
        <v>12652.556658928866</v>
      </c>
      <c r="D11" s="344">
        <f t="shared" si="0"/>
        <v>4966.5566589288665</v>
      </c>
      <c r="E11" s="341" t="s">
        <v>36</v>
      </c>
      <c r="H11" s="182" t="s">
        <v>2752</v>
      </c>
      <c r="K11" s="182">
        <v>18</v>
      </c>
    </row>
    <row r="12" spans="1:11" ht="45.75" customHeight="1">
      <c r="A12" s="341" t="s">
        <v>321</v>
      </c>
      <c r="B12" s="342">
        <v>2824</v>
      </c>
      <c r="C12" s="342">
        <v>2560.3064066276688</v>
      </c>
      <c r="D12" s="344">
        <f t="shared" si="0"/>
        <v>-263.69359337233118</v>
      </c>
      <c r="E12" s="341" t="s">
        <v>64</v>
      </c>
      <c r="H12" s="182" t="s">
        <v>2753</v>
      </c>
      <c r="K12" s="182">
        <v>17</v>
      </c>
    </row>
    <row r="13" spans="1:11" s="276" customFormat="1" ht="25.5">
      <c r="A13" s="345" t="s">
        <v>477</v>
      </c>
      <c r="B13" s="346">
        <v>1112</v>
      </c>
      <c r="C13" s="342">
        <v>1169.8004900091419</v>
      </c>
      <c r="D13" s="344">
        <f t="shared" si="0"/>
        <v>57.800490009141868</v>
      </c>
      <c r="E13" s="345" t="s">
        <v>89</v>
      </c>
      <c r="H13" s="276" t="s">
        <v>2754</v>
      </c>
      <c r="K13" s="182">
        <v>16</v>
      </c>
    </row>
    <row r="14" spans="1:11" ht="22.5" customHeight="1">
      <c r="A14" s="345" t="s">
        <v>335</v>
      </c>
      <c r="B14" s="346">
        <v>867</v>
      </c>
      <c r="C14" s="342">
        <v>1044.4172260590656</v>
      </c>
      <c r="D14" s="344">
        <f t="shared" si="0"/>
        <v>177.41722605906557</v>
      </c>
      <c r="E14" s="345" t="s">
        <v>4</v>
      </c>
      <c r="H14" s="420" t="s">
        <v>2755</v>
      </c>
      <c r="I14" s="420" t="s">
        <v>2756</v>
      </c>
      <c r="J14" s="420" t="s">
        <v>2757</v>
      </c>
      <c r="K14" s="182">
        <v>15</v>
      </c>
    </row>
    <row r="15" spans="1:11" ht="25.5">
      <c r="A15" s="341" t="s">
        <v>10</v>
      </c>
      <c r="B15" s="342">
        <v>466</v>
      </c>
      <c r="C15" s="342">
        <v>556.01155173518271</v>
      </c>
      <c r="D15" s="344">
        <f t="shared" si="0"/>
        <v>90.011551735182707</v>
      </c>
      <c r="E15" s="341" t="s">
        <v>259</v>
      </c>
      <c r="H15" s="182" t="s">
        <v>2758</v>
      </c>
      <c r="J15" s="420"/>
      <c r="K15" s="182">
        <v>14</v>
      </c>
    </row>
    <row r="16" spans="1:11" s="276" customFormat="1" ht="25.5">
      <c r="A16" s="345" t="s">
        <v>231</v>
      </c>
      <c r="B16" s="346">
        <v>1112</v>
      </c>
      <c r="C16" s="342">
        <v>11602.127961869417</v>
      </c>
      <c r="D16" s="344">
        <f t="shared" si="0"/>
        <v>10490.127961869417</v>
      </c>
      <c r="E16" s="345" t="s">
        <v>248</v>
      </c>
      <c r="H16" s="276" t="s">
        <v>2759</v>
      </c>
      <c r="K16" s="182">
        <v>13</v>
      </c>
    </row>
    <row r="17" spans="1:11" s="276" customFormat="1" ht="15" customHeight="1">
      <c r="A17" s="345" t="s">
        <v>266</v>
      </c>
      <c r="B17" s="342">
        <v>162853</v>
      </c>
      <c r="C17" s="342">
        <v>134540.9588732124</v>
      </c>
      <c r="D17" s="344">
        <f t="shared" si="0"/>
        <v>-28312.041126787604</v>
      </c>
      <c r="E17" s="345" t="s">
        <v>267</v>
      </c>
      <c r="H17" s="276" t="s">
        <v>2760</v>
      </c>
      <c r="K17" s="182">
        <v>11</v>
      </c>
    </row>
    <row r="18" spans="1:11" ht="29.25" customHeight="1">
      <c r="A18" s="345" t="s">
        <v>279</v>
      </c>
      <c r="B18" s="346">
        <v>250</v>
      </c>
      <c r="C18" s="342">
        <v>507.84245632635105</v>
      </c>
      <c r="D18" s="344">
        <f t="shared" si="0"/>
        <v>257.84245632635105</v>
      </c>
      <c r="E18" s="345" t="s">
        <v>26</v>
      </c>
      <c r="H18" s="182" t="s">
        <v>2761</v>
      </c>
      <c r="I18" s="182" t="s">
        <v>2762</v>
      </c>
      <c r="K18" s="182">
        <v>9</v>
      </c>
    </row>
    <row r="19" spans="1:11">
      <c r="A19" s="341" t="s">
        <v>77</v>
      </c>
      <c r="B19" s="342">
        <v>56</v>
      </c>
      <c r="C19" s="342">
        <v>62.731137679999996</v>
      </c>
      <c r="D19" s="344">
        <f t="shared" si="0"/>
        <v>6.7311376799999962</v>
      </c>
      <c r="E19" s="341" t="s">
        <v>91</v>
      </c>
      <c r="H19" s="182" t="s">
        <v>2763</v>
      </c>
      <c r="I19" s="182" t="s">
        <v>2764</v>
      </c>
      <c r="K19" s="182">
        <v>6</v>
      </c>
    </row>
    <row r="20" spans="1:11">
      <c r="A20" s="341" t="s">
        <v>268</v>
      </c>
      <c r="B20" s="342">
        <v>528</v>
      </c>
      <c r="C20" s="342">
        <v>528.43672400000003</v>
      </c>
      <c r="D20" s="344">
        <f t="shared" si="0"/>
        <v>0.43672400000002654</v>
      </c>
      <c r="E20" s="341" t="s">
        <v>288</v>
      </c>
      <c r="H20" s="182" t="s">
        <v>2765</v>
      </c>
      <c r="K20" s="182">
        <v>8</v>
      </c>
    </row>
    <row r="21" spans="1:11">
      <c r="A21" s="341" t="s">
        <v>138</v>
      </c>
      <c r="B21" s="342">
        <v>2</v>
      </c>
      <c r="C21" s="342">
        <v>0</v>
      </c>
      <c r="D21" s="344">
        <f>C21-B21</f>
        <v>-2</v>
      </c>
      <c r="E21" s="341" t="s">
        <v>451</v>
      </c>
      <c r="H21" s="466">
        <v>0</v>
      </c>
      <c r="K21" s="182">
        <v>0</v>
      </c>
    </row>
    <row r="22" spans="1:11">
      <c r="A22" s="341" t="s">
        <v>336</v>
      </c>
      <c r="B22" s="342">
        <v>87</v>
      </c>
      <c r="C22" s="342">
        <v>18.703316662158006</v>
      </c>
      <c r="D22" s="344">
        <f t="shared" si="0"/>
        <v>-68.296683337841998</v>
      </c>
      <c r="E22" s="341" t="s">
        <v>304</v>
      </c>
      <c r="H22" s="182" t="s">
        <v>2766</v>
      </c>
      <c r="K22" s="182">
        <v>7</v>
      </c>
    </row>
    <row r="23" spans="1:11">
      <c r="A23" s="341" t="s">
        <v>31</v>
      </c>
      <c r="B23" s="342">
        <v>290</v>
      </c>
      <c r="C23" s="342">
        <v>2298.9387044910923</v>
      </c>
      <c r="D23" s="344">
        <f t="shared" si="0"/>
        <v>2008.9387044910923</v>
      </c>
      <c r="E23" s="341" t="s">
        <v>607</v>
      </c>
      <c r="H23" s="420" t="s">
        <v>2767</v>
      </c>
      <c r="K23" s="182">
        <v>5</v>
      </c>
    </row>
    <row r="24" spans="1:11" ht="25.5">
      <c r="A24" s="341" t="s">
        <v>360</v>
      </c>
      <c r="B24" s="342">
        <v>0</v>
      </c>
      <c r="C24" s="342">
        <v>0</v>
      </c>
      <c r="D24" s="344">
        <f t="shared" si="0"/>
        <v>0</v>
      </c>
      <c r="E24" s="341" t="s">
        <v>221</v>
      </c>
      <c r="H24" s="466">
        <v>0</v>
      </c>
      <c r="K24" s="182">
        <v>0</v>
      </c>
    </row>
    <row r="25" spans="1:11" ht="25.5">
      <c r="A25" s="345" t="s">
        <v>15</v>
      </c>
      <c r="B25" s="342">
        <v>2065</v>
      </c>
      <c r="C25" s="342">
        <v>2777.0591461237223</v>
      </c>
      <c r="D25" s="344">
        <f t="shared" si="0"/>
        <v>712.05914612372226</v>
      </c>
      <c r="E25" s="341" t="s">
        <v>179</v>
      </c>
      <c r="H25" s="182" t="s">
        <v>2768</v>
      </c>
      <c r="K25" s="182">
        <v>3</v>
      </c>
    </row>
    <row r="26" spans="1:11" ht="25.5">
      <c r="A26" s="341" t="s">
        <v>223</v>
      </c>
      <c r="B26" s="342">
        <v>70</v>
      </c>
      <c r="C26" s="342">
        <v>79.03426606099103</v>
      </c>
      <c r="D26" s="344">
        <f t="shared" si="0"/>
        <v>9.0342660609910297</v>
      </c>
      <c r="E26" s="341" t="s">
        <v>369</v>
      </c>
      <c r="H26" s="182" t="s">
        <v>2769</v>
      </c>
      <c r="K26" s="182">
        <v>4</v>
      </c>
    </row>
    <row r="27" spans="1:11">
      <c r="A27" s="341" t="s">
        <v>604</v>
      </c>
      <c r="B27" s="342">
        <v>0</v>
      </c>
      <c r="C27" s="342">
        <v>0</v>
      </c>
      <c r="D27" s="344">
        <f t="shared" si="0"/>
        <v>0</v>
      </c>
      <c r="E27" s="341" t="s">
        <v>232</v>
      </c>
      <c r="H27" s="466">
        <v>0</v>
      </c>
      <c r="K27" s="182">
        <v>0</v>
      </c>
    </row>
    <row r="28" spans="1:11" ht="25.5">
      <c r="A28" s="341" t="s">
        <v>510</v>
      </c>
      <c r="B28" s="342">
        <v>1306</v>
      </c>
      <c r="C28" s="342">
        <v>36.67999434</v>
      </c>
      <c r="D28" s="344">
        <f t="shared" si="0"/>
        <v>-1269.3200056600001</v>
      </c>
      <c r="E28" s="341" t="s">
        <v>362</v>
      </c>
      <c r="H28" s="182" t="s">
        <v>2770</v>
      </c>
      <c r="K28" s="182">
        <v>1</v>
      </c>
    </row>
    <row r="29" spans="1:11" ht="25.5">
      <c r="A29" s="341" t="s">
        <v>471</v>
      </c>
      <c r="B29" s="342">
        <v>482</v>
      </c>
      <c r="C29" s="342">
        <v>0</v>
      </c>
      <c r="D29" s="344">
        <f t="shared" si="0"/>
        <v>-482</v>
      </c>
      <c r="E29" s="341" t="s">
        <v>23</v>
      </c>
      <c r="H29" s="466">
        <v>0</v>
      </c>
      <c r="K29" s="182">
        <v>0</v>
      </c>
    </row>
    <row r="30" spans="1:11">
      <c r="A30" s="341" t="s">
        <v>464</v>
      </c>
      <c r="B30" s="342">
        <v>38</v>
      </c>
      <c r="C30" s="342">
        <v>36.67999434</v>
      </c>
      <c r="D30" s="344">
        <f t="shared" si="0"/>
        <v>-1.3200056599999996</v>
      </c>
      <c r="E30" s="341" t="s">
        <v>411</v>
      </c>
      <c r="H30" s="182" t="s">
        <v>2770</v>
      </c>
      <c r="K30" s="182">
        <v>1</v>
      </c>
    </row>
    <row r="31" spans="1:11" s="276" customFormat="1">
      <c r="A31" s="345" t="s">
        <v>606</v>
      </c>
      <c r="B31" s="342">
        <v>0</v>
      </c>
      <c r="C31" s="342">
        <v>0</v>
      </c>
      <c r="D31" s="467">
        <f t="shared" si="0"/>
        <v>0</v>
      </c>
      <c r="E31" s="341" t="s">
        <v>210</v>
      </c>
      <c r="F31" s="182"/>
      <c r="G31" s="182"/>
    </row>
    <row r="32" spans="1:11" s="276" customFormat="1" ht="15" customHeight="1">
      <c r="A32" s="347" t="s">
        <v>280</v>
      </c>
      <c r="B32" s="468">
        <f>SUM(B8:B31)</f>
        <v>434785</v>
      </c>
      <c r="C32" s="468">
        <f>SUM(C8:C31)</f>
        <v>522067.46665223461</v>
      </c>
      <c r="D32" s="467">
        <f t="shared" si="0"/>
        <v>87282.466652234609</v>
      </c>
      <c r="E32" s="347" t="s">
        <v>431</v>
      </c>
    </row>
    <row r="33" spans="1:5" s="276" customFormat="1" ht="16.5" customHeight="1">
      <c r="A33" s="349" t="s">
        <v>338</v>
      </c>
      <c r="B33" s="348">
        <v>0</v>
      </c>
      <c r="C33" s="348">
        <v>0</v>
      </c>
      <c r="D33" s="344">
        <f t="shared" si="0"/>
        <v>0</v>
      </c>
      <c r="E33" s="349" t="s">
        <v>173</v>
      </c>
    </row>
    <row r="34" spans="1:5" s="276" customFormat="1" ht="32.25" customHeight="1">
      <c r="A34" s="350" t="s">
        <v>198</v>
      </c>
      <c r="B34" s="348">
        <v>0</v>
      </c>
      <c r="C34" s="348">
        <v>0</v>
      </c>
      <c r="D34" s="344">
        <f t="shared" si="0"/>
        <v>0</v>
      </c>
      <c r="E34" s="350" t="s">
        <v>260</v>
      </c>
    </row>
    <row r="35" spans="1:5" s="276" customFormat="1" ht="41.25" customHeight="1">
      <c r="A35" s="349" t="s">
        <v>366</v>
      </c>
      <c r="B35" s="348">
        <v>0</v>
      </c>
      <c r="C35" s="348">
        <v>0</v>
      </c>
      <c r="D35" s="344">
        <f t="shared" si="0"/>
        <v>0</v>
      </c>
      <c r="E35" s="349" t="s">
        <v>367</v>
      </c>
    </row>
    <row r="36" spans="1:5" s="276" customFormat="1" ht="40.5" customHeight="1">
      <c r="A36" s="350" t="s">
        <v>56</v>
      </c>
      <c r="B36" s="351">
        <v>0</v>
      </c>
      <c r="C36" s="351">
        <v>0</v>
      </c>
      <c r="D36" s="344">
        <f t="shared" si="0"/>
        <v>0</v>
      </c>
      <c r="E36" s="350" t="s">
        <v>302</v>
      </c>
    </row>
    <row r="37" spans="1:5" s="276" customFormat="1" ht="13.5" customHeight="1">
      <c r="A37" s="350" t="s">
        <v>245</v>
      </c>
      <c r="B37" s="348">
        <f>B32+B33+B34+B35+B36</f>
        <v>434785</v>
      </c>
      <c r="C37" s="348">
        <f>C32+C33+C34+C35+C36</f>
        <v>522067.46665223461</v>
      </c>
      <c r="D37" s="348">
        <f t="shared" si="0"/>
        <v>87282.466652234609</v>
      </c>
      <c r="E37" s="350" t="s">
        <v>192</v>
      </c>
    </row>
    <row r="38" spans="1:5" ht="15">
      <c r="A38" s="333"/>
      <c r="B38" s="332"/>
      <c r="C38" s="332"/>
      <c r="D38" s="332"/>
      <c r="E38" s="332"/>
    </row>
    <row r="39" spans="1:5" ht="15">
      <c r="A39" s="333"/>
      <c r="B39" s="332"/>
      <c r="C39" s="332"/>
      <c r="D39" s="332"/>
      <c r="E39" s="332"/>
    </row>
    <row r="40" spans="1:5" ht="15">
      <c r="A40" s="333"/>
      <c r="B40" s="332"/>
      <c r="C40" s="332"/>
      <c r="D40" s="332"/>
      <c r="E40" s="332"/>
    </row>
    <row r="41" spans="1:5" ht="15">
      <c r="A41" s="333"/>
      <c r="B41" s="332"/>
      <c r="C41" s="332"/>
      <c r="D41" s="332"/>
      <c r="E41" s="332"/>
    </row>
    <row r="42" spans="1:5" ht="15">
      <c r="A42" s="333"/>
      <c r="B42" s="332"/>
      <c r="C42" s="332"/>
      <c r="D42" s="332"/>
      <c r="E42" s="332"/>
    </row>
    <row r="43" spans="1:5" ht="15">
      <c r="A43" s="333"/>
      <c r="B43" s="332"/>
      <c r="C43" s="332"/>
      <c r="D43" s="332"/>
      <c r="E43" s="332"/>
    </row>
    <row r="44" spans="1:5" ht="15">
      <c r="A44" s="333"/>
      <c r="B44" s="332"/>
      <c r="C44" s="332"/>
      <c r="D44" s="332"/>
      <c r="E44" s="332"/>
    </row>
    <row r="45" spans="1:5">
      <c r="A45" s="333"/>
    </row>
    <row r="46" spans="1:5">
      <c r="A46" s="333"/>
    </row>
    <row r="47" spans="1:5">
      <c r="A47" s="333"/>
    </row>
    <row r="48" spans="1:5">
      <c r="A48" s="333"/>
    </row>
    <row r="49" spans="1:1">
      <c r="A49" s="333"/>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M8" sqref="M8"/>
    </sheetView>
  </sheetViews>
  <sheetFormatPr defaultColWidth="9.140625" defaultRowHeight="12.75"/>
  <cols>
    <col min="1" max="1" width="26.7109375" style="204" customWidth="1"/>
    <col min="2" max="2" width="13.28515625" style="204" customWidth="1"/>
    <col min="3" max="3" width="12.85546875" style="204" customWidth="1"/>
    <col min="4" max="5" width="12.5703125" style="204" bestFit="1" customWidth="1"/>
    <col min="6" max="6" width="30.140625" style="204" bestFit="1" customWidth="1"/>
    <col min="7" max="16384" width="9.140625" style="204"/>
  </cols>
  <sheetData>
    <row r="1" spans="1:6" ht="14.25">
      <c r="F1" s="205" t="s">
        <v>1691</v>
      </c>
    </row>
    <row r="2" spans="1:6" ht="54" customHeight="1">
      <c r="A2" s="1037" t="s">
        <v>273</v>
      </c>
      <c r="B2" s="1037"/>
      <c r="C2" s="1037"/>
      <c r="D2" s="1037"/>
      <c r="E2" s="1037"/>
      <c r="F2" s="1037"/>
    </row>
    <row r="3" spans="1:6">
      <c r="A3" s="376" t="s">
        <v>2771</v>
      </c>
      <c r="B3" s="376"/>
      <c r="C3" s="376"/>
      <c r="D3" s="376"/>
      <c r="E3" s="376"/>
      <c r="F3" s="278" t="s">
        <v>105</v>
      </c>
    </row>
    <row r="4" spans="1:6" ht="37.5" customHeight="1">
      <c r="A4" s="960" t="s">
        <v>95</v>
      </c>
      <c r="B4" s="1038" t="s">
        <v>1757</v>
      </c>
      <c r="C4" s="1039"/>
      <c r="D4" s="1038" t="s">
        <v>1758</v>
      </c>
      <c r="E4" s="1039"/>
      <c r="F4" s="960" t="s">
        <v>193</v>
      </c>
    </row>
    <row r="5" spans="1:6" ht="54.75" customHeight="1">
      <c r="A5" s="961"/>
      <c r="B5" s="327" t="s">
        <v>2522</v>
      </c>
      <c r="C5" s="327" t="s">
        <v>2772</v>
      </c>
      <c r="D5" s="327" t="s">
        <v>2522</v>
      </c>
      <c r="E5" s="327" t="s">
        <v>2772</v>
      </c>
      <c r="F5" s="961"/>
    </row>
    <row r="6" spans="1:6">
      <c r="A6" s="206">
        <v>1</v>
      </c>
      <c r="B6" s="328">
        <v>2</v>
      </c>
      <c r="C6" s="328">
        <v>3</v>
      </c>
      <c r="D6" s="328">
        <v>4</v>
      </c>
      <c r="E6" s="328">
        <v>5</v>
      </c>
      <c r="F6" s="206">
        <v>6</v>
      </c>
    </row>
    <row r="7" spans="1:6" ht="12.75" customHeight="1">
      <c r="A7" s="207" t="s">
        <v>96</v>
      </c>
      <c r="B7" s="268">
        <v>73202.91</v>
      </c>
      <c r="C7" s="268">
        <v>81461.925400000007</v>
      </c>
      <c r="D7" s="329">
        <v>150048.60262999902</v>
      </c>
      <c r="E7" s="329">
        <v>321340.76293320209</v>
      </c>
      <c r="F7" s="207" t="s">
        <v>139</v>
      </c>
    </row>
    <row r="8" spans="1:6" ht="12.75" customHeight="1">
      <c r="A8" s="207" t="s">
        <v>162</v>
      </c>
      <c r="B8" s="268">
        <v>100901.0632</v>
      </c>
      <c r="C8" s="268">
        <v>104247.9892</v>
      </c>
      <c r="D8" s="329">
        <v>145342.72477419922</v>
      </c>
      <c r="E8" s="329">
        <v>185575.52595939743</v>
      </c>
      <c r="F8" s="207" t="s">
        <v>184</v>
      </c>
    </row>
    <row r="9" spans="1:6" ht="12.75" customHeight="1">
      <c r="A9" s="207" t="s">
        <v>237</v>
      </c>
      <c r="B9" s="268">
        <v>88834.331299999991</v>
      </c>
      <c r="C9" s="268">
        <v>98977.756800000003</v>
      </c>
      <c r="D9" s="329">
        <v>79136.866279999304</v>
      </c>
      <c r="E9" s="329">
        <v>193905.55306999505</v>
      </c>
      <c r="F9" s="207" t="s">
        <v>190</v>
      </c>
    </row>
    <row r="10" spans="1:6" ht="12.75" customHeight="1">
      <c r="A10" s="207" t="s">
        <v>504</v>
      </c>
      <c r="B10" s="268">
        <v>143916.7138</v>
      </c>
      <c r="C10" s="268">
        <v>134901.6048</v>
      </c>
      <c r="D10" s="329">
        <v>77772.323200000101</v>
      </c>
      <c r="E10" s="329">
        <v>153527.89954999898</v>
      </c>
      <c r="F10" s="207" t="s">
        <v>390</v>
      </c>
    </row>
    <row r="11" spans="1:6" ht="12.75" customHeight="1">
      <c r="A11" s="207" t="s">
        <v>224</v>
      </c>
      <c r="B11" s="268">
        <v>85773.652600000001</v>
      </c>
      <c r="C11" s="268">
        <v>93972.239000000001</v>
      </c>
      <c r="D11" s="329">
        <v>623901.18089550186</v>
      </c>
      <c r="E11" s="329">
        <v>181259.75416619933</v>
      </c>
      <c r="F11" s="207" t="s">
        <v>391</v>
      </c>
    </row>
    <row r="12" spans="1:6" ht="12.75" customHeight="1">
      <c r="A12" s="207" t="s">
        <v>470</v>
      </c>
      <c r="B12" s="268">
        <v>76662.818200000009</v>
      </c>
      <c r="C12" s="268">
        <v>77460.961500000005</v>
      </c>
      <c r="D12" s="329">
        <v>115641.11420959976</v>
      </c>
      <c r="E12" s="329">
        <v>136780.09695999842</v>
      </c>
      <c r="F12" s="207" t="s">
        <v>149</v>
      </c>
    </row>
    <row r="13" spans="1:6" ht="12.75" customHeight="1">
      <c r="A13" s="207" t="s">
        <v>339</v>
      </c>
      <c r="B13" s="268">
        <v>73878.986099999995</v>
      </c>
      <c r="C13" s="268">
        <v>76279.281799999997</v>
      </c>
      <c r="D13" s="342">
        <v>38281.230040000148</v>
      </c>
      <c r="E13" s="342">
        <v>235062.23922999852</v>
      </c>
      <c r="F13" s="207" t="s">
        <v>66</v>
      </c>
    </row>
    <row r="14" spans="1:6" ht="12.75" customHeight="1">
      <c r="A14" s="207" t="s">
        <v>142</v>
      </c>
      <c r="B14" s="268">
        <v>136569.57800000001</v>
      </c>
      <c r="C14" s="268">
        <v>153543.61490000002</v>
      </c>
      <c r="D14" s="329">
        <v>273174.69973569864</v>
      </c>
      <c r="E14" s="329">
        <v>343098.05579109915</v>
      </c>
      <c r="F14" s="207" t="s">
        <v>67</v>
      </c>
    </row>
    <row r="15" spans="1:6" ht="12.75" customHeight="1">
      <c r="A15" s="207" t="s">
        <v>143</v>
      </c>
      <c r="B15" s="268">
        <v>84603.065700000006</v>
      </c>
      <c r="C15" s="268">
        <v>59055.340299999996</v>
      </c>
      <c r="D15" s="329">
        <v>61530.300801208228</v>
      </c>
      <c r="E15" s="329">
        <v>104036.1629199998</v>
      </c>
      <c r="F15" s="207" t="s">
        <v>176</v>
      </c>
    </row>
    <row r="16" spans="1:6" ht="12.75" customHeight="1">
      <c r="A16" s="207" t="s">
        <v>144</v>
      </c>
      <c r="B16" s="268">
        <v>55321</v>
      </c>
      <c r="C16" s="268">
        <v>93925.061000000002</v>
      </c>
      <c r="D16" s="329">
        <v>140383.35481999957</v>
      </c>
      <c r="E16" s="329">
        <v>56914.710773100254</v>
      </c>
      <c r="F16" s="207" t="s">
        <v>425</v>
      </c>
    </row>
    <row r="17" spans="1:6" ht="12.75" customHeight="1">
      <c r="A17" s="207" t="s">
        <v>285</v>
      </c>
      <c r="B17" s="268">
        <v>133000.20170000001</v>
      </c>
      <c r="C17" s="268">
        <v>140198.37119999999</v>
      </c>
      <c r="D17" s="329">
        <v>102118.26423959988</v>
      </c>
      <c r="E17" s="329">
        <v>266627.64360999741</v>
      </c>
      <c r="F17" s="207" t="s">
        <v>148</v>
      </c>
    </row>
    <row r="18" spans="1:6" ht="12.75" customHeight="1">
      <c r="A18" s="207" t="s">
        <v>479</v>
      </c>
      <c r="B18" s="268">
        <v>94937.635699999999</v>
      </c>
      <c r="C18" s="268">
        <v>105053.2355</v>
      </c>
      <c r="D18" s="329">
        <v>21348.582360799985</v>
      </c>
      <c r="E18" s="329">
        <v>72596.736984100236</v>
      </c>
      <c r="F18" s="207" t="s">
        <v>151</v>
      </c>
    </row>
    <row r="19" spans="1:6" ht="12.75" customHeight="1">
      <c r="A19" s="207" t="s">
        <v>447</v>
      </c>
      <c r="B19" s="268">
        <v>46594.2886</v>
      </c>
      <c r="C19" s="268">
        <v>52278.832900000001</v>
      </c>
      <c r="D19" s="329">
        <v>52311.856600000028</v>
      </c>
      <c r="E19" s="329">
        <v>120560.69559109995</v>
      </c>
      <c r="F19" s="207" t="s">
        <v>306</v>
      </c>
    </row>
    <row r="20" spans="1:6" ht="12.75" customHeight="1">
      <c r="A20" s="207" t="s">
        <v>1137</v>
      </c>
      <c r="B20" s="268">
        <v>113655.7776</v>
      </c>
      <c r="C20" s="268">
        <v>117036.42779999999</v>
      </c>
      <c r="D20" s="329">
        <v>298044.50917001459</v>
      </c>
      <c r="E20" s="329">
        <v>463676.13461001241</v>
      </c>
      <c r="F20" s="207" t="s">
        <v>1333</v>
      </c>
    </row>
    <row r="21" spans="1:6" ht="12.75" customHeight="1">
      <c r="A21" s="207" t="s">
        <v>1332</v>
      </c>
      <c r="B21" s="268">
        <v>85948.269899999999</v>
      </c>
      <c r="C21" s="268">
        <v>91443.0717</v>
      </c>
      <c r="D21" s="329">
        <v>72603.744160000875</v>
      </c>
      <c r="E21" s="329">
        <v>118067.92212000108</v>
      </c>
      <c r="F21" s="207" t="s">
        <v>1331</v>
      </c>
    </row>
    <row r="22" spans="1:6" ht="12.75" customHeight="1">
      <c r="A22" s="207" t="s">
        <v>312</v>
      </c>
      <c r="B22" s="268">
        <v>482223.29070000001</v>
      </c>
      <c r="C22" s="268">
        <v>552355.80110000004</v>
      </c>
      <c r="D22" s="329">
        <v>328710.33963357308</v>
      </c>
      <c r="E22" s="329">
        <v>687967.07770601136</v>
      </c>
      <c r="F22" s="207" t="s">
        <v>185</v>
      </c>
    </row>
    <row r="23" spans="1:6" ht="12.75" customHeight="1">
      <c r="A23" s="207" t="s">
        <v>1804</v>
      </c>
      <c r="B23" s="268">
        <v>429005.02350000001</v>
      </c>
      <c r="C23" s="268">
        <v>359768.96830000001</v>
      </c>
      <c r="D23" s="329">
        <v>511330.03697699792</v>
      </c>
      <c r="E23" s="329">
        <v>524687.15716759488</v>
      </c>
      <c r="F23" s="207" t="s">
        <v>1805</v>
      </c>
    </row>
    <row r="24" spans="1:6" ht="12.75" customHeight="1">
      <c r="A24" s="207" t="s">
        <v>1806</v>
      </c>
      <c r="B24" s="268">
        <v>42038.7785</v>
      </c>
      <c r="C24" s="268">
        <v>45862.331100000003</v>
      </c>
      <c r="D24" s="329">
        <v>28485.721790000061</v>
      </c>
      <c r="E24" s="329">
        <v>99646.029039999587</v>
      </c>
      <c r="F24" s="108" t="s">
        <v>1807</v>
      </c>
    </row>
    <row r="25" spans="1:6" ht="12.75" customHeight="1">
      <c r="A25" s="207" t="s">
        <v>1808</v>
      </c>
      <c r="B25" s="268">
        <v>54900.100399999996</v>
      </c>
      <c r="C25" s="268">
        <v>58642.351799999997</v>
      </c>
      <c r="D25" s="329">
        <v>160645.74011999916</v>
      </c>
      <c r="E25" s="329">
        <v>202249.14783999851</v>
      </c>
      <c r="F25" s="108" t="s">
        <v>1809</v>
      </c>
    </row>
    <row r="26" spans="1:6" ht="12.75" customHeight="1">
      <c r="A26" s="207" t="s">
        <v>1810</v>
      </c>
      <c r="B26" s="268">
        <v>46643.3799</v>
      </c>
      <c r="C26" s="268">
        <v>52043.311099999999</v>
      </c>
      <c r="D26" s="329">
        <v>6504.5097000000005</v>
      </c>
      <c r="E26" s="329">
        <v>19306.467029999989</v>
      </c>
      <c r="F26" s="108" t="s">
        <v>1811</v>
      </c>
    </row>
    <row r="27" spans="1:6" s="208" customFormat="1" ht="12.75" customHeight="1">
      <c r="A27" s="371" t="s">
        <v>342</v>
      </c>
      <c r="B27" s="269">
        <f>SUM(B6:B26)</f>
        <v>2448612.8654</v>
      </c>
      <c r="C27" s="269">
        <f>SUM(C6:C26)</f>
        <v>2548511.4772000001</v>
      </c>
      <c r="D27" s="330">
        <f>SUM(D7:D26)</f>
        <v>3287315.7021371904</v>
      </c>
      <c r="E27" s="330">
        <f>SUM(E7:E26)</f>
        <v>4486885.7730518049</v>
      </c>
      <c r="F27" s="371" t="s">
        <v>343</v>
      </c>
    </row>
    <row r="28" spans="1:6">
      <c r="A28" s="209"/>
      <c r="B28" s="209"/>
      <c r="C28" s="209"/>
      <c r="D28" s="209"/>
      <c r="E28" s="209"/>
      <c r="F28" s="209"/>
    </row>
    <row r="29" spans="1:6" ht="14.25">
      <c r="A29" s="210" t="s">
        <v>1093</v>
      </c>
      <c r="C29" s="209"/>
      <c r="D29" s="209"/>
      <c r="E29" s="209"/>
      <c r="F29" s="209"/>
    </row>
    <row r="30" spans="1:6" ht="14.25">
      <c r="A30" s="210"/>
      <c r="C30" s="209"/>
      <c r="D30" s="209"/>
      <c r="E30" s="209"/>
      <c r="F30" s="182"/>
    </row>
    <row r="31" spans="1:6">
      <c r="A31" s="376"/>
      <c r="B31" s="270"/>
      <c r="C31" s="376"/>
      <c r="F31" s="182"/>
    </row>
    <row r="32" spans="1:6">
      <c r="F32" s="182"/>
    </row>
    <row r="33" spans="6:6">
      <c r="F33" s="182"/>
    </row>
    <row r="34" spans="6:6">
      <c r="F34" s="182"/>
    </row>
    <row r="35" spans="6:6">
      <c r="F35" s="182"/>
    </row>
    <row r="36" spans="6:6">
      <c r="F36" s="182"/>
    </row>
    <row r="37" spans="6:6">
      <c r="F37" s="182"/>
    </row>
    <row r="38" spans="6:6">
      <c r="F38" s="182"/>
    </row>
    <row r="39" spans="6:6">
      <c r="F39" s="182"/>
    </row>
    <row r="40" spans="6:6">
      <c r="F40" s="182"/>
    </row>
    <row r="41" spans="6:6">
      <c r="F41" s="182"/>
    </row>
    <row r="42" spans="6:6">
      <c r="F42" s="182"/>
    </row>
    <row r="43" spans="6:6">
      <c r="F43" s="182"/>
    </row>
    <row r="44" spans="6:6">
      <c r="F44" s="182"/>
    </row>
    <row r="45" spans="6:6">
      <c r="F45" s="182"/>
    </row>
    <row r="46" spans="6:6">
      <c r="F46" s="182"/>
    </row>
    <row r="47" spans="6:6">
      <c r="F47" s="211"/>
    </row>
    <row r="48" spans="6:6">
      <c r="F48" s="182"/>
    </row>
    <row r="49" spans="6:6">
      <c r="F49" s="182"/>
    </row>
  </sheetData>
  <customSheetViews>
    <customSheetView guid="{69687417-BF2D-41EA-9F0C-3ABCA36AC0DF}" scale="80" showPageBreaks="1" printArea="1" view="pageBreakPreview">
      <selection activeCell="O25" sqref="O25"/>
      <pageMargins left="0.75" right="0.75" top="1" bottom="1" header="0.5" footer="0.5"/>
      <pageSetup paperSize="9" scale="76" orientation="portrait" r:id="rId1"/>
      <headerFooter alignWithMargins="0"/>
    </customSheetView>
    <customSheetView guid="{CEB12AB2-2B7C-47EA-8993-91B31C172525}"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1:J47"/>
  <sheetViews>
    <sheetView zoomScale="90" zoomScaleNormal="90" zoomScaleSheetLayoutView="100" workbookViewId="0">
      <selection activeCell="M33" sqref="M33"/>
    </sheetView>
  </sheetViews>
  <sheetFormatPr defaultRowHeight="12.75"/>
  <cols>
    <col min="1" max="1" width="2.7109375" style="182" customWidth="1"/>
    <col min="2" max="2" width="48.5703125" style="182" customWidth="1"/>
    <col min="3" max="3" width="16.28515625" style="182" customWidth="1"/>
    <col min="4" max="4" width="48.5703125" style="182" customWidth="1"/>
    <col min="5" max="16384" width="9.140625" style="182"/>
  </cols>
  <sheetData>
    <row r="1" spans="2:4" s="181" customFormat="1" ht="15">
      <c r="B1" s="181" t="s">
        <v>1420</v>
      </c>
      <c r="D1" s="437" t="s">
        <v>588</v>
      </c>
    </row>
    <row r="2" spans="2:4" s="181" customFormat="1" ht="10.5" customHeight="1">
      <c r="D2" s="437"/>
    </row>
    <row r="3" spans="2:4" ht="29.25" customHeight="1">
      <c r="B3" s="957" t="s">
        <v>969</v>
      </c>
      <c r="C3" s="957"/>
      <c r="D3" s="957"/>
    </row>
    <row r="4" spans="2:4" ht="44.25" customHeight="1">
      <c r="B4" s="957" t="s">
        <v>970</v>
      </c>
      <c r="C4" s="957"/>
      <c r="D4" s="957"/>
    </row>
    <row r="5" spans="2:4" ht="13.5" customHeight="1">
      <c r="B5" s="831"/>
      <c r="C5" s="831"/>
      <c r="D5" s="831"/>
    </row>
    <row r="6" spans="2:4" ht="17.25" customHeight="1">
      <c r="B6" s="182" t="s">
        <v>1726</v>
      </c>
      <c r="D6" s="278" t="s">
        <v>105</v>
      </c>
    </row>
    <row r="7" spans="2:4" ht="51" customHeight="1">
      <c r="B7" s="370" t="s">
        <v>419</v>
      </c>
      <c r="C7" s="370" t="s">
        <v>3319</v>
      </c>
      <c r="D7" s="370" t="s">
        <v>420</v>
      </c>
    </row>
    <row r="8" spans="2:4" s="183" customFormat="1" ht="12">
      <c r="B8" s="438">
        <v>1</v>
      </c>
      <c r="C8" s="438">
        <v>2</v>
      </c>
      <c r="D8" s="438">
        <v>3</v>
      </c>
    </row>
    <row r="9" spans="2:4" s="183" customFormat="1" ht="12">
      <c r="B9" s="439" t="s">
        <v>971</v>
      </c>
      <c r="C9" s="440"/>
      <c r="D9" s="439" t="s">
        <v>972</v>
      </c>
    </row>
    <row r="10" spans="2:4">
      <c r="B10" s="441" t="s">
        <v>973</v>
      </c>
      <c r="C10" s="442">
        <v>199</v>
      </c>
      <c r="D10" s="441" t="s">
        <v>974</v>
      </c>
    </row>
    <row r="11" spans="2:4">
      <c r="B11" s="441" t="s">
        <v>975</v>
      </c>
      <c r="C11" s="443">
        <v>1340781.98761</v>
      </c>
      <c r="D11" s="441" t="s">
        <v>976</v>
      </c>
    </row>
    <row r="12" spans="2:4">
      <c r="B12" s="441" t="s">
        <v>977</v>
      </c>
      <c r="C12" s="444">
        <v>97830.275430000009</v>
      </c>
      <c r="D12" s="441" t="s">
        <v>978</v>
      </c>
    </row>
    <row r="13" spans="2:4">
      <c r="B13" s="441" t="s">
        <v>74</v>
      </c>
      <c r="C13" s="444"/>
      <c r="D13" s="441" t="s">
        <v>292</v>
      </c>
    </row>
    <row r="14" spans="2:4">
      <c r="B14" s="445" t="s">
        <v>979</v>
      </c>
      <c r="C14" s="444">
        <v>97830.275430000009</v>
      </c>
      <c r="D14" s="445" t="s">
        <v>528</v>
      </c>
    </row>
    <row r="15" spans="2:4">
      <c r="B15" s="445" t="s">
        <v>980</v>
      </c>
      <c r="C15" s="446">
        <v>742</v>
      </c>
      <c r="D15" s="445" t="s">
        <v>1475</v>
      </c>
    </row>
    <row r="16" spans="2:4" ht="36">
      <c r="B16" s="441" t="s">
        <v>1408</v>
      </c>
      <c r="C16" s="444">
        <v>97830.275430000009</v>
      </c>
      <c r="D16" s="441" t="s">
        <v>1476</v>
      </c>
    </row>
    <row r="17" spans="2:5" ht="36">
      <c r="B17" s="441" t="s">
        <v>1409</v>
      </c>
      <c r="C17" s="447">
        <v>43379.289830000002</v>
      </c>
      <c r="D17" s="441" t="s">
        <v>1477</v>
      </c>
    </row>
    <row r="18" spans="2:5">
      <c r="B18" s="441" t="s">
        <v>981</v>
      </c>
      <c r="C18" s="442"/>
      <c r="D18" s="441" t="s">
        <v>982</v>
      </c>
    </row>
    <row r="19" spans="2:5">
      <c r="B19" s="445" t="s">
        <v>569</v>
      </c>
      <c r="C19" s="446">
        <v>12</v>
      </c>
      <c r="D19" s="445" t="s">
        <v>423</v>
      </c>
    </row>
    <row r="20" spans="2:5">
      <c r="B20" s="445" t="s">
        <v>570</v>
      </c>
      <c r="C20" s="444">
        <v>3555.1750000000002</v>
      </c>
      <c r="D20" s="445" t="s">
        <v>424</v>
      </c>
    </row>
    <row r="21" spans="2:5" ht="20.25" customHeight="1">
      <c r="B21" s="441" t="s">
        <v>2432</v>
      </c>
      <c r="C21" s="446">
        <v>1993</v>
      </c>
      <c r="D21" s="441" t="s">
        <v>2433</v>
      </c>
    </row>
    <row r="22" spans="2:5">
      <c r="B22" s="445" t="s">
        <v>612</v>
      </c>
      <c r="C22" s="446"/>
      <c r="D22" s="445" t="s">
        <v>613</v>
      </c>
    </row>
    <row r="23" spans="2:5">
      <c r="B23" s="445" t="s">
        <v>614</v>
      </c>
      <c r="C23" s="444">
        <v>196.4</v>
      </c>
      <c r="D23" s="445" t="s">
        <v>615</v>
      </c>
    </row>
    <row r="24" spans="2:5">
      <c r="B24" s="445" t="s">
        <v>616</v>
      </c>
      <c r="C24" s="444">
        <v>190.1</v>
      </c>
      <c r="D24" s="445" t="s">
        <v>617</v>
      </c>
    </row>
    <row r="25" spans="2:5" ht="26.25" customHeight="1">
      <c r="B25" s="441" t="s">
        <v>983</v>
      </c>
      <c r="C25" s="446">
        <v>583</v>
      </c>
      <c r="D25" s="448" t="s">
        <v>984</v>
      </c>
    </row>
    <row r="26" spans="2:5">
      <c r="B26" s="439" t="s">
        <v>985</v>
      </c>
      <c r="C26" s="449"/>
      <c r="D26" s="439" t="s">
        <v>986</v>
      </c>
    </row>
    <row r="27" spans="2:5" ht="24">
      <c r="B27" s="441" t="s">
        <v>987</v>
      </c>
      <c r="C27" s="450"/>
      <c r="D27" s="441" t="s">
        <v>988</v>
      </c>
    </row>
    <row r="28" spans="2:5" ht="14.25" customHeight="1">
      <c r="B28" s="445" t="s">
        <v>569</v>
      </c>
      <c r="C28" s="446">
        <v>224620</v>
      </c>
      <c r="D28" s="445" t="s">
        <v>423</v>
      </c>
    </row>
    <row r="29" spans="2:5">
      <c r="B29" s="445" t="s">
        <v>989</v>
      </c>
      <c r="C29" s="444">
        <v>4894903.6705166288</v>
      </c>
      <c r="D29" s="445" t="s">
        <v>424</v>
      </c>
    </row>
    <row r="30" spans="2:5" ht="24.75">
      <c r="B30" s="441" t="s">
        <v>990</v>
      </c>
      <c r="C30" s="451"/>
      <c r="D30" s="441" t="s">
        <v>991</v>
      </c>
      <c r="E30" s="260"/>
    </row>
    <row r="31" spans="2:5" ht="14.25" customHeight="1">
      <c r="B31" s="445" t="s">
        <v>569</v>
      </c>
      <c r="C31" s="446">
        <v>18791</v>
      </c>
      <c r="D31" s="445" t="s">
        <v>423</v>
      </c>
    </row>
    <row r="32" spans="2:5" ht="13.5" customHeight="1">
      <c r="B32" s="445" t="s">
        <v>989</v>
      </c>
      <c r="C32" s="444">
        <v>572025.32643689006</v>
      </c>
      <c r="D32" s="445" t="s">
        <v>424</v>
      </c>
    </row>
    <row r="33" spans="2:10" ht="24">
      <c r="B33" s="441" t="s">
        <v>992</v>
      </c>
      <c r="C33" s="451"/>
      <c r="D33" s="441" t="s">
        <v>993</v>
      </c>
    </row>
    <row r="34" spans="2:10">
      <c r="B34" s="441" t="s">
        <v>1410</v>
      </c>
      <c r="C34" s="421"/>
      <c r="D34" s="441" t="s">
        <v>1411</v>
      </c>
    </row>
    <row r="35" spans="2:10">
      <c r="B35" s="445" t="s">
        <v>569</v>
      </c>
      <c r="C35" s="446">
        <v>18063</v>
      </c>
      <c r="D35" s="445" t="s">
        <v>423</v>
      </c>
    </row>
    <row r="36" spans="2:10">
      <c r="B36" s="445" t="s">
        <v>989</v>
      </c>
      <c r="C36" s="444">
        <v>531777.68203757994</v>
      </c>
      <c r="D36" s="445" t="s">
        <v>424</v>
      </c>
    </row>
    <row r="37" spans="2:10">
      <c r="B37" s="441" t="s">
        <v>994</v>
      </c>
      <c r="C37" s="446"/>
      <c r="D37" s="441" t="s">
        <v>995</v>
      </c>
    </row>
    <row r="38" spans="2:10">
      <c r="B38" s="445" t="s">
        <v>569</v>
      </c>
      <c r="C38" s="446">
        <v>17268</v>
      </c>
      <c r="D38" s="445" t="s">
        <v>423</v>
      </c>
    </row>
    <row r="39" spans="2:10">
      <c r="B39" s="445" t="s">
        <v>989</v>
      </c>
      <c r="C39" s="444">
        <v>491927.59847917006</v>
      </c>
      <c r="D39" s="445" t="s">
        <v>424</v>
      </c>
    </row>
    <row r="40" spans="2:10" ht="72" customHeight="1">
      <c r="B40" s="441" t="s">
        <v>996</v>
      </c>
      <c r="C40" s="446">
        <v>13</v>
      </c>
      <c r="D40" s="441" t="s">
        <v>997</v>
      </c>
      <c r="E40" s="261"/>
      <c r="F40" s="204"/>
      <c r="G40" s="204"/>
      <c r="H40" s="204"/>
      <c r="I40" s="204"/>
      <c r="J40" s="204"/>
    </row>
    <row r="41" spans="2:10" ht="24">
      <c r="B41" s="441" t="s">
        <v>1857</v>
      </c>
      <c r="C41" s="446"/>
      <c r="D41" s="441" t="s">
        <v>1858</v>
      </c>
      <c r="E41" s="261"/>
      <c r="F41" s="204"/>
      <c r="G41" s="204"/>
      <c r="H41" s="204"/>
      <c r="I41" s="204"/>
      <c r="J41" s="204"/>
    </row>
    <row r="42" spans="2:10">
      <c r="B42" s="445" t="s">
        <v>612</v>
      </c>
      <c r="C42" s="452"/>
      <c r="D42" s="445" t="s">
        <v>613</v>
      </c>
      <c r="E42" s="261"/>
      <c r="F42" s="204"/>
      <c r="G42" s="204"/>
      <c r="H42" s="204"/>
      <c r="I42" s="204"/>
      <c r="J42" s="204"/>
    </row>
    <row r="43" spans="2:10">
      <c r="B43" s="445" t="s">
        <v>614</v>
      </c>
      <c r="C43" s="453"/>
      <c r="D43" s="445" t="s">
        <v>615</v>
      </c>
      <c r="E43" s="261"/>
      <c r="F43" s="204"/>
      <c r="G43" s="204"/>
      <c r="H43" s="204"/>
      <c r="I43" s="204"/>
      <c r="J43" s="204"/>
    </row>
    <row r="44" spans="2:10">
      <c r="B44" s="445" t="s">
        <v>616</v>
      </c>
      <c r="C44" s="453"/>
      <c r="D44" s="445" t="s">
        <v>617</v>
      </c>
      <c r="E44" s="262"/>
      <c r="F44" s="263"/>
      <c r="G44" s="263"/>
      <c r="H44" s="204"/>
      <c r="I44" s="204"/>
      <c r="J44" s="204"/>
    </row>
    <row r="45" spans="2:10">
      <c r="B45" s="441" t="s">
        <v>1859</v>
      </c>
      <c r="D45" s="441" t="s">
        <v>1860</v>
      </c>
      <c r="E45" s="261"/>
      <c r="F45" s="204"/>
      <c r="G45" s="204"/>
      <c r="H45" s="204"/>
      <c r="I45" s="204"/>
      <c r="J45" s="204"/>
    </row>
    <row r="46" spans="2:10">
      <c r="B46" s="445" t="s">
        <v>569</v>
      </c>
      <c r="C46" s="454"/>
      <c r="D46" s="445" t="s">
        <v>423</v>
      </c>
      <c r="E46" s="261"/>
      <c r="F46" s="204"/>
      <c r="G46" s="204"/>
      <c r="H46" s="204"/>
      <c r="I46" s="204"/>
      <c r="J46" s="204"/>
    </row>
    <row r="47" spans="2:10">
      <c r="B47" s="455" t="s">
        <v>989</v>
      </c>
      <c r="C47" s="456"/>
      <c r="D47" s="455" t="s">
        <v>424</v>
      </c>
      <c r="E47" s="261"/>
      <c r="F47" s="204"/>
      <c r="G47" s="204"/>
      <c r="H47" s="204"/>
      <c r="I47" s="204"/>
      <c r="J47" s="204"/>
    </row>
  </sheetData>
  <customSheetViews>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J16"/>
  <sheetViews>
    <sheetView showGridLines="0" zoomScaleNormal="100" zoomScaleSheetLayoutView="100" workbookViewId="0">
      <selection activeCell="J9" sqref="J9"/>
    </sheetView>
  </sheetViews>
  <sheetFormatPr defaultRowHeight="11.25"/>
  <cols>
    <col min="1" max="1" width="24.140625" style="126" customWidth="1"/>
    <col min="2" max="2" width="15.85546875" style="494" customWidth="1"/>
    <col min="3" max="3" width="17" style="163" customWidth="1"/>
    <col min="4" max="4" width="22.5703125" style="163" customWidth="1"/>
    <col min="5" max="5" width="25.28515625" style="163" customWidth="1"/>
    <col min="6" max="6" width="23.140625" style="126" customWidth="1"/>
    <col min="7" max="8" width="25.5703125" style="126" customWidth="1"/>
    <col min="9" max="9" width="26.42578125" style="162" customWidth="1"/>
    <col min="10" max="10" width="20.140625" style="126" bestFit="1" customWidth="1"/>
    <col min="11" max="251" width="9.140625" style="126"/>
    <col min="252" max="252" width="29.28515625" style="126" customWidth="1"/>
    <col min="253" max="253" width="11.42578125" style="126" customWidth="1"/>
    <col min="254" max="254" width="11.5703125" style="126" customWidth="1"/>
    <col min="255" max="255" width="14.140625" style="126" customWidth="1"/>
    <col min="256" max="256" width="18.140625" style="126" customWidth="1"/>
    <col min="257" max="257" width="17.85546875" style="126" customWidth="1"/>
    <col min="258" max="258" width="14.140625" style="126" customWidth="1"/>
    <col min="259" max="259" width="17.85546875" style="126" customWidth="1"/>
    <col min="260" max="260" width="31" style="126" customWidth="1"/>
    <col min="261" max="507" width="9.140625" style="126"/>
    <col min="508" max="508" width="29.28515625" style="126" customWidth="1"/>
    <col min="509" max="509" width="11.42578125" style="126" customWidth="1"/>
    <col min="510" max="510" width="11.5703125" style="126" customWidth="1"/>
    <col min="511" max="511" width="14.140625" style="126" customWidth="1"/>
    <col min="512" max="512" width="18.140625" style="126" customWidth="1"/>
    <col min="513" max="513" width="17.85546875" style="126" customWidth="1"/>
    <col min="514" max="514" width="14.140625" style="126" customWidth="1"/>
    <col min="515" max="515" width="17.85546875" style="126" customWidth="1"/>
    <col min="516" max="516" width="31" style="126" customWidth="1"/>
    <col min="517" max="763" width="9.140625" style="126"/>
    <col min="764" max="764" width="29.28515625" style="126" customWidth="1"/>
    <col min="765" max="765" width="11.42578125" style="126" customWidth="1"/>
    <col min="766" max="766" width="11.5703125" style="126" customWidth="1"/>
    <col min="767" max="767" width="14.140625" style="126" customWidth="1"/>
    <col min="768" max="768" width="18.140625" style="126" customWidth="1"/>
    <col min="769" max="769" width="17.85546875" style="126" customWidth="1"/>
    <col min="770" max="770" width="14.140625" style="126" customWidth="1"/>
    <col min="771" max="771" width="17.85546875" style="126" customWidth="1"/>
    <col min="772" max="772" width="31" style="126" customWidth="1"/>
    <col min="773" max="1019" width="9.140625" style="126"/>
    <col min="1020" max="1020" width="29.28515625" style="126" customWidth="1"/>
    <col min="1021" max="1021" width="11.42578125" style="126" customWidth="1"/>
    <col min="1022" max="1022" width="11.5703125" style="126" customWidth="1"/>
    <col min="1023" max="1023" width="14.140625" style="126" customWidth="1"/>
    <col min="1024" max="1024" width="18.140625" style="126" customWidth="1"/>
    <col min="1025" max="1025" width="17.85546875" style="126" customWidth="1"/>
    <col min="1026" max="1026" width="14.140625" style="126" customWidth="1"/>
    <col min="1027" max="1027" width="17.85546875" style="126" customWidth="1"/>
    <col min="1028" max="1028" width="31" style="126" customWidth="1"/>
    <col min="1029" max="1275" width="9.140625" style="126"/>
    <col min="1276" max="1276" width="29.28515625" style="126" customWidth="1"/>
    <col min="1277" max="1277" width="11.42578125" style="126" customWidth="1"/>
    <col min="1278" max="1278" width="11.5703125" style="126" customWidth="1"/>
    <col min="1279" max="1279" width="14.140625" style="126" customWidth="1"/>
    <col min="1280" max="1280" width="18.140625" style="126" customWidth="1"/>
    <col min="1281" max="1281" width="17.85546875" style="126" customWidth="1"/>
    <col min="1282" max="1282" width="14.140625" style="126" customWidth="1"/>
    <col min="1283" max="1283" width="17.85546875" style="126" customWidth="1"/>
    <col min="1284" max="1284" width="31" style="126" customWidth="1"/>
    <col min="1285" max="1531" width="9.140625" style="126"/>
    <col min="1532" max="1532" width="29.28515625" style="126" customWidth="1"/>
    <col min="1533" max="1533" width="11.42578125" style="126" customWidth="1"/>
    <col min="1534" max="1534" width="11.5703125" style="126" customWidth="1"/>
    <col min="1535" max="1535" width="14.140625" style="126" customWidth="1"/>
    <col min="1536" max="1536" width="18.140625" style="126" customWidth="1"/>
    <col min="1537" max="1537" width="17.85546875" style="126" customWidth="1"/>
    <col min="1538" max="1538" width="14.140625" style="126" customWidth="1"/>
    <col min="1539" max="1539" width="17.85546875" style="126" customWidth="1"/>
    <col min="1540" max="1540" width="31" style="126" customWidth="1"/>
    <col min="1541" max="1787" width="9.140625" style="126"/>
    <col min="1788" max="1788" width="29.28515625" style="126" customWidth="1"/>
    <col min="1789" max="1789" width="11.42578125" style="126" customWidth="1"/>
    <col min="1790" max="1790" width="11.5703125" style="126" customWidth="1"/>
    <col min="1791" max="1791" width="14.140625" style="126" customWidth="1"/>
    <col min="1792" max="1792" width="18.140625" style="126" customWidth="1"/>
    <col min="1793" max="1793" width="17.85546875" style="126" customWidth="1"/>
    <col min="1794" max="1794" width="14.140625" style="126" customWidth="1"/>
    <col min="1795" max="1795" width="17.85546875" style="126" customWidth="1"/>
    <col min="1796" max="1796" width="31" style="126" customWidth="1"/>
    <col min="1797" max="2043" width="9.140625" style="126"/>
    <col min="2044" max="2044" width="29.28515625" style="126" customWidth="1"/>
    <col min="2045" max="2045" width="11.42578125" style="126" customWidth="1"/>
    <col min="2046" max="2046" width="11.5703125" style="126" customWidth="1"/>
    <col min="2047" max="2047" width="14.140625" style="126" customWidth="1"/>
    <col min="2048" max="2048" width="18.140625" style="126" customWidth="1"/>
    <col min="2049" max="2049" width="17.85546875" style="126" customWidth="1"/>
    <col min="2050" max="2050" width="14.140625" style="126" customWidth="1"/>
    <col min="2051" max="2051" width="17.85546875" style="126" customWidth="1"/>
    <col min="2052" max="2052" width="31" style="126" customWidth="1"/>
    <col min="2053" max="2299" width="9.140625" style="126"/>
    <col min="2300" max="2300" width="29.28515625" style="126" customWidth="1"/>
    <col min="2301" max="2301" width="11.42578125" style="126" customWidth="1"/>
    <col min="2302" max="2302" width="11.5703125" style="126" customWidth="1"/>
    <col min="2303" max="2303" width="14.140625" style="126" customWidth="1"/>
    <col min="2304" max="2304" width="18.140625" style="126" customWidth="1"/>
    <col min="2305" max="2305" width="17.85546875" style="126" customWidth="1"/>
    <col min="2306" max="2306" width="14.140625" style="126" customWidth="1"/>
    <col min="2307" max="2307" width="17.85546875" style="126" customWidth="1"/>
    <col min="2308" max="2308" width="31" style="126" customWidth="1"/>
    <col min="2309" max="2555" width="9.140625" style="126"/>
    <col min="2556" max="2556" width="29.28515625" style="126" customWidth="1"/>
    <col min="2557" max="2557" width="11.42578125" style="126" customWidth="1"/>
    <col min="2558" max="2558" width="11.5703125" style="126" customWidth="1"/>
    <col min="2559" max="2559" width="14.140625" style="126" customWidth="1"/>
    <col min="2560" max="2560" width="18.140625" style="126" customWidth="1"/>
    <col min="2561" max="2561" width="17.85546875" style="126" customWidth="1"/>
    <col min="2562" max="2562" width="14.140625" style="126" customWidth="1"/>
    <col min="2563" max="2563" width="17.85546875" style="126" customWidth="1"/>
    <col min="2564" max="2564" width="31" style="126" customWidth="1"/>
    <col min="2565" max="2811" width="9.140625" style="126"/>
    <col min="2812" max="2812" width="29.28515625" style="126" customWidth="1"/>
    <col min="2813" max="2813" width="11.42578125" style="126" customWidth="1"/>
    <col min="2814" max="2814" width="11.5703125" style="126" customWidth="1"/>
    <col min="2815" max="2815" width="14.140625" style="126" customWidth="1"/>
    <col min="2816" max="2816" width="18.140625" style="126" customWidth="1"/>
    <col min="2817" max="2817" width="17.85546875" style="126" customWidth="1"/>
    <col min="2818" max="2818" width="14.140625" style="126" customWidth="1"/>
    <col min="2819" max="2819" width="17.85546875" style="126" customWidth="1"/>
    <col min="2820" max="2820" width="31" style="126" customWidth="1"/>
    <col min="2821" max="3067" width="9.140625" style="126"/>
    <col min="3068" max="3068" width="29.28515625" style="126" customWidth="1"/>
    <col min="3069" max="3069" width="11.42578125" style="126" customWidth="1"/>
    <col min="3070" max="3070" width="11.5703125" style="126" customWidth="1"/>
    <col min="3071" max="3071" width="14.140625" style="126" customWidth="1"/>
    <col min="3072" max="3072" width="18.140625" style="126" customWidth="1"/>
    <col min="3073" max="3073" width="17.85546875" style="126" customWidth="1"/>
    <col min="3074" max="3074" width="14.140625" style="126" customWidth="1"/>
    <col min="3075" max="3075" width="17.85546875" style="126" customWidth="1"/>
    <col min="3076" max="3076" width="31" style="126" customWidth="1"/>
    <col min="3077" max="3323" width="9.140625" style="126"/>
    <col min="3324" max="3324" width="29.28515625" style="126" customWidth="1"/>
    <col min="3325" max="3325" width="11.42578125" style="126" customWidth="1"/>
    <col min="3326" max="3326" width="11.5703125" style="126" customWidth="1"/>
    <col min="3327" max="3327" width="14.140625" style="126" customWidth="1"/>
    <col min="3328" max="3328" width="18.140625" style="126" customWidth="1"/>
    <col min="3329" max="3329" width="17.85546875" style="126" customWidth="1"/>
    <col min="3330" max="3330" width="14.140625" style="126" customWidth="1"/>
    <col min="3331" max="3331" width="17.85546875" style="126" customWidth="1"/>
    <col min="3332" max="3332" width="31" style="126" customWidth="1"/>
    <col min="3333" max="3579" width="9.140625" style="126"/>
    <col min="3580" max="3580" width="29.28515625" style="126" customWidth="1"/>
    <col min="3581" max="3581" width="11.42578125" style="126" customWidth="1"/>
    <col min="3582" max="3582" width="11.5703125" style="126" customWidth="1"/>
    <col min="3583" max="3583" width="14.140625" style="126" customWidth="1"/>
    <col min="3584" max="3584" width="18.140625" style="126" customWidth="1"/>
    <col min="3585" max="3585" width="17.85546875" style="126" customWidth="1"/>
    <col min="3586" max="3586" width="14.140625" style="126" customWidth="1"/>
    <col min="3587" max="3587" width="17.85546875" style="126" customWidth="1"/>
    <col min="3588" max="3588" width="31" style="126" customWidth="1"/>
    <col min="3589" max="3835" width="9.140625" style="126"/>
    <col min="3836" max="3836" width="29.28515625" style="126" customWidth="1"/>
    <col min="3837" max="3837" width="11.42578125" style="126" customWidth="1"/>
    <col min="3838" max="3838" width="11.5703125" style="126" customWidth="1"/>
    <col min="3839" max="3839" width="14.140625" style="126" customWidth="1"/>
    <col min="3840" max="3840" width="18.140625" style="126" customWidth="1"/>
    <col min="3841" max="3841" width="17.85546875" style="126" customWidth="1"/>
    <col min="3842" max="3842" width="14.140625" style="126" customWidth="1"/>
    <col min="3843" max="3843" width="17.85546875" style="126" customWidth="1"/>
    <col min="3844" max="3844" width="31" style="126" customWidth="1"/>
    <col min="3845" max="4091" width="9.140625" style="126"/>
    <col min="4092" max="4092" width="29.28515625" style="126" customWidth="1"/>
    <col min="4093" max="4093" width="11.42578125" style="126" customWidth="1"/>
    <col min="4094" max="4094" width="11.5703125" style="126" customWidth="1"/>
    <col min="4095" max="4095" width="14.140625" style="126" customWidth="1"/>
    <col min="4096" max="4096" width="18.140625" style="126" customWidth="1"/>
    <col min="4097" max="4097" width="17.85546875" style="126" customWidth="1"/>
    <col min="4098" max="4098" width="14.140625" style="126" customWidth="1"/>
    <col min="4099" max="4099" width="17.85546875" style="126" customWidth="1"/>
    <col min="4100" max="4100" width="31" style="126" customWidth="1"/>
    <col min="4101" max="4347" width="9.140625" style="126"/>
    <col min="4348" max="4348" width="29.28515625" style="126" customWidth="1"/>
    <col min="4349" max="4349" width="11.42578125" style="126" customWidth="1"/>
    <col min="4350" max="4350" width="11.5703125" style="126" customWidth="1"/>
    <col min="4351" max="4351" width="14.140625" style="126" customWidth="1"/>
    <col min="4352" max="4352" width="18.140625" style="126" customWidth="1"/>
    <col min="4353" max="4353" width="17.85546875" style="126" customWidth="1"/>
    <col min="4354" max="4354" width="14.140625" style="126" customWidth="1"/>
    <col min="4355" max="4355" width="17.85546875" style="126" customWidth="1"/>
    <col min="4356" max="4356" width="31" style="126" customWidth="1"/>
    <col min="4357" max="4603" width="9.140625" style="126"/>
    <col min="4604" max="4604" width="29.28515625" style="126" customWidth="1"/>
    <col min="4605" max="4605" width="11.42578125" style="126" customWidth="1"/>
    <col min="4606" max="4606" width="11.5703125" style="126" customWidth="1"/>
    <col min="4607" max="4607" width="14.140625" style="126" customWidth="1"/>
    <col min="4608" max="4608" width="18.140625" style="126" customWidth="1"/>
    <col min="4609" max="4609" width="17.85546875" style="126" customWidth="1"/>
    <col min="4610" max="4610" width="14.140625" style="126" customWidth="1"/>
    <col min="4611" max="4611" width="17.85546875" style="126" customWidth="1"/>
    <col min="4612" max="4612" width="31" style="126" customWidth="1"/>
    <col min="4613" max="4859" width="9.140625" style="126"/>
    <col min="4860" max="4860" width="29.28515625" style="126" customWidth="1"/>
    <col min="4861" max="4861" width="11.42578125" style="126" customWidth="1"/>
    <col min="4862" max="4862" width="11.5703125" style="126" customWidth="1"/>
    <col min="4863" max="4863" width="14.140625" style="126" customWidth="1"/>
    <col min="4864" max="4864" width="18.140625" style="126" customWidth="1"/>
    <col min="4865" max="4865" width="17.85546875" style="126" customWidth="1"/>
    <col min="4866" max="4866" width="14.140625" style="126" customWidth="1"/>
    <col min="4867" max="4867" width="17.85546875" style="126" customWidth="1"/>
    <col min="4868" max="4868" width="31" style="126" customWidth="1"/>
    <col min="4869" max="5115" width="9.140625" style="126"/>
    <col min="5116" max="5116" width="29.28515625" style="126" customWidth="1"/>
    <col min="5117" max="5117" width="11.42578125" style="126" customWidth="1"/>
    <col min="5118" max="5118" width="11.5703125" style="126" customWidth="1"/>
    <col min="5119" max="5119" width="14.140625" style="126" customWidth="1"/>
    <col min="5120" max="5120" width="18.140625" style="126" customWidth="1"/>
    <col min="5121" max="5121" width="17.85546875" style="126" customWidth="1"/>
    <col min="5122" max="5122" width="14.140625" style="126" customWidth="1"/>
    <col min="5123" max="5123" width="17.85546875" style="126" customWidth="1"/>
    <col min="5124" max="5124" width="31" style="126" customWidth="1"/>
    <col min="5125" max="5371" width="9.140625" style="126"/>
    <col min="5372" max="5372" width="29.28515625" style="126" customWidth="1"/>
    <col min="5373" max="5373" width="11.42578125" style="126" customWidth="1"/>
    <col min="5374" max="5374" width="11.5703125" style="126" customWidth="1"/>
    <col min="5375" max="5375" width="14.140625" style="126" customWidth="1"/>
    <col min="5376" max="5376" width="18.140625" style="126" customWidth="1"/>
    <col min="5377" max="5377" width="17.85546875" style="126" customWidth="1"/>
    <col min="5378" max="5378" width="14.140625" style="126" customWidth="1"/>
    <col min="5379" max="5379" width="17.85546875" style="126" customWidth="1"/>
    <col min="5380" max="5380" width="31" style="126" customWidth="1"/>
    <col min="5381" max="5627" width="9.140625" style="126"/>
    <col min="5628" max="5628" width="29.28515625" style="126" customWidth="1"/>
    <col min="5629" max="5629" width="11.42578125" style="126" customWidth="1"/>
    <col min="5630" max="5630" width="11.5703125" style="126" customWidth="1"/>
    <col min="5631" max="5631" width="14.140625" style="126" customWidth="1"/>
    <col min="5632" max="5632" width="18.140625" style="126" customWidth="1"/>
    <col min="5633" max="5633" width="17.85546875" style="126" customWidth="1"/>
    <col min="5634" max="5634" width="14.140625" style="126" customWidth="1"/>
    <col min="5635" max="5635" width="17.85546875" style="126" customWidth="1"/>
    <col min="5636" max="5636" width="31" style="126" customWidth="1"/>
    <col min="5637" max="5883" width="9.140625" style="126"/>
    <col min="5884" max="5884" width="29.28515625" style="126" customWidth="1"/>
    <col min="5885" max="5885" width="11.42578125" style="126" customWidth="1"/>
    <col min="5886" max="5886" width="11.5703125" style="126" customWidth="1"/>
    <col min="5887" max="5887" width="14.140625" style="126" customWidth="1"/>
    <col min="5888" max="5888" width="18.140625" style="126" customWidth="1"/>
    <col min="5889" max="5889" width="17.85546875" style="126" customWidth="1"/>
    <col min="5890" max="5890" width="14.140625" style="126" customWidth="1"/>
    <col min="5891" max="5891" width="17.85546875" style="126" customWidth="1"/>
    <col min="5892" max="5892" width="31" style="126" customWidth="1"/>
    <col min="5893" max="6139" width="9.140625" style="126"/>
    <col min="6140" max="6140" width="29.28515625" style="126" customWidth="1"/>
    <col min="6141" max="6141" width="11.42578125" style="126" customWidth="1"/>
    <col min="6142" max="6142" width="11.5703125" style="126" customWidth="1"/>
    <col min="6143" max="6143" width="14.140625" style="126" customWidth="1"/>
    <col min="6144" max="6144" width="18.140625" style="126" customWidth="1"/>
    <col min="6145" max="6145" width="17.85546875" style="126" customWidth="1"/>
    <col min="6146" max="6146" width="14.140625" style="126" customWidth="1"/>
    <col min="6147" max="6147" width="17.85546875" style="126" customWidth="1"/>
    <col min="6148" max="6148" width="31" style="126" customWidth="1"/>
    <col min="6149" max="6395" width="9.140625" style="126"/>
    <col min="6396" max="6396" width="29.28515625" style="126" customWidth="1"/>
    <col min="6397" max="6397" width="11.42578125" style="126" customWidth="1"/>
    <col min="6398" max="6398" width="11.5703125" style="126" customWidth="1"/>
    <col min="6399" max="6399" width="14.140625" style="126" customWidth="1"/>
    <col min="6400" max="6400" width="18.140625" style="126" customWidth="1"/>
    <col min="6401" max="6401" width="17.85546875" style="126" customWidth="1"/>
    <col min="6402" max="6402" width="14.140625" style="126" customWidth="1"/>
    <col min="6403" max="6403" width="17.85546875" style="126" customWidth="1"/>
    <col min="6404" max="6404" width="31" style="126" customWidth="1"/>
    <col min="6405" max="6651" width="9.140625" style="126"/>
    <col min="6652" max="6652" width="29.28515625" style="126" customWidth="1"/>
    <col min="6653" max="6653" width="11.42578125" style="126" customWidth="1"/>
    <col min="6654" max="6654" width="11.5703125" style="126" customWidth="1"/>
    <col min="6655" max="6655" width="14.140625" style="126" customWidth="1"/>
    <col min="6656" max="6656" width="18.140625" style="126" customWidth="1"/>
    <col min="6657" max="6657" width="17.85546875" style="126" customWidth="1"/>
    <col min="6658" max="6658" width="14.140625" style="126" customWidth="1"/>
    <col min="6659" max="6659" width="17.85546875" style="126" customWidth="1"/>
    <col min="6660" max="6660" width="31" style="126" customWidth="1"/>
    <col min="6661" max="6907" width="9.140625" style="126"/>
    <col min="6908" max="6908" width="29.28515625" style="126" customWidth="1"/>
    <col min="6909" max="6909" width="11.42578125" style="126" customWidth="1"/>
    <col min="6910" max="6910" width="11.5703125" style="126" customWidth="1"/>
    <col min="6911" max="6911" width="14.140625" style="126" customWidth="1"/>
    <col min="6912" max="6912" width="18.140625" style="126" customWidth="1"/>
    <col min="6913" max="6913" width="17.85546875" style="126" customWidth="1"/>
    <col min="6914" max="6914" width="14.140625" style="126" customWidth="1"/>
    <col min="6915" max="6915" width="17.85546875" style="126" customWidth="1"/>
    <col min="6916" max="6916" width="31" style="126" customWidth="1"/>
    <col min="6917" max="7163" width="9.140625" style="126"/>
    <col min="7164" max="7164" width="29.28515625" style="126" customWidth="1"/>
    <col min="7165" max="7165" width="11.42578125" style="126" customWidth="1"/>
    <col min="7166" max="7166" width="11.5703125" style="126" customWidth="1"/>
    <col min="7167" max="7167" width="14.140625" style="126" customWidth="1"/>
    <col min="7168" max="7168" width="18.140625" style="126" customWidth="1"/>
    <col min="7169" max="7169" width="17.85546875" style="126" customWidth="1"/>
    <col min="7170" max="7170" width="14.140625" style="126" customWidth="1"/>
    <col min="7171" max="7171" width="17.85546875" style="126" customWidth="1"/>
    <col min="7172" max="7172" width="31" style="126" customWidth="1"/>
    <col min="7173" max="7419" width="9.140625" style="126"/>
    <col min="7420" max="7420" width="29.28515625" style="126" customWidth="1"/>
    <col min="7421" max="7421" width="11.42578125" style="126" customWidth="1"/>
    <col min="7422" max="7422" width="11.5703125" style="126" customWidth="1"/>
    <col min="7423" max="7423" width="14.140625" style="126" customWidth="1"/>
    <col min="7424" max="7424" width="18.140625" style="126" customWidth="1"/>
    <col min="7425" max="7425" width="17.85546875" style="126" customWidth="1"/>
    <col min="7426" max="7426" width="14.140625" style="126" customWidth="1"/>
    <col min="7427" max="7427" width="17.85546875" style="126" customWidth="1"/>
    <col min="7428" max="7428" width="31" style="126" customWidth="1"/>
    <col min="7429" max="7675" width="9.140625" style="126"/>
    <col min="7676" max="7676" width="29.28515625" style="126" customWidth="1"/>
    <col min="7677" max="7677" width="11.42578125" style="126" customWidth="1"/>
    <col min="7678" max="7678" width="11.5703125" style="126" customWidth="1"/>
    <col min="7679" max="7679" width="14.140625" style="126" customWidth="1"/>
    <col min="7680" max="7680" width="18.140625" style="126" customWidth="1"/>
    <col min="7681" max="7681" width="17.85546875" style="126" customWidth="1"/>
    <col min="7682" max="7682" width="14.140625" style="126" customWidth="1"/>
    <col min="7683" max="7683" width="17.85546875" style="126" customWidth="1"/>
    <col min="7684" max="7684" width="31" style="126" customWidth="1"/>
    <col min="7685" max="7931" width="9.140625" style="126"/>
    <col min="7932" max="7932" width="29.28515625" style="126" customWidth="1"/>
    <col min="7933" max="7933" width="11.42578125" style="126" customWidth="1"/>
    <col min="7934" max="7934" width="11.5703125" style="126" customWidth="1"/>
    <col min="7935" max="7935" width="14.140625" style="126" customWidth="1"/>
    <col min="7936" max="7936" width="18.140625" style="126" customWidth="1"/>
    <col min="7937" max="7937" width="17.85546875" style="126" customWidth="1"/>
    <col min="7938" max="7938" width="14.140625" style="126" customWidth="1"/>
    <col min="7939" max="7939" width="17.85546875" style="126" customWidth="1"/>
    <col min="7940" max="7940" width="31" style="126" customWidth="1"/>
    <col min="7941" max="8187" width="9.140625" style="126"/>
    <col min="8188" max="8188" width="29.28515625" style="126" customWidth="1"/>
    <col min="8189" max="8189" width="11.42578125" style="126" customWidth="1"/>
    <col min="8190" max="8190" width="11.5703125" style="126" customWidth="1"/>
    <col min="8191" max="8191" width="14.140625" style="126" customWidth="1"/>
    <col min="8192" max="8192" width="18.140625" style="126" customWidth="1"/>
    <col min="8193" max="8193" width="17.85546875" style="126" customWidth="1"/>
    <col min="8194" max="8194" width="14.140625" style="126" customWidth="1"/>
    <col min="8195" max="8195" width="17.85546875" style="126" customWidth="1"/>
    <col min="8196" max="8196" width="31" style="126" customWidth="1"/>
    <col min="8197" max="8443" width="9.140625" style="126"/>
    <col min="8444" max="8444" width="29.28515625" style="126" customWidth="1"/>
    <col min="8445" max="8445" width="11.42578125" style="126" customWidth="1"/>
    <col min="8446" max="8446" width="11.5703125" style="126" customWidth="1"/>
    <col min="8447" max="8447" width="14.140625" style="126" customWidth="1"/>
    <col min="8448" max="8448" width="18.140625" style="126" customWidth="1"/>
    <col min="8449" max="8449" width="17.85546875" style="126" customWidth="1"/>
    <col min="8450" max="8450" width="14.140625" style="126" customWidth="1"/>
    <col min="8451" max="8451" width="17.85546875" style="126" customWidth="1"/>
    <col min="8452" max="8452" width="31" style="126" customWidth="1"/>
    <col min="8453" max="8699" width="9.140625" style="126"/>
    <col min="8700" max="8700" width="29.28515625" style="126" customWidth="1"/>
    <col min="8701" max="8701" width="11.42578125" style="126" customWidth="1"/>
    <col min="8702" max="8702" width="11.5703125" style="126" customWidth="1"/>
    <col min="8703" max="8703" width="14.140625" style="126" customWidth="1"/>
    <col min="8704" max="8704" width="18.140625" style="126" customWidth="1"/>
    <col min="8705" max="8705" width="17.85546875" style="126" customWidth="1"/>
    <col min="8706" max="8706" width="14.140625" style="126" customWidth="1"/>
    <col min="8707" max="8707" width="17.85546875" style="126" customWidth="1"/>
    <col min="8708" max="8708" width="31" style="126" customWidth="1"/>
    <col min="8709" max="8955" width="9.140625" style="126"/>
    <col min="8956" max="8956" width="29.28515625" style="126" customWidth="1"/>
    <col min="8957" max="8957" width="11.42578125" style="126" customWidth="1"/>
    <col min="8958" max="8958" width="11.5703125" style="126" customWidth="1"/>
    <col min="8959" max="8959" width="14.140625" style="126" customWidth="1"/>
    <col min="8960" max="8960" width="18.140625" style="126" customWidth="1"/>
    <col min="8961" max="8961" width="17.85546875" style="126" customWidth="1"/>
    <col min="8962" max="8962" width="14.140625" style="126" customWidth="1"/>
    <col min="8963" max="8963" width="17.85546875" style="126" customWidth="1"/>
    <col min="8964" max="8964" width="31" style="126" customWidth="1"/>
    <col min="8965" max="9211" width="9.140625" style="126"/>
    <col min="9212" max="9212" width="29.28515625" style="126" customWidth="1"/>
    <col min="9213" max="9213" width="11.42578125" style="126" customWidth="1"/>
    <col min="9214" max="9214" width="11.5703125" style="126" customWidth="1"/>
    <col min="9215" max="9215" width="14.140625" style="126" customWidth="1"/>
    <col min="9216" max="9216" width="18.140625" style="126" customWidth="1"/>
    <col min="9217" max="9217" width="17.85546875" style="126" customWidth="1"/>
    <col min="9218" max="9218" width="14.140625" style="126" customWidth="1"/>
    <col min="9219" max="9219" width="17.85546875" style="126" customWidth="1"/>
    <col min="9220" max="9220" width="31" style="126" customWidth="1"/>
    <col min="9221" max="9467" width="9.140625" style="126"/>
    <col min="9468" max="9468" width="29.28515625" style="126" customWidth="1"/>
    <col min="9469" max="9469" width="11.42578125" style="126" customWidth="1"/>
    <col min="9470" max="9470" width="11.5703125" style="126" customWidth="1"/>
    <col min="9471" max="9471" width="14.140625" style="126" customWidth="1"/>
    <col min="9472" max="9472" width="18.140625" style="126" customWidth="1"/>
    <col min="9473" max="9473" width="17.85546875" style="126" customWidth="1"/>
    <col min="9474" max="9474" width="14.140625" style="126" customWidth="1"/>
    <col min="9475" max="9475" width="17.85546875" style="126" customWidth="1"/>
    <col min="9476" max="9476" width="31" style="126" customWidth="1"/>
    <col min="9477" max="9723" width="9.140625" style="126"/>
    <col min="9724" max="9724" width="29.28515625" style="126" customWidth="1"/>
    <col min="9725" max="9725" width="11.42578125" style="126" customWidth="1"/>
    <col min="9726" max="9726" width="11.5703125" style="126" customWidth="1"/>
    <col min="9727" max="9727" width="14.140625" style="126" customWidth="1"/>
    <col min="9728" max="9728" width="18.140625" style="126" customWidth="1"/>
    <col min="9729" max="9729" width="17.85546875" style="126" customWidth="1"/>
    <col min="9730" max="9730" width="14.140625" style="126" customWidth="1"/>
    <col min="9731" max="9731" width="17.85546875" style="126" customWidth="1"/>
    <col min="9732" max="9732" width="31" style="126" customWidth="1"/>
    <col min="9733" max="9979" width="9.140625" style="126"/>
    <col min="9980" max="9980" width="29.28515625" style="126" customWidth="1"/>
    <col min="9981" max="9981" width="11.42578125" style="126" customWidth="1"/>
    <col min="9982" max="9982" width="11.5703125" style="126" customWidth="1"/>
    <col min="9983" max="9983" width="14.140625" style="126" customWidth="1"/>
    <col min="9984" max="9984" width="18.140625" style="126" customWidth="1"/>
    <col min="9985" max="9985" width="17.85546875" style="126" customWidth="1"/>
    <col min="9986" max="9986" width="14.140625" style="126" customWidth="1"/>
    <col min="9987" max="9987" width="17.85546875" style="126" customWidth="1"/>
    <col min="9988" max="9988" width="31" style="126" customWidth="1"/>
    <col min="9989" max="10235" width="9.140625" style="126"/>
    <col min="10236" max="10236" width="29.28515625" style="126" customWidth="1"/>
    <col min="10237" max="10237" width="11.42578125" style="126" customWidth="1"/>
    <col min="10238" max="10238" width="11.5703125" style="126" customWidth="1"/>
    <col min="10239" max="10239" width="14.140625" style="126" customWidth="1"/>
    <col min="10240" max="10240" width="18.140625" style="126" customWidth="1"/>
    <col min="10241" max="10241" width="17.85546875" style="126" customWidth="1"/>
    <col min="10242" max="10242" width="14.140625" style="126" customWidth="1"/>
    <col min="10243" max="10243" width="17.85546875" style="126" customWidth="1"/>
    <col min="10244" max="10244" width="31" style="126" customWidth="1"/>
    <col min="10245" max="10491" width="9.140625" style="126"/>
    <col min="10492" max="10492" width="29.28515625" style="126" customWidth="1"/>
    <col min="10493" max="10493" width="11.42578125" style="126" customWidth="1"/>
    <col min="10494" max="10494" width="11.5703125" style="126" customWidth="1"/>
    <col min="10495" max="10495" width="14.140625" style="126" customWidth="1"/>
    <col min="10496" max="10496" width="18.140625" style="126" customWidth="1"/>
    <col min="10497" max="10497" width="17.85546875" style="126" customWidth="1"/>
    <col min="10498" max="10498" width="14.140625" style="126" customWidth="1"/>
    <col min="10499" max="10499" width="17.85546875" style="126" customWidth="1"/>
    <col min="10500" max="10500" width="31" style="126" customWidth="1"/>
    <col min="10501" max="10747" width="9.140625" style="126"/>
    <col min="10748" max="10748" width="29.28515625" style="126" customWidth="1"/>
    <col min="10749" max="10749" width="11.42578125" style="126" customWidth="1"/>
    <col min="10750" max="10750" width="11.5703125" style="126" customWidth="1"/>
    <col min="10751" max="10751" width="14.140625" style="126" customWidth="1"/>
    <col min="10752" max="10752" width="18.140625" style="126" customWidth="1"/>
    <col min="10753" max="10753" width="17.85546875" style="126" customWidth="1"/>
    <col min="10754" max="10754" width="14.140625" style="126" customWidth="1"/>
    <col min="10755" max="10755" width="17.85546875" style="126" customWidth="1"/>
    <col min="10756" max="10756" width="31" style="126" customWidth="1"/>
    <col min="10757" max="11003" width="9.140625" style="126"/>
    <col min="11004" max="11004" width="29.28515625" style="126" customWidth="1"/>
    <col min="11005" max="11005" width="11.42578125" style="126" customWidth="1"/>
    <col min="11006" max="11006" width="11.5703125" style="126" customWidth="1"/>
    <col min="11007" max="11007" width="14.140625" style="126" customWidth="1"/>
    <col min="11008" max="11008" width="18.140625" style="126" customWidth="1"/>
    <col min="11009" max="11009" width="17.85546875" style="126" customWidth="1"/>
    <col min="11010" max="11010" width="14.140625" style="126" customWidth="1"/>
    <col min="11011" max="11011" width="17.85546875" style="126" customWidth="1"/>
    <col min="11012" max="11012" width="31" style="126" customWidth="1"/>
    <col min="11013" max="11259" width="9.140625" style="126"/>
    <col min="11260" max="11260" width="29.28515625" style="126" customWidth="1"/>
    <col min="11261" max="11261" width="11.42578125" style="126" customWidth="1"/>
    <col min="11262" max="11262" width="11.5703125" style="126" customWidth="1"/>
    <col min="11263" max="11263" width="14.140625" style="126" customWidth="1"/>
    <col min="11264" max="11264" width="18.140625" style="126" customWidth="1"/>
    <col min="11265" max="11265" width="17.85546875" style="126" customWidth="1"/>
    <col min="11266" max="11266" width="14.140625" style="126" customWidth="1"/>
    <col min="11267" max="11267" width="17.85546875" style="126" customWidth="1"/>
    <col min="11268" max="11268" width="31" style="126" customWidth="1"/>
    <col min="11269" max="11515" width="9.140625" style="126"/>
    <col min="11516" max="11516" width="29.28515625" style="126" customWidth="1"/>
    <col min="11517" max="11517" width="11.42578125" style="126" customWidth="1"/>
    <col min="11518" max="11518" width="11.5703125" style="126" customWidth="1"/>
    <col min="11519" max="11519" width="14.140625" style="126" customWidth="1"/>
    <col min="11520" max="11520" width="18.140625" style="126" customWidth="1"/>
    <col min="11521" max="11521" width="17.85546875" style="126" customWidth="1"/>
    <col min="11522" max="11522" width="14.140625" style="126" customWidth="1"/>
    <col min="11523" max="11523" width="17.85546875" style="126" customWidth="1"/>
    <col min="11524" max="11524" width="31" style="126" customWidth="1"/>
    <col min="11525" max="11771" width="9.140625" style="126"/>
    <col min="11772" max="11772" width="29.28515625" style="126" customWidth="1"/>
    <col min="11773" max="11773" width="11.42578125" style="126" customWidth="1"/>
    <col min="11774" max="11774" width="11.5703125" style="126" customWidth="1"/>
    <col min="11775" max="11775" width="14.140625" style="126" customWidth="1"/>
    <col min="11776" max="11776" width="18.140625" style="126" customWidth="1"/>
    <col min="11777" max="11777" width="17.85546875" style="126" customWidth="1"/>
    <col min="11778" max="11778" width="14.140625" style="126" customWidth="1"/>
    <col min="11779" max="11779" width="17.85546875" style="126" customWidth="1"/>
    <col min="11780" max="11780" width="31" style="126" customWidth="1"/>
    <col min="11781" max="12027" width="9.140625" style="126"/>
    <col min="12028" max="12028" width="29.28515625" style="126" customWidth="1"/>
    <col min="12029" max="12029" width="11.42578125" style="126" customWidth="1"/>
    <col min="12030" max="12030" width="11.5703125" style="126" customWidth="1"/>
    <col min="12031" max="12031" width="14.140625" style="126" customWidth="1"/>
    <col min="12032" max="12032" width="18.140625" style="126" customWidth="1"/>
    <col min="12033" max="12033" width="17.85546875" style="126" customWidth="1"/>
    <col min="12034" max="12034" width="14.140625" style="126" customWidth="1"/>
    <col min="12035" max="12035" width="17.85546875" style="126" customWidth="1"/>
    <col min="12036" max="12036" width="31" style="126" customWidth="1"/>
    <col min="12037" max="12283" width="9.140625" style="126"/>
    <col min="12284" max="12284" width="29.28515625" style="126" customWidth="1"/>
    <col min="12285" max="12285" width="11.42578125" style="126" customWidth="1"/>
    <col min="12286" max="12286" width="11.5703125" style="126" customWidth="1"/>
    <col min="12287" max="12287" width="14.140625" style="126" customWidth="1"/>
    <col min="12288" max="12288" width="18.140625" style="126" customWidth="1"/>
    <col min="12289" max="12289" width="17.85546875" style="126" customWidth="1"/>
    <col min="12290" max="12290" width="14.140625" style="126" customWidth="1"/>
    <col min="12291" max="12291" width="17.85546875" style="126" customWidth="1"/>
    <col min="12292" max="12292" width="31" style="126" customWidth="1"/>
    <col min="12293" max="12539" width="9.140625" style="126"/>
    <col min="12540" max="12540" width="29.28515625" style="126" customWidth="1"/>
    <col min="12541" max="12541" width="11.42578125" style="126" customWidth="1"/>
    <col min="12542" max="12542" width="11.5703125" style="126" customWidth="1"/>
    <col min="12543" max="12543" width="14.140625" style="126" customWidth="1"/>
    <col min="12544" max="12544" width="18.140625" style="126" customWidth="1"/>
    <col min="12545" max="12545" width="17.85546875" style="126" customWidth="1"/>
    <col min="12546" max="12546" width="14.140625" style="126" customWidth="1"/>
    <col min="12547" max="12547" width="17.85546875" style="126" customWidth="1"/>
    <col min="12548" max="12548" width="31" style="126" customWidth="1"/>
    <col min="12549" max="12795" width="9.140625" style="126"/>
    <col min="12796" max="12796" width="29.28515625" style="126" customWidth="1"/>
    <col min="12797" max="12797" width="11.42578125" style="126" customWidth="1"/>
    <col min="12798" max="12798" width="11.5703125" style="126" customWidth="1"/>
    <col min="12799" max="12799" width="14.140625" style="126" customWidth="1"/>
    <col min="12800" max="12800" width="18.140625" style="126" customWidth="1"/>
    <col min="12801" max="12801" width="17.85546875" style="126" customWidth="1"/>
    <col min="12802" max="12802" width="14.140625" style="126" customWidth="1"/>
    <col min="12803" max="12803" width="17.85546875" style="126" customWidth="1"/>
    <col min="12804" max="12804" width="31" style="126" customWidth="1"/>
    <col min="12805" max="13051" width="9.140625" style="126"/>
    <col min="13052" max="13052" width="29.28515625" style="126" customWidth="1"/>
    <col min="13053" max="13053" width="11.42578125" style="126" customWidth="1"/>
    <col min="13054" max="13054" width="11.5703125" style="126" customWidth="1"/>
    <col min="13055" max="13055" width="14.140625" style="126" customWidth="1"/>
    <col min="13056" max="13056" width="18.140625" style="126" customWidth="1"/>
    <col min="13057" max="13057" width="17.85546875" style="126" customWidth="1"/>
    <col min="13058" max="13058" width="14.140625" style="126" customWidth="1"/>
    <col min="13059" max="13059" width="17.85546875" style="126" customWidth="1"/>
    <col min="13060" max="13060" width="31" style="126" customWidth="1"/>
    <col min="13061" max="13307" width="9.140625" style="126"/>
    <col min="13308" max="13308" width="29.28515625" style="126" customWidth="1"/>
    <col min="13309" max="13309" width="11.42578125" style="126" customWidth="1"/>
    <col min="13310" max="13310" width="11.5703125" style="126" customWidth="1"/>
    <col min="13311" max="13311" width="14.140625" style="126" customWidth="1"/>
    <col min="13312" max="13312" width="18.140625" style="126" customWidth="1"/>
    <col min="13313" max="13313" width="17.85546875" style="126" customWidth="1"/>
    <col min="13314" max="13314" width="14.140625" style="126" customWidth="1"/>
    <col min="13315" max="13315" width="17.85546875" style="126" customWidth="1"/>
    <col min="13316" max="13316" width="31" style="126" customWidth="1"/>
    <col min="13317" max="13563" width="9.140625" style="126"/>
    <col min="13564" max="13564" width="29.28515625" style="126" customWidth="1"/>
    <col min="13565" max="13565" width="11.42578125" style="126" customWidth="1"/>
    <col min="13566" max="13566" width="11.5703125" style="126" customWidth="1"/>
    <col min="13567" max="13567" width="14.140625" style="126" customWidth="1"/>
    <col min="13568" max="13568" width="18.140625" style="126" customWidth="1"/>
    <col min="13569" max="13569" width="17.85546875" style="126" customWidth="1"/>
    <col min="13570" max="13570" width="14.140625" style="126" customWidth="1"/>
    <col min="13571" max="13571" width="17.85546875" style="126" customWidth="1"/>
    <col min="13572" max="13572" width="31" style="126" customWidth="1"/>
    <col min="13573" max="13819" width="9.140625" style="126"/>
    <col min="13820" max="13820" width="29.28515625" style="126" customWidth="1"/>
    <col min="13821" max="13821" width="11.42578125" style="126" customWidth="1"/>
    <col min="13822" max="13822" width="11.5703125" style="126" customWidth="1"/>
    <col min="13823" max="13823" width="14.140625" style="126" customWidth="1"/>
    <col min="13824" max="13824" width="18.140625" style="126" customWidth="1"/>
    <col min="13825" max="13825" width="17.85546875" style="126" customWidth="1"/>
    <col min="13826" max="13826" width="14.140625" style="126" customWidth="1"/>
    <col min="13827" max="13827" width="17.85546875" style="126" customWidth="1"/>
    <col min="13828" max="13828" width="31" style="126" customWidth="1"/>
    <col min="13829" max="14075" width="9.140625" style="126"/>
    <col min="14076" max="14076" width="29.28515625" style="126" customWidth="1"/>
    <col min="14077" max="14077" width="11.42578125" style="126" customWidth="1"/>
    <col min="14078" max="14078" width="11.5703125" style="126" customWidth="1"/>
    <col min="14079" max="14079" width="14.140625" style="126" customWidth="1"/>
    <col min="14080" max="14080" width="18.140625" style="126" customWidth="1"/>
    <col min="14081" max="14081" width="17.85546875" style="126" customWidth="1"/>
    <col min="14082" max="14082" width="14.140625" style="126" customWidth="1"/>
    <col min="14083" max="14083" width="17.85546875" style="126" customWidth="1"/>
    <col min="14084" max="14084" width="31" style="126" customWidth="1"/>
    <col min="14085" max="14331" width="9.140625" style="126"/>
    <col min="14332" max="14332" width="29.28515625" style="126" customWidth="1"/>
    <col min="14333" max="14333" width="11.42578125" style="126" customWidth="1"/>
    <col min="14334" max="14334" width="11.5703125" style="126" customWidth="1"/>
    <col min="14335" max="14335" width="14.140625" style="126" customWidth="1"/>
    <col min="14336" max="14336" width="18.140625" style="126" customWidth="1"/>
    <col min="14337" max="14337" width="17.85546875" style="126" customWidth="1"/>
    <col min="14338" max="14338" width="14.140625" style="126" customWidth="1"/>
    <col min="14339" max="14339" width="17.85546875" style="126" customWidth="1"/>
    <col min="14340" max="14340" width="31" style="126" customWidth="1"/>
    <col min="14341" max="14587" width="9.140625" style="126"/>
    <col min="14588" max="14588" width="29.28515625" style="126" customWidth="1"/>
    <col min="14589" max="14589" width="11.42578125" style="126" customWidth="1"/>
    <col min="14590" max="14590" width="11.5703125" style="126" customWidth="1"/>
    <col min="14591" max="14591" width="14.140625" style="126" customWidth="1"/>
    <col min="14592" max="14592" width="18.140625" style="126" customWidth="1"/>
    <col min="14593" max="14593" width="17.85546875" style="126" customWidth="1"/>
    <col min="14594" max="14594" width="14.140625" style="126" customWidth="1"/>
    <col min="14595" max="14595" width="17.85546875" style="126" customWidth="1"/>
    <col min="14596" max="14596" width="31" style="126" customWidth="1"/>
    <col min="14597" max="14843" width="9.140625" style="126"/>
    <col min="14844" max="14844" width="29.28515625" style="126" customWidth="1"/>
    <col min="14845" max="14845" width="11.42578125" style="126" customWidth="1"/>
    <col min="14846" max="14846" width="11.5703125" style="126" customWidth="1"/>
    <col min="14847" max="14847" width="14.140625" style="126" customWidth="1"/>
    <col min="14848" max="14848" width="18.140625" style="126" customWidth="1"/>
    <col min="14849" max="14849" width="17.85546875" style="126" customWidth="1"/>
    <col min="14850" max="14850" width="14.140625" style="126" customWidth="1"/>
    <col min="14851" max="14851" width="17.85546875" style="126" customWidth="1"/>
    <col min="14852" max="14852" width="31" style="126" customWidth="1"/>
    <col min="14853" max="15099" width="9.140625" style="126"/>
    <col min="15100" max="15100" width="29.28515625" style="126" customWidth="1"/>
    <col min="15101" max="15101" width="11.42578125" style="126" customWidth="1"/>
    <col min="15102" max="15102" width="11.5703125" style="126" customWidth="1"/>
    <col min="15103" max="15103" width="14.140625" style="126" customWidth="1"/>
    <col min="15104" max="15104" width="18.140625" style="126" customWidth="1"/>
    <col min="15105" max="15105" width="17.85546875" style="126" customWidth="1"/>
    <col min="15106" max="15106" width="14.140625" style="126" customWidth="1"/>
    <col min="15107" max="15107" width="17.85546875" style="126" customWidth="1"/>
    <col min="15108" max="15108" width="31" style="126" customWidth="1"/>
    <col min="15109" max="15355" width="9.140625" style="126"/>
    <col min="15356" max="15356" width="29.28515625" style="126" customWidth="1"/>
    <col min="15357" max="15357" width="11.42578125" style="126" customWidth="1"/>
    <col min="15358" max="15358" width="11.5703125" style="126" customWidth="1"/>
    <col min="15359" max="15359" width="14.140625" style="126" customWidth="1"/>
    <col min="15360" max="15360" width="18.140625" style="126" customWidth="1"/>
    <col min="15361" max="15361" width="17.85546875" style="126" customWidth="1"/>
    <col min="15362" max="15362" width="14.140625" style="126" customWidth="1"/>
    <col min="15363" max="15363" width="17.85546875" style="126" customWidth="1"/>
    <col min="15364" max="15364" width="31" style="126" customWidth="1"/>
    <col min="15365" max="15611" width="9.140625" style="126"/>
    <col min="15612" max="15612" width="29.28515625" style="126" customWidth="1"/>
    <col min="15613" max="15613" width="11.42578125" style="126" customWidth="1"/>
    <col min="15614" max="15614" width="11.5703125" style="126" customWidth="1"/>
    <col min="15615" max="15615" width="14.140625" style="126" customWidth="1"/>
    <col min="15616" max="15616" width="18.140625" style="126" customWidth="1"/>
    <col min="15617" max="15617" width="17.85546875" style="126" customWidth="1"/>
    <col min="15618" max="15618" width="14.140625" style="126" customWidth="1"/>
    <col min="15619" max="15619" width="17.85546875" style="126" customWidth="1"/>
    <col min="15620" max="15620" width="31" style="126" customWidth="1"/>
    <col min="15621" max="15867" width="9.140625" style="126"/>
    <col min="15868" max="15868" width="29.28515625" style="126" customWidth="1"/>
    <col min="15869" max="15869" width="11.42578125" style="126" customWidth="1"/>
    <col min="15870" max="15870" width="11.5703125" style="126" customWidth="1"/>
    <col min="15871" max="15871" width="14.140625" style="126" customWidth="1"/>
    <col min="15872" max="15872" width="18.140625" style="126" customWidth="1"/>
    <col min="15873" max="15873" width="17.85546875" style="126" customWidth="1"/>
    <col min="15874" max="15874" width="14.140625" style="126" customWidth="1"/>
    <col min="15875" max="15875" width="17.85546875" style="126" customWidth="1"/>
    <col min="15876" max="15876" width="31" style="126" customWidth="1"/>
    <col min="15877" max="16123" width="9.140625" style="126"/>
    <col min="16124" max="16124" width="29.28515625" style="126" customWidth="1"/>
    <col min="16125" max="16125" width="11.42578125" style="126" customWidth="1"/>
    <col min="16126" max="16126" width="11.5703125" style="126" customWidth="1"/>
    <col min="16127" max="16127" width="14.140625" style="126" customWidth="1"/>
    <col min="16128" max="16128" width="18.140625" style="126" customWidth="1"/>
    <col min="16129" max="16129" width="17.85546875" style="126" customWidth="1"/>
    <col min="16130" max="16130" width="14.140625" style="126" customWidth="1"/>
    <col min="16131" max="16131" width="17.85546875" style="126" customWidth="1"/>
    <col min="16132" max="16132" width="31" style="126" customWidth="1"/>
    <col min="16133" max="16381" width="9.140625" style="126"/>
    <col min="16382" max="16382" width="9.140625" style="126" customWidth="1"/>
    <col min="16383" max="16384" width="9.140625" style="126"/>
  </cols>
  <sheetData>
    <row r="1" spans="1:10" ht="18.75">
      <c r="A1" s="271"/>
      <c r="B1" s="490"/>
      <c r="C1" s="222"/>
      <c r="D1" s="222"/>
      <c r="E1" s="222"/>
      <c r="I1" s="224" t="s">
        <v>2804</v>
      </c>
    </row>
    <row r="2" spans="1:10">
      <c r="A2" s="271"/>
      <c r="B2" s="490"/>
      <c r="C2" s="222"/>
      <c r="D2" s="222"/>
      <c r="E2" s="222"/>
    </row>
    <row r="3" spans="1:10" ht="18.75" customHeight="1">
      <c r="A3" s="1040" t="s">
        <v>2803</v>
      </c>
      <c r="B3" s="1040"/>
      <c r="C3" s="1040"/>
      <c r="D3" s="1040"/>
      <c r="E3" s="1040"/>
      <c r="F3" s="1040"/>
      <c r="G3" s="1040"/>
      <c r="H3" s="1040"/>
      <c r="I3" s="1040"/>
    </row>
    <row r="4" spans="1:10" ht="12.75">
      <c r="A4" s="219"/>
      <c r="B4" s="491"/>
      <c r="C4" s="219"/>
      <c r="D4" s="219"/>
      <c r="E4" s="219"/>
      <c r="F4" s="219"/>
      <c r="G4" s="219"/>
      <c r="H4" s="219"/>
    </row>
    <row r="5" spans="1:10" ht="35.25" customHeight="1">
      <c r="A5" s="1041" t="s">
        <v>1074</v>
      </c>
      <c r="B5" s="1046" t="s">
        <v>2491</v>
      </c>
      <c r="C5" s="1047"/>
      <c r="D5" s="492"/>
      <c r="E5" s="1042" t="s">
        <v>2492</v>
      </c>
      <c r="F5" s="1042" t="s">
        <v>2369</v>
      </c>
      <c r="G5" s="1042"/>
      <c r="H5" s="1042" t="s">
        <v>1487</v>
      </c>
      <c r="I5" s="1043" t="s">
        <v>1112</v>
      </c>
    </row>
    <row r="6" spans="1:10" s="220" customFormat="1">
      <c r="A6" s="1041"/>
      <c r="B6" s="1044" t="s">
        <v>544</v>
      </c>
      <c r="C6" s="1042" t="s">
        <v>581</v>
      </c>
      <c r="D6" s="1042" t="s">
        <v>1075</v>
      </c>
      <c r="E6" s="1042"/>
      <c r="F6" s="1042" t="s">
        <v>2493</v>
      </c>
      <c r="G6" s="1045" t="s">
        <v>2494</v>
      </c>
      <c r="H6" s="1042"/>
      <c r="I6" s="1043"/>
    </row>
    <row r="7" spans="1:10" s="220" customFormat="1" ht="107.25" customHeight="1">
      <c r="A7" s="1041"/>
      <c r="B7" s="1044"/>
      <c r="C7" s="1042"/>
      <c r="D7" s="1042"/>
      <c r="E7" s="1042"/>
      <c r="F7" s="1042"/>
      <c r="G7" s="1045"/>
      <c r="H7" s="1042"/>
      <c r="I7" s="1043"/>
    </row>
    <row r="8" spans="1:10" s="220" customFormat="1" ht="30.75" customHeight="1">
      <c r="A8" s="488" t="s">
        <v>192</v>
      </c>
      <c r="B8" s="272">
        <f t="shared" ref="B8:G8" si="0">B9+B10+B11+B12+B13+B14</f>
        <v>1376538</v>
      </c>
      <c r="C8" s="364">
        <f t="shared" si="0"/>
        <v>2317615</v>
      </c>
      <c r="D8" s="364">
        <f t="shared" si="0"/>
        <v>108</v>
      </c>
      <c r="E8" s="364">
        <f t="shared" si="0"/>
        <v>9848646062858.2227</v>
      </c>
      <c r="F8" s="364">
        <f t="shared" si="0"/>
        <v>8141829163967.6787</v>
      </c>
      <c r="G8" s="364">
        <f t="shared" si="0"/>
        <v>607156280.39999998</v>
      </c>
      <c r="H8" s="272">
        <v>882432862711.40002</v>
      </c>
      <c r="I8" s="489" t="s">
        <v>245</v>
      </c>
      <c r="J8" s="221"/>
    </row>
    <row r="9" spans="1:10" s="220" customFormat="1" ht="75" customHeight="1">
      <c r="A9" s="228" t="s">
        <v>1706</v>
      </c>
      <c r="B9" s="365">
        <v>70486</v>
      </c>
      <c r="C9" s="365">
        <v>85940</v>
      </c>
      <c r="D9" s="365">
        <v>6</v>
      </c>
      <c r="E9" s="225">
        <f>6127602932880.94+11545477449.75</f>
        <v>6139148410330.6904</v>
      </c>
      <c r="F9" s="225">
        <v>4934541944923</v>
      </c>
      <c r="G9" s="225">
        <v>428842508.5</v>
      </c>
      <c r="H9" s="225">
        <f>H8-H10-H11-H12-H13-H14</f>
        <v>382386601832.13873</v>
      </c>
      <c r="I9" s="227" t="s">
        <v>2683</v>
      </c>
      <c r="J9" s="223"/>
    </row>
    <row r="10" spans="1:10" s="273" customFormat="1" ht="99.75" customHeight="1">
      <c r="A10" s="228" t="s">
        <v>2495</v>
      </c>
      <c r="B10" s="365">
        <v>855</v>
      </c>
      <c r="C10" s="365">
        <v>833</v>
      </c>
      <c r="D10" s="365">
        <v>0</v>
      </c>
      <c r="E10" s="225">
        <v>35487032826.779999</v>
      </c>
      <c r="F10" s="225">
        <v>31707303041.200001</v>
      </c>
      <c r="G10" s="225">
        <v>0</v>
      </c>
      <c r="H10" s="225">
        <v>1615557181.99</v>
      </c>
      <c r="I10" s="228" t="s">
        <v>1707</v>
      </c>
      <c r="J10" s="229"/>
    </row>
    <row r="11" spans="1:10" s="273" customFormat="1" ht="84.75" customHeight="1">
      <c r="A11" s="228" t="s">
        <v>1708</v>
      </c>
      <c r="B11" s="365">
        <v>551283</v>
      </c>
      <c r="C11" s="365">
        <v>1143128</v>
      </c>
      <c r="D11" s="365">
        <v>25</v>
      </c>
      <c r="E11" s="225">
        <v>562948837299.01001</v>
      </c>
      <c r="F11" s="225">
        <v>354165344029.38</v>
      </c>
      <c r="G11" s="225">
        <v>35751921.859999999</v>
      </c>
      <c r="H11" s="225">
        <f>E11-F11</f>
        <v>208783493269.63</v>
      </c>
      <c r="I11" s="228" t="s">
        <v>1709</v>
      </c>
      <c r="J11" s="229"/>
    </row>
    <row r="12" spans="1:10" s="273" customFormat="1" ht="100.5" customHeight="1">
      <c r="A12" s="228" t="s">
        <v>2496</v>
      </c>
      <c r="B12" s="366">
        <v>381475</v>
      </c>
      <c r="C12" s="366">
        <v>605855</v>
      </c>
      <c r="D12" s="366">
        <v>77</v>
      </c>
      <c r="E12" s="367">
        <v>699751795751.12</v>
      </c>
      <c r="F12" s="367">
        <v>641347829889.58997</v>
      </c>
      <c r="G12" s="367">
        <v>142561850.03999999</v>
      </c>
      <c r="H12" s="367">
        <f>E12-F12</f>
        <v>58403965861.530029</v>
      </c>
      <c r="I12" s="228" t="s">
        <v>2497</v>
      </c>
      <c r="J12" s="229"/>
    </row>
    <row r="13" spans="1:10" s="231" customFormat="1" ht="99" customHeight="1">
      <c r="A13" s="228" t="s">
        <v>1710</v>
      </c>
      <c r="B13" s="225">
        <v>0</v>
      </c>
      <c r="C13" s="365">
        <v>306756</v>
      </c>
      <c r="D13" s="365">
        <v>0</v>
      </c>
      <c r="E13" s="225">
        <v>2149276589163.2405</v>
      </c>
      <c r="F13" s="225">
        <v>1923660818836.9492</v>
      </c>
      <c r="G13" s="225">
        <v>0</v>
      </c>
      <c r="H13" s="225">
        <f>E13-F13</f>
        <v>225615770326.29126</v>
      </c>
      <c r="I13" s="228" t="s">
        <v>1711</v>
      </c>
      <c r="J13" s="230"/>
    </row>
    <row r="14" spans="1:10" s="231" customFormat="1" ht="86.25" customHeight="1">
      <c r="A14" s="228" t="s">
        <v>2684</v>
      </c>
      <c r="B14" s="225">
        <v>372439</v>
      </c>
      <c r="C14" s="225">
        <v>175103</v>
      </c>
      <c r="D14" s="225">
        <v>0</v>
      </c>
      <c r="E14" s="225">
        <v>262033397487.38</v>
      </c>
      <c r="F14" s="225">
        <v>256405923247.56</v>
      </c>
      <c r="G14" s="225">
        <v>0</v>
      </c>
      <c r="H14" s="225">
        <f>E14-F14</f>
        <v>5627474239.8200073</v>
      </c>
      <c r="I14" s="368" t="s">
        <v>2498</v>
      </c>
    </row>
    <row r="15" spans="1:10" ht="59.25" customHeight="1">
      <c r="B15" s="493"/>
    </row>
    <row r="16" spans="1:10">
      <c r="C16" s="226"/>
    </row>
  </sheetData>
  <customSheetViews>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E5:E7"/>
    <mergeCell ref="F5:G5"/>
    <mergeCell ref="H5:H7"/>
    <mergeCell ref="I5:I7"/>
    <mergeCell ref="B6:B7"/>
    <mergeCell ref="C6:C7"/>
    <mergeCell ref="D6:D7"/>
    <mergeCell ref="F6:F7"/>
    <mergeCell ref="G6:G7"/>
    <mergeCell ref="B5:C5"/>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93</vt:i4>
      </vt:variant>
    </vt:vector>
  </HeadingPairs>
  <TitlesOfParts>
    <vt:vector size="143"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22 кв</vt:lpstr>
      <vt:lpstr>табл 21 кв </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12.20'!Область_печати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Сулейменова Айгуль Сатыбаевна</cp:lastModifiedBy>
  <cp:lastPrinted>2026-04-30T06:04:22Z</cp:lastPrinted>
  <dcterms:created xsi:type="dcterms:W3CDTF">2007-04-10T05:38:52Z</dcterms:created>
  <dcterms:modified xsi:type="dcterms:W3CDTF">2026-05-05T06:34:56Z</dcterms:modified>
</cp:coreProperties>
</file>