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34" documentId="8_{AD666E61-4834-F24B-97B8-E57E7BBEC929}" xr6:coauthVersionLast="47" xr6:coauthVersionMax="47" xr10:uidLastSave="{5480782F-2D8A-5449-83F4-E7AF5B4CDCAA}"/>
  <bookViews>
    <workbookView xWindow="0" yWindow="500" windowWidth="15960" windowHeight="17500" xr2:uid="{00000000-000D-0000-FFFF-FFFF00000000}"/>
  </bookViews>
  <sheets>
    <sheet name="入力" sheetId="1" r:id="rId1"/>
    <sheet name="IK" sheetId="2" r:id="rId2"/>
    <sheet name="中間" sheetId="3" r:id="rId3"/>
    <sheet name="Back_CSV" sheetId="4" r:id="rId4"/>
    <sheet name="Back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52" i="4" l="1"/>
  <c r="M51" i="5" s="1"/>
  <c r="G52" i="4"/>
  <c r="G51" i="5" s="1"/>
  <c r="A52" i="4"/>
  <c r="A51" i="5" s="1"/>
  <c r="M51" i="4"/>
  <c r="M50" i="5" s="1"/>
  <c r="G51" i="4"/>
  <c r="G50" i="5" s="1"/>
  <c r="A51" i="4"/>
  <c r="A50" i="5" s="1"/>
  <c r="M50" i="4"/>
  <c r="M49" i="5" s="1"/>
  <c r="G50" i="4"/>
  <c r="G49" i="5" s="1"/>
  <c r="A50" i="4"/>
  <c r="A49" i="5" s="1"/>
  <c r="M49" i="4"/>
  <c r="M48" i="5" s="1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M44" i="5" s="1"/>
  <c r="G45" i="4"/>
  <c r="G44" i="5" s="1"/>
  <c r="A45" i="4"/>
  <c r="A44" i="5" s="1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M39" i="5" s="1"/>
  <c r="G40" i="4"/>
  <c r="G39" i="5" s="1"/>
  <c r="A40" i="4"/>
  <c r="A39" i="5" s="1"/>
  <c r="M39" i="4"/>
  <c r="M38" i="5" s="1"/>
  <c r="G39" i="4"/>
  <c r="G38" i="5" s="1"/>
  <c r="A39" i="4"/>
  <c r="A38" i="5" s="1"/>
  <c r="M38" i="4"/>
  <c r="M37" i="5" s="1"/>
  <c r="G38" i="4"/>
  <c r="G37" i="5" s="1"/>
  <c r="A38" i="4"/>
  <c r="A37" i="5" s="1"/>
  <c r="M37" i="4"/>
  <c r="M36" i="5" s="1"/>
  <c r="G37" i="4"/>
  <c r="G36" i="5" s="1"/>
  <c r="A37" i="4"/>
  <c r="A36" i="5" s="1"/>
  <c r="M36" i="4"/>
  <c r="M35" i="5" s="1"/>
  <c r="G36" i="4"/>
  <c r="G35" i="5" s="1"/>
  <c r="A36" i="4"/>
  <c r="A35" i="5" s="1"/>
  <c r="M35" i="4"/>
  <c r="M34" i="5" s="1"/>
  <c r="G35" i="4"/>
  <c r="G34" i="5" s="1"/>
  <c r="A35" i="4"/>
  <c r="A34" i="5" s="1"/>
  <c r="M34" i="4"/>
  <c r="M33" i="5" s="1"/>
  <c r="G34" i="4"/>
  <c r="G33" i="5" s="1"/>
  <c r="A34" i="4"/>
  <c r="A33" i="5" s="1"/>
  <c r="M33" i="4"/>
  <c r="M32" i="5" s="1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M29" i="5" s="1"/>
  <c r="G30" i="4"/>
  <c r="G29" i="5" s="1"/>
  <c r="A30" i="4"/>
  <c r="A29" i="5" s="1"/>
  <c r="M29" i="4"/>
  <c r="M28" i="5" s="1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A25" i="5" s="1"/>
  <c r="M25" i="4"/>
  <c r="M24" i="5" s="1"/>
  <c r="G25" i="4"/>
  <c r="G24" i="5" s="1"/>
  <c r="A25" i="4"/>
  <c r="A24" i="5" s="1"/>
  <c r="M24" i="4"/>
  <c r="M23" i="5" s="1"/>
  <c r="G24" i="4"/>
  <c r="G23" i="5" s="1"/>
  <c r="A24" i="4"/>
  <c r="A23" i="5" s="1"/>
  <c r="M23" i="4"/>
  <c r="M22" i="5" s="1"/>
  <c r="G23" i="4"/>
  <c r="G22" i="5" s="1"/>
  <c r="A23" i="4"/>
  <c r="A22" i="5" s="1"/>
  <c r="M22" i="4"/>
  <c r="M21" i="5" s="1"/>
  <c r="G22" i="4"/>
  <c r="G21" i="5" s="1"/>
  <c r="A22" i="4"/>
  <c r="A21" i="5" s="1"/>
  <c r="M21" i="4"/>
  <c r="M20" i="5" s="1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M17" i="5" s="1"/>
  <c r="G18" i="4"/>
  <c r="G17" i="5" s="1"/>
  <c r="A18" i="4"/>
  <c r="A17" i="5" s="1"/>
  <c r="M17" i="4"/>
  <c r="M16" i="5" s="1"/>
  <c r="G17" i="4"/>
  <c r="G16" i="5" s="1"/>
  <c r="A17" i="4"/>
  <c r="A16" i="5" s="1"/>
  <c r="M16" i="4"/>
  <c r="M15" i="5" s="1"/>
  <c r="G16" i="4"/>
  <c r="G15" i="5" s="1"/>
  <c r="A16" i="4"/>
  <c r="A15" i="5" s="1"/>
  <c r="M15" i="4"/>
  <c r="M14" i="5" s="1"/>
  <c r="G15" i="4"/>
  <c r="G14" i="5" s="1"/>
  <c r="A15" i="4"/>
  <c r="A14" i="5" s="1"/>
  <c r="M14" i="4"/>
  <c r="M13" i="5" s="1"/>
  <c r="G14" i="4"/>
  <c r="G13" i="5" s="1"/>
  <c r="A14" i="4"/>
  <c r="A13" i="5" s="1"/>
  <c r="M13" i="4"/>
  <c r="M12" i="5" s="1"/>
  <c r="G13" i="4"/>
  <c r="G12" i="5" s="1"/>
  <c r="A13" i="4"/>
  <c r="A12" i="5" s="1"/>
  <c r="M12" i="4"/>
  <c r="M11" i="5" s="1"/>
  <c r="G12" i="4"/>
  <c r="G11" i="5" s="1"/>
  <c r="A12" i="4"/>
  <c r="A11" i="5" s="1"/>
  <c r="M11" i="4"/>
  <c r="M10" i="5" s="1"/>
  <c r="G11" i="4"/>
  <c r="G10" i="5" s="1"/>
  <c r="A11" i="4"/>
  <c r="A10" i="5" s="1"/>
  <c r="M10" i="4"/>
  <c r="M9" i="5" s="1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M6" i="5" s="1"/>
  <c r="G7" i="4"/>
  <c r="G6" i="5" s="1"/>
  <c r="A7" i="4"/>
  <c r="A6" i="5" s="1"/>
  <c r="M6" i="4"/>
  <c r="M5" i="5" s="1"/>
  <c r="G6" i="4"/>
  <c r="G5" i="5" s="1"/>
  <c r="A6" i="4"/>
  <c r="A5" i="5" s="1"/>
  <c r="M5" i="4"/>
  <c r="M4" i="5" s="1"/>
  <c r="G5" i="4"/>
  <c r="G4" i="5" s="1"/>
  <c r="A5" i="4"/>
  <c r="A4" i="5" s="1"/>
  <c r="M4" i="4"/>
  <c r="M3" i="5" s="1"/>
  <c r="G4" i="4"/>
  <c r="G3" i="5" s="1"/>
  <c r="A4" i="4"/>
  <c r="A3" i="5" s="1"/>
  <c r="M3" i="4"/>
  <c r="M2" i="5" s="1"/>
  <c r="G3" i="4"/>
  <c r="G2" i="5" s="1"/>
  <c r="A3" i="4"/>
  <c r="A2" i="5" s="1"/>
  <c r="M2" i="4"/>
  <c r="L2" i="4"/>
  <c r="K2" i="4"/>
  <c r="J2" i="4"/>
  <c r="I2" i="4"/>
  <c r="H2" i="4"/>
  <c r="G2" i="4"/>
  <c r="F2" i="4"/>
  <c r="E2" i="4"/>
  <c r="D2" i="4"/>
  <c r="C2" i="4"/>
  <c r="B2" i="4"/>
  <c r="A2" i="4"/>
  <c r="E8" i="2"/>
  <c r="V71" i="1"/>
  <c r="R71" i="1"/>
  <c r="I71" i="1"/>
  <c r="E71" i="1"/>
  <c r="V70" i="1"/>
  <c r="R70" i="1"/>
  <c r="Z70" i="1" s="1"/>
  <c r="AC70" i="1" s="1"/>
  <c r="J54" i="3" s="1"/>
  <c r="H51" i="4" s="1"/>
  <c r="H50" i="5" s="1"/>
  <c r="I70" i="1"/>
  <c r="E70" i="1"/>
  <c r="M70" i="1" s="1"/>
  <c r="P70" i="1" s="1"/>
  <c r="V69" i="1"/>
  <c r="R69" i="1"/>
  <c r="I69" i="1"/>
  <c r="E69" i="1"/>
  <c r="V68" i="1"/>
  <c r="R68" i="1"/>
  <c r="Z68" i="1" s="1"/>
  <c r="AC68" i="1" s="1"/>
  <c r="I68" i="1"/>
  <c r="E68" i="1"/>
  <c r="V67" i="1"/>
  <c r="R67" i="1"/>
  <c r="I67" i="1"/>
  <c r="E67" i="1"/>
  <c r="V66" i="1"/>
  <c r="R66" i="1"/>
  <c r="Z66" i="1" s="1"/>
  <c r="AC66" i="1" s="1"/>
  <c r="I66" i="1"/>
  <c r="E66" i="1"/>
  <c r="M66" i="1" s="1"/>
  <c r="P66" i="1" s="1"/>
  <c r="V65" i="1"/>
  <c r="R65" i="1"/>
  <c r="I65" i="1"/>
  <c r="E65" i="1"/>
  <c r="V64" i="1"/>
  <c r="R64" i="1"/>
  <c r="Z64" i="1" s="1"/>
  <c r="AC64" i="1" s="1"/>
  <c r="N48" i="3" s="1"/>
  <c r="L45" i="4" s="1"/>
  <c r="L44" i="5" s="1"/>
  <c r="I64" i="1"/>
  <c r="E64" i="1"/>
  <c r="V63" i="1"/>
  <c r="R63" i="1"/>
  <c r="I63" i="1"/>
  <c r="E63" i="1"/>
  <c r="V62" i="1"/>
  <c r="R62" i="1"/>
  <c r="Z62" i="1" s="1"/>
  <c r="M62" i="1"/>
  <c r="P62" i="1" s="1"/>
  <c r="I62" i="1"/>
  <c r="E62" i="1"/>
  <c r="V61" i="1"/>
  <c r="R61" i="1"/>
  <c r="I61" i="1"/>
  <c r="E61" i="1"/>
  <c r="V60" i="1"/>
  <c r="R60" i="1"/>
  <c r="Z60" i="1" s="1"/>
  <c r="I60" i="1"/>
  <c r="E60" i="1"/>
  <c r="V59" i="1"/>
  <c r="R59" i="1"/>
  <c r="I59" i="1"/>
  <c r="E59" i="1"/>
  <c r="V58" i="1"/>
  <c r="R58" i="1"/>
  <c r="Z58" i="1" s="1"/>
  <c r="I58" i="1"/>
  <c r="E58" i="1"/>
  <c r="M58" i="1" s="1"/>
  <c r="P58" i="1" s="1"/>
  <c r="V57" i="1"/>
  <c r="R57" i="1"/>
  <c r="I57" i="1"/>
  <c r="E57" i="1"/>
  <c r="V56" i="1"/>
  <c r="R56" i="1"/>
  <c r="Z56" i="1" s="1"/>
  <c r="I56" i="1"/>
  <c r="E56" i="1"/>
  <c r="M56" i="1" s="1"/>
  <c r="P56" i="1" s="1"/>
  <c r="V55" i="1"/>
  <c r="R55" i="1"/>
  <c r="I55" i="1"/>
  <c r="E55" i="1"/>
  <c r="V54" i="1"/>
  <c r="R54" i="1"/>
  <c r="Z54" i="1" s="1"/>
  <c r="I54" i="1"/>
  <c r="E54" i="1"/>
  <c r="M54" i="1" s="1"/>
  <c r="P54" i="1" s="1"/>
  <c r="V53" i="1"/>
  <c r="R53" i="1"/>
  <c r="I53" i="1"/>
  <c r="E53" i="1"/>
  <c r="D53" i="1"/>
  <c r="AC52" i="1"/>
  <c r="X52" i="1"/>
  <c r="V52" i="1"/>
  <c r="R52" i="1"/>
  <c r="Z52" i="1" s="1"/>
  <c r="S52" i="1" s="1"/>
  <c r="T52" i="1" s="1"/>
  <c r="I52" i="1"/>
  <c r="F52" i="1"/>
  <c r="G52" i="1" s="1"/>
  <c r="K52" i="1" s="1"/>
  <c r="E52" i="1"/>
  <c r="M52" i="1" s="1"/>
  <c r="P52" i="1" s="1"/>
  <c r="D52" i="1"/>
  <c r="V51" i="1"/>
  <c r="Z51" i="1" s="1"/>
  <c r="AC51" i="1" s="1"/>
  <c r="R51" i="1"/>
  <c r="M51" i="1"/>
  <c r="P51" i="1" s="1"/>
  <c r="I51" i="1"/>
  <c r="E51" i="1"/>
  <c r="D51" i="1"/>
  <c r="Z50" i="1"/>
  <c r="AC50" i="1" s="1"/>
  <c r="V50" i="1"/>
  <c r="R50" i="1"/>
  <c r="S50" i="1" s="1"/>
  <c r="T50" i="1" s="1"/>
  <c r="X50" i="1" s="1"/>
  <c r="I50" i="1"/>
  <c r="E50" i="1"/>
  <c r="D50" i="1"/>
  <c r="Z49" i="1"/>
  <c r="V49" i="1"/>
  <c r="R49" i="1"/>
  <c r="Q49" i="1"/>
  <c r="P49" i="1"/>
  <c r="D33" i="3" s="1"/>
  <c r="B30" i="4" s="1"/>
  <c r="B29" i="5" s="1"/>
  <c r="I49" i="1"/>
  <c r="E49" i="1"/>
  <c r="M49" i="1" s="1"/>
  <c r="F49" i="1" s="1"/>
  <c r="G49" i="1" s="1"/>
  <c r="D49" i="1"/>
  <c r="V48" i="1"/>
  <c r="Z48" i="1" s="1"/>
  <c r="R48" i="1"/>
  <c r="Q48" i="1"/>
  <c r="M48" i="1"/>
  <c r="P48" i="1" s="1"/>
  <c r="I48" i="1"/>
  <c r="F48" i="1"/>
  <c r="G48" i="1" s="1"/>
  <c r="E48" i="1"/>
  <c r="D48" i="1"/>
  <c r="V47" i="1"/>
  <c r="R47" i="1"/>
  <c r="Q47" i="1"/>
  <c r="M47" i="1"/>
  <c r="P47" i="1" s="1"/>
  <c r="I47" i="1"/>
  <c r="F47" i="1"/>
  <c r="G47" i="1" s="1"/>
  <c r="E47" i="1"/>
  <c r="D47" i="1"/>
  <c r="V46" i="1"/>
  <c r="R46" i="1"/>
  <c r="Q46" i="1"/>
  <c r="I46" i="1"/>
  <c r="E46" i="1"/>
  <c r="M46" i="1" s="1"/>
  <c r="F46" i="1" s="1"/>
  <c r="G46" i="1" s="1"/>
  <c r="D46" i="1"/>
  <c r="Z45" i="1"/>
  <c r="AC45" i="1" s="1"/>
  <c r="V45" i="1"/>
  <c r="S45" i="1"/>
  <c r="T45" i="1" s="1"/>
  <c r="R45" i="1"/>
  <c r="Q45" i="1"/>
  <c r="I45" i="1"/>
  <c r="E45" i="1"/>
  <c r="M45" i="1" s="1"/>
  <c r="D45" i="1"/>
  <c r="V44" i="1"/>
  <c r="R44" i="1"/>
  <c r="Z44" i="1" s="1"/>
  <c r="AC44" i="1" s="1"/>
  <c r="Q44" i="1"/>
  <c r="I44" i="1"/>
  <c r="E44" i="1"/>
  <c r="M44" i="1" s="1"/>
  <c r="P44" i="1" s="1"/>
  <c r="V43" i="1"/>
  <c r="R43" i="1"/>
  <c r="Q43" i="1"/>
  <c r="I43" i="1"/>
  <c r="E43" i="1"/>
  <c r="M43" i="1" s="1"/>
  <c r="P43" i="1" s="1"/>
  <c r="V42" i="1"/>
  <c r="R42" i="1"/>
  <c r="Q42" i="1"/>
  <c r="I42" i="1"/>
  <c r="E42" i="1"/>
  <c r="M42" i="1" s="1"/>
  <c r="P42" i="1" s="1"/>
  <c r="V41" i="1"/>
  <c r="R41" i="1"/>
  <c r="I41" i="1"/>
  <c r="E41" i="1"/>
  <c r="M41" i="1" s="1"/>
  <c r="P41" i="1" s="1"/>
  <c r="V40" i="1"/>
  <c r="R40" i="1"/>
  <c r="Q40" i="1"/>
  <c r="I40" i="1"/>
  <c r="E40" i="1"/>
  <c r="Z39" i="1"/>
  <c r="AC39" i="1" s="1"/>
  <c r="V39" i="1"/>
  <c r="R39" i="1"/>
  <c r="Q39" i="1"/>
  <c r="I39" i="1"/>
  <c r="E39" i="1"/>
  <c r="Z38" i="1"/>
  <c r="AC38" i="1" s="1"/>
  <c r="N22" i="3" s="1"/>
  <c r="L19" i="4" s="1"/>
  <c r="L18" i="5" s="1"/>
  <c r="V38" i="1"/>
  <c r="S38" i="1"/>
  <c r="T38" i="1" s="1"/>
  <c r="X38" i="1" s="1"/>
  <c r="R38" i="1"/>
  <c r="Q38" i="1"/>
  <c r="I38" i="1"/>
  <c r="E38" i="1"/>
  <c r="V37" i="1"/>
  <c r="R37" i="1"/>
  <c r="Z37" i="1" s="1"/>
  <c r="AC37" i="1" s="1"/>
  <c r="Q37" i="1"/>
  <c r="I37" i="1"/>
  <c r="E37" i="1"/>
  <c r="D37" i="1"/>
  <c r="AC36" i="1"/>
  <c r="N20" i="3" s="1"/>
  <c r="L17" i="4" s="1"/>
  <c r="L16" i="5" s="1"/>
  <c r="V36" i="1"/>
  <c r="R36" i="1"/>
  <c r="Z36" i="1" s="1"/>
  <c r="S36" i="1" s="1"/>
  <c r="T36" i="1" s="1"/>
  <c r="X36" i="1" s="1"/>
  <c r="Q36" i="1"/>
  <c r="I36" i="1"/>
  <c r="E36" i="1"/>
  <c r="M36" i="1" s="1"/>
  <c r="P36" i="1" s="1"/>
  <c r="D36" i="1"/>
  <c r="V35" i="1"/>
  <c r="R35" i="1"/>
  <c r="Q35" i="1"/>
  <c r="I35" i="1"/>
  <c r="E35" i="1"/>
  <c r="M35" i="1" s="1"/>
  <c r="P35" i="1" s="1"/>
  <c r="D35" i="1"/>
  <c r="V34" i="1"/>
  <c r="R34" i="1"/>
  <c r="Q34" i="1"/>
  <c r="I34" i="1"/>
  <c r="E34" i="1"/>
  <c r="D34" i="1"/>
  <c r="V33" i="1"/>
  <c r="R33" i="1"/>
  <c r="Q33" i="1"/>
  <c r="I33" i="1"/>
  <c r="E33" i="1"/>
  <c r="D33" i="1"/>
  <c r="AC32" i="1"/>
  <c r="V32" i="1"/>
  <c r="R32" i="1"/>
  <c r="Z32" i="1" s="1"/>
  <c r="S32" i="1" s="1"/>
  <c r="T32" i="1" s="1"/>
  <c r="X32" i="1" s="1"/>
  <c r="Q32" i="1"/>
  <c r="I32" i="1"/>
  <c r="E32" i="1"/>
  <c r="M32" i="1" s="1"/>
  <c r="P32" i="1" s="1"/>
  <c r="D32" i="1"/>
  <c r="V31" i="1"/>
  <c r="R31" i="1"/>
  <c r="I31" i="1"/>
  <c r="E31" i="1"/>
  <c r="M31" i="1" s="1"/>
  <c r="P31" i="1" s="1"/>
  <c r="D31" i="1"/>
  <c r="V30" i="1"/>
  <c r="R30" i="1"/>
  <c r="M30" i="1"/>
  <c r="I30" i="1"/>
  <c r="E30" i="1"/>
  <c r="D30" i="1"/>
  <c r="V29" i="1"/>
  <c r="R29" i="1"/>
  <c r="Z29" i="1" s="1"/>
  <c r="AC29" i="1" s="1"/>
  <c r="I29" i="1"/>
  <c r="E29" i="1"/>
  <c r="D29" i="1"/>
  <c r="V28" i="1"/>
  <c r="R28" i="1"/>
  <c r="I28" i="1"/>
  <c r="E28" i="1"/>
  <c r="D28" i="1"/>
  <c r="V27" i="1"/>
  <c r="R27" i="1"/>
  <c r="I27" i="1"/>
  <c r="E27" i="1"/>
  <c r="M27" i="1" s="1"/>
  <c r="P27" i="1" s="1"/>
  <c r="D27" i="1"/>
  <c r="V26" i="1"/>
  <c r="R26" i="1"/>
  <c r="Z26" i="1" s="1"/>
  <c r="AC26" i="1" s="1"/>
  <c r="I26" i="1"/>
  <c r="E26" i="1"/>
  <c r="M26" i="1" s="1"/>
  <c r="P26" i="1" s="1"/>
  <c r="D26" i="1"/>
  <c r="V25" i="1"/>
  <c r="R25" i="1"/>
  <c r="I25" i="1"/>
  <c r="E25" i="1"/>
  <c r="V24" i="1"/>
  <c r="R24" i="1"/>
  <c r="Z24" i="1" s="1"/>
  <c r="AC24" i="1" s="1"/>
  <c r="I24" i="1"/>
  <c r="E24" i="1"/>
  <c r="V23" i="1"/>
  <c r="R23" i="1"/>
  <c r="I23" i="1"/>
  <c r="E23" i="1"/>
  <c r="V22" i="1"/>
  <c r="R22" i="1"/>
  <c r="Z22" i="1" s="1"/>
  <c r="AC22" i="1" s="1"/>
  <c r="I22" i="1"/>
  <c r="E22" i="1"/>
  <c r="V20" i="1"/>
  <c r="R20" i="1"/>
  <c r="Q20" i="1"/>
  <c r="I20" i="1"/>
  <c r="E20" i="1"/>
  <c r="D20" i="1"/>
  <c r="P7" i="1" s="1"/>
  <c r="E6" i="1"/>
  <c r="T4" i="1"/>
  <c r="S4" i="1"/>
  <c r="S5" i="1" s="1"/>
  <c r="R4" i="1"/>
  <c r="Q4" i="1"/>
  <c r="P4" i="1"/>
  <c r="P5" i="1" s="1"/>
  <c r="M22" i="1" l="1"/>
  <c r="P22" i="1" s="1"/>
  <c r="H11" i="3"/>
  <c r="F8" i="4" s="1"/>
  <c r="F7" i="5" s="1"/>
  <c r="D11" i="3"/>
  <c r="B8" i="4" s="1"/>
  <c r="B7" i="5" s="1"/>
  <c r="J28" i="3"/>
  <c r="H25" i="4" s="1"/>
  <c r="H24" i="5" s="1"/>
  <c r="N28" i="3"/>
  <c r="L25" i="4" s="1"/>
  <c r="L24" i="5" s="1"/>
  <c r="D10" i="3"/>
  <c r="B7" i="4" s="1"/>
  <c r="B6" i="5" s="1"/>
  <c r="H10" i="3"/>
  <c r="F7" i="4" s="1"/>
  <c r="F6" i="5" s="1"/>
  <c r="H20" i="3"/>
  <c r="F17" i="4" s="1"/>
  <c r="F16" i="5" s="1"/>
  <c r="D20" i="3"/>
  <c r="B17" i="4" s="1"/>
  <c r="B16" i="5" s="1"/>
  <c r="W38" i="1"/>
  <c r="U38" i="1"/>
  <c r="AA38" i="1"/>
  <c r="Y38" i="1"/>
  <c r="AB38" i="1" s="1"/>
  <c r="L22" i="3" s="1"/>
  <c r="J19" i="4" s="1"/>
  <c r="J18" i="5" s="1"/>
  <c r="D38" i="3"/>
  <c r="B35" i="4" s="1"/>
  <c r="B34" i="5" s="1"/>
  <c r="H38" i="3"/>
  <c r="F35" i="4" s="1"/>
  <c r="F34" i="5" s="1"/>
  <c r="H40" i="3"/>
  <c r="F37" i="4" s="1"/>
  <c r="F36" i="5" s="1"/>
  <c r="D40" i="3"/>
  <c r="B37" i="4" s="1"/>
  <c r="B36" i="5" s="1"/>
  <c r="D42" i="3"/>
  <c r="B39" i="4" s="1"/>
  <c r="B38" i="5" s="1"/>
  <c r="H42" i="3"/>
  <c r="F39" i="4" s="1"/>
  <c r="F38" i="5" s="1"/>
  <c r="H25" i="3"/>
  <c r="F22" i="4" s="1"/>
  <c r="F21" i="5" s="1"/>
  <c r="D25" i="3"/>
  <c r="B22" i="4" s="1"/>
  <c r="B21" i="5" s="1"/>
  <c r="Z3" i="1"/>
  <c r="P8" i="1"/>
  <c r="D15" i="3"/>
  <c r="B12" i="4" s="1"/>
  <c r="B11" i="5" s="1"/>
  <c r="H15" i="3"/>
  <c r="F12" i="4" s="1"/>
  <c r="F11" i="5" s="1"/>
  <c r="Y32" i="1"/>
  <c r="AB32" i="1" s="1"/>
  <c r="L16" i="3" s="1"/>
  <c r="J13" i="4" s="1"/>
  <c r="J12" i="5" s="1"/>
  <c r="Z33" i="1"/>
  <c r="AC33" i="1" s="1"/>
  <c r="D50" i="3"/>
  <c r="B47" i="4" s="1"/>
  <c r="B46" i="5" s="1"/>
  <c r="H50" i="3"/>
  <c r="F47" i="4" s="1"/>
  <c r="F46" i="5" s="1"/>
  <c r="D54" i="3"/>
  <c r="B51" i="4" s="1"/>
  <c r="B50" i="5" s="1"/>
  <c r="H54" i="3"/>
  <c r="F51" i="4" s="1"/>
  <c r="F50" i="5" s="1"/>
  <c r="F23" i="1"/>
  <c r="G23" i="1" s="1"/>
  <c r="K23" i="1" s="1"/>
  <c r="N13" i="3"/>
  <c r="L10" i="4" s="1"/>
  <c r="L9" i="5" s="1"/>
  <c r="J13" i="3"/>
  <c r="H10" i="4" s="1"/>
  <c r="H9" i="5" s="1"/>
  <c r="H16" i="3"/>
  <c r="F13" i="4" s="1"/>
  <c r="F12" i="5" s="1"/>
  <c r="D16" i="3"/>
  <c r="B13" i="4" s="1"/>
  <c r="B12" i="5" s="1"/>
  <c r="N6" i="3"/>
  <c r="L3" i="4" s="1"/>
  <c r="L2" i="5" s="1"/>
  <c r="J6" i="3"/>
  <c r="H3" i="4" s="1"/>
  <c r="H2" i="5" s="1"/>
  <c r="W32" i="1"/>
  <c r="AA32" i="1"/>
  <c r="U32" i="1"/>
  <c r="D19" i="3"/>
  <c r="B16" i="4" s="1"/>
  <c r="B15" i="5" s="1"/>
  <c r="H19" i="3"/>
  <c r="F16" i="4" s="1"/>
  <c r="F15" i="5" s="1"/>
  <c r="N21" i="3"/>
  <c r="L18" i="4" s="1"/>
  <c r="L17" i="5" s="1"/>
  <c r="J21" i="3"/>
  <c r="H18" i="4" s="1"/>
  <c r="H17" i="5" s="1"/>
  <c r="D26" i="3"/>
  <c r="B23" i="4" s="1"/>
  <c r="B22" i="5" s="1"/>
  <c r="H26" i="3"/>
  <c r="F23" i="4" s="1"/>
  <c r="F22" i="5" s="1"/>
  <c r="W50" i="1"/>
  <c r="U50" i="1"/>
  <c r="Y50" i="1"/>
  <c r="AB50" i="1" s="1"/>
  <c r="L34" i="3" s="1"/>
  <c r="J31" i="4" s="1"/>
  <c r="J30" i="5" s="1"/>
  <c r="AA50" i="1"/>
  <c r="J52" i="1"/>
  <c r="N52" i="1"/>
  <c r="H52" i="1"/>
  <c r="H27" i="3"/>
  <c r="F24" i="4" s="1"/>
  <c r="F23" i="5" s="1"/>
  <c r="D27" i="3"/>
  <c r="B24" i="4" s="1"/>
  <c r="B23" i="5" s="1"/>
  <c r="M24" i="1"/>
  <c r="P24" i="1" s="1"/>
  <c r="J10" i="3"/>
  <c r="H7" i="4" s="1"/>
  <c r="H6" i="5" s="1"/>
  <c r="N10" i="3"/>
  <c r="L7" i="4" s="1"/>
  <c r="L6" i="5" s="1"/>
  <c r="W36" i="1"/>
  <c r="AA36" i="1"/>
  <c r="U36" i="1"/>
  <c r="D31" i="3"/>
  <c r="B28" i="4" s="1"/>
  <c r="B27" i="5" s="1"/>
  <c r="H31" i="3"/>
  <c r="F28" i="4" s="1"/>
  <c r="F27" i="5" s="1"/>
  <c r="H32" i="3"/>
  <c r="F29" i="4" s="1"/>
  <c r="F28" i="5" s="1"/>
  <c r="D32" i="3"/>
  <c r="B29" i="4" s="1"/>
  <c r="B28" i="5" s="1"/>
  <c r="J8" i="3"/>
  <c r="H5" i="4" s="1"/>
  <c r="H4" i="5" s="1"/>
  <c r="N8" i="3"/>
  <c r="L5" i="4" s="1"/>
  <c r="L4" i="5" s="1"/>
  <c r="AC48" i="1"/>
  <c r="S48" i="1"/>
  <c r="T48" i="1" s="1"/>
  <c r="X48" i="1" s="1"/>
  <c r="F30" i="1"/>
  <c r="G30" i="1" s="1"/>
  <c r="P30" i="1"/>
  <c r="N16" i="3"/>
  <c r="L13" i="4" s="1"/>
  <c r="L12" i="5" s="1"/>
  <c r="J16" i="3"/>
  <c r="H13" i="4" s="1"/>
  <c r="H12" i="5" s="1"/>
  <c r="H28" i="3"/>
  <c r="F25" i="4" s="1"/>
  <c r="F24" i="5" s="1"/>
  <c r="D28" i="3"/>
  <c r="B25" i="4" s="1"/>
  <c r="B24" i="5" s="1"/>
  <c r="N34" i="3"/>
  <c r="L31" i="4" s="1"/>
  <c r="L30" i="5" s="1"/>
  <c r="J34" i="3"/>
  <c r="H31" i="4" s="1"/>
  <c r="H30" i="5" s="1"/>
  <c r="H36" i="3"/>
  <c r="F33" i="4" s="1"/>
  <c r="F32" i="5" s="1"/>
  <c r="D36" i="3"/>
  <c r="B33" i="4" s="1"/>
  <c r="B32" i="5" s="1"/>
  <c r="S7" i="1"/>
  <c r="Z27" i="1"/>
  <c r="AC27" i="1" s="1"/>
  <c r="Z28" i="1"/>
  <c r="AC28" i="1" s="1"/>
  <c r="K31" i="1"/>
  <c r="M34" i="1"/>
  <c r="F35" i="1"/>
  <c r="G35" i="1" s="1"/>
  <c r="K35" i="1" s="1"/>
  <c r="S37" i="1"/>
  <c r="T37" i="1" s="1"/>
  <c r="F42" i="1"/>
  <c r="G42" i="1" s="1"/>
  <c r="K42" i="1" s="1"/>
  <c r="F43" i="1"/>
  <c r="G43" i="1" s="1"/>
  <c r="K43" i="1" s="1"/>
  <c r="Z43" i="1"/>
  <c r="F44" i="1"/>
  <c r="G44" i="1" s="1"/>
  <c r="K44" i="1" s="1"/>
  <c r="S44" i="1"/>
  <c r="T44" i="1" s="1"/>
  <c r="X44" i="1" s="1"/>
  <c r="P45" i="1"/>
  <c r="F45" i="1"/>
  <c r="G45" i="1" s="1"/>
  <c r="AA52" i="1"/>
  <c r="W52" i="1"/>
  <c r="U52" i="1"/>
  <c r="D46" i="3"/>
  <c r="B43" i="4" s="1"/>
  <c r="B42" i="5" s="1"/>
  <c r="H46" i="3"/>
  <c r="F43" i="4" s="1"/>
  <c r="F42" i="5" s="1"/>
  <c r="N54" i="3"/>
  <c r="L51" i="4" s="1"/>
  <c r="L50" i="5" s="1"/>
  <c r="AC54" i="1"/>
  <c r="S54" i="1"/>
  <c r="T54" i="1" s="1"/>
  <c r="X54" i="1" s="1"/>
  <c r="G8" i="2"/>
  <c r="H8" i="2" s="1"/>
  <c r="F8" i="2"/>
  <c r="F101" i="4"/>
  <c r="F57" i="4"/>
  <c r="F79" i="4"/>
  <c r="F63" i="4"/>
  <c r="F89" i="4"/>
  <c r="F75" i="4"/>
  <c r="F72" i="4"/>
  <c r="F66" i="4"/>
  <c r="F83" i="4"/>
  <c r="F67" i="4"/>
  <c r="F58" i="4"/>
  <c r="F62" i="4"/>
  <c r="F85" i="4"/>
  <c r="F87" i="4"/>
  <c r="F74" i="4"/>
  <c r="F26" i="1"/>
  <c r="G26" i="1" s="1"/>
  <c r="K26" i="1" s="1"/>
  <c r="S26" i="1"/>
  <c r="T26" i="1" s="1"/>
  <c r="X26" i="1" s="1"/>
  <c r="F32" i="1"/>
  <c r="G32" i="1" s="1"/>
  <c r="K32" i="1" s="1"/>
  <c r="F36" i="1"/>
  <c r="G36" i="1" s="1"/>
  <c r="K36" i="1" s="1"/>
  <c r="Y52" i="1"/>
  <c r="AB52" i="1" s="1"/>
  <c r="L36" i="3" s="1"/>
  <c r="J33" i="4" s="1"/>
  <c r="J32" i="5" s="1"/>
  <c r="F54" i="1"/>
  <c r="G54" i="1" s="1"/>
  <c r="K54" i="1" s="1"/>
  <c r="F56" i="1"/>
  <c r="G56" i="1" s="1"/>
  <c r="K56" i="1" s="1"/>
  <c r="M64" i="1"/>
  <c r="P64" i="1" s="1"/>
  <c r="M68" i="1"/>
  <c r="P68" i="1" s="1"/>
  <c r="S22" i="1"/>
  <c r="T22" i="1" s="1"/>
  <c r="X22" i="1" s="1"/>
  <c r="M23" i="1"/>
  <c r="P23" i="1" s="1"/>
  <c r="S24" i="1"/>
  <c r="T24" i="1" s="1"/>
  <c r="X24" i="1" s="1"/>
  <c r="M25" i="1"/>
  <c r="P25" i="1" s="1"/>
  <c r="F31" i="1"/>
  <c r="G31" i="1" s="1"/>
  <c r="J23" i="3"/>
  <c r="H20" i="4" s="1"/>
  <c r="H19" i="5" s="1"/>
  <c r="N23" i="3"/>
  <c r="L20" i="4" s="1"/>
  <c r="L19" i="5" s="1"/>
  <c r="F41" i="1"/>
  <c r="G41" i="1" s="1"/>
  <c r="K41" i="1" s="1"/>
  <c r="Z41" i="1"/>
  <c r="AC49" i="1"/>
  <c r="S49" i="1"/>
  <c r="T49" i="1" s="1"/>
  <c r="X49" i="1" s="1"/>
  <c r="J35" i="3"/>
  <c r="H32" i="4" s="1"/>
  <c r="H31" i="5" s="1"/>
  <c r="N35" i="3"/>
  <c r="L32" i="4" s="1"/>
  <c r="L31" i="5" s="1"/>
  <c r="F60" i="1"/>
  <c r="G60" i="1" s="1"/>
  <c r="K60" i="1" s="1"/>
  <c r="AC62" i="1"/>
  <c r="S62" i="1"/>
  <c r="T62" i="1" s="1"/>
  <c r="X62" i="1" s="1"/>
  <c r="J20" i="3"/>
  <c r="H17" i="4" s="1"/>
  <c r="H16" i="5" s="1"/>
  <c r="AC60" i="1"/>
  <c r="S60" i="1"/>
  <c r="T60" i="1" s="1"/>
  <c r="X60" i="1" s="1"/>
  <c r="F70" i="1"/>
  <c r="G70" i="1" s="1"/>
  <c r="K70" i="1" s="1"/>
  <c r="F27" i="1"/>
  <c r="G27" i="1" s="1"/>
  <c r="K27" i="1" s="1"/>
  <c r="M29" i="1"/>
  <c r="S29" i="1"/>
  <c r="T29" i="1" s="1"/>
  <c r="X29" i="1" s="1"/>
  <c r="M40" i="1"/>
  <c r="K45" i="1"/>
  <c r="L45" i="1" s="1"/>
  <c r="O45" i="1" s="1"/>
  <c r="F29" i="3" s="1"/>
  <c r="D26" i="4" s="1"/>
  <c r="N29" i="3"/>
  <c r="L26" i="4" s="1"/>
  <c r="L25" i="5" s="1"/>
  <c r="J29" i="3"/>
  <c r="H26" i="4" s="1"/>
  <c r="H25" i="5" s="1"/>
  <c r="F51" i="1"/>
  <c r="G51" i="1" s="1"/>
  <c r="K51" i="1" s="1"/>
  <c r="N36" i="3"/>
  <c r="L33" i="4" s="1"/>
  <c r="L32" i="5" s="1"/>
  <c r="J36" i="3"/>
  <c r="H33" i="4" s="1"/>
  <c r="H32" i="5" s="1"/>
  <c r="J50" i="3"/>
  <c r="H47" i="4" s="1"/>
  <c r="H46" i="5" s="1"/>
  <c r="N50" i="3"/>
  <c r="L47" i="4" s="1"/>
  <c r="L46" i="5" s="1"/>
  <c r="N52" i="3"/>
  <c r="L49" i="4" s="1"/>
  <c r="L48" i="5" s="1"/>
  <c r="J52" i="3"/>
  <c r="H49" i="4" s="1"/>
  <c r="H48" i="5" s="1"/>
  <c r="H33" i="3"/>
  <c r="F30" i="4" s="1"/>
  <c r="F29" i="5" s="1"/>
  <c r="S46" i="1"/>
  <c r="T46" i="1" s="1"/>
  <c r="X46" i="1" s="1"/>
  <c r="AC56" i="1"/>
  <c r="S56" i="1"/>
  <c r="T56" i="1" s="1"/>
  <c r="X56" i="1" s="1"/>
  <c r="F65" i="1"/>
  <c r="G65" i="1" s="1"/>
  <c r="K65" i="1" s="1"/>
  <c r="M28" i="1"/>
  <c r="S40" i="1"/>
  <c r="T40" i="1" s="1"/>
  <c r="X40" i="1" s="1"/>
  <c r="Z46" i="1"/>
  <c r="AC46" i="1" s="1"/>
  <c r="M50" i="1"/>
  <c r="AC58" i="1"/>
  <c r="S58" i="1"/>
  <c r="T58" i="1" s="1"/>
  <c r="X58" i="1" s="1"/>
  <c r="J48" i="3"/>
  <c r="H45" i="4" s="1"/>
  <c r="H44" i="5" s="1"/>
  <c r="Y36" i="1"/>
  <c r="AB36" i="1" s="1"/>
  <c r="L20" i="3" s="1"/>
  <c r="J17" i="4" s="1"/>
  <c r="J16" i="5" s="1"/>
  <c r="F58" i="1"/>
  <c r="G58" i="1" s="1"/>
  <c r="K58" i="1" s="1"/>
  <c r="F66" i="1"/>
  <c r="G66" i="1" s="1"/>
  <c r="K66" i="1" s="1"/>
  <c r="U4" i="1"/>
  <c r="Z23" i="1"/>
  <c r="Z25" i="1"/>
  <c r="Z34" i="1"/>
  <c r="AC34" i="1" s="1"/>
  <c r="M39" i="1"/>
  <c r="S39" i="1"/>
  <c r="T39" i="1" s="1"/>
  <c r="X39" i="1" s="1"/>
  <c r="X45" i="1"/>
  <c r="P46" i="1"/>
  <c r="L47" i="1"/>
  <c r="O47" i="1" s="1"/>
  <c r="F31" i="3" s="1"/>
  <c r="D28" i="4" s="1"/>
  <c r="D27" i="5" s="1"/>
  <c r="L48" i="1"/>
  <c r="O48" i="1" s="1"/>
  <c r="F32" i="3" s="1"/>
  <c r="D29" i="4" s="1"/>
  <c r="D28" i="5" s="1"/>
  <c r="K48" i="1"/>
  <c r="L52" i="1"/>
  <c r="O52" i="1" s="1"/>
  <c r="F36" i="3" s="1"/>
  <c r="D33" i="4" s="1"/>
  <c r="D32" i="5" s="1"/>
  <c r="F53" i="1"/>
  <c r="G53" i="1" s="1"/>
  <c r="K53" i="1" s="1"/>
  <c r="F55" i="1"/>
  <c r="G55" i="1" s="1"/>
  <c r="K55" i="1" s="1"/>
  <c r="M60" i="1"/>
  <c r="P60" i="1" s="1"/>
  <c r="F62" i="1"/>
  <c r="G62" i="1" s="1"/>
  <c r="K62" i="1" s="1"/>
  <c r="H35" i="3"/>
  <c r="F32" i="4" s="1"/>
  <c r="F31" i="5" s="1"/>
  <c r="D35" i="3"/>
  <c r="B32" i="4" s="1"/>
  <c r="B31" i="5" s="1"/>
  <c r="X37" i="1"/>
  <c r="Y44" i="1"/>
  <c r="AB44" i="1" s="1"/>
  <c r="L28" i="3" s="1"/>
  <c r="J25" i="4" s="1"/>
  <c r="J24" i="5" s="1"/>
  <c r="J22" i="3"/>
  <c r="H19" i="4" s="1"/>
  <c r="H18" i="5" s="1"/>
  <c r="G102" i="4"/>
  <c r="G99" i="4"/>
  <c r="G91" i="4"/>
  <c r="G83" i="4"/>
  <c r="G101" i="4"/>
  <c r="G97" i="4"/>
  <c r="G86" i="4"/>
  <c r="G76" i="4"/>
  <c r="G68" i="4"/>
  <c r="G60" i="4"/>
  <c r="G93" i="4"/>
  <c r="G81" i="4"/>
  <c r="G79" i="4"/>
  <c r="G71" i="4"/>
  <c r="G63" i="4"/>
  <c r="G55" i="4"/>
  <c r="G95" i="4"/>
  <c r="G88" i="4"/>
  <c r="G74" i="4"/>
  <c r="G66" i="4"/>
  <c r="G58" i="4"/>
  <c r="G100" i="4"/>
  <c r="G73" i="4"/>
  <c r="G70" i="4"/>
  <c r="G67" i="4"/>
  <c r="G64" i="4"/>
  <c r="G61" i="4"/>
  <c r="G92" i="4"/>
  <c r="G82" i="4"/>
  <c r="G65" i="4"/>
  <c r="G62" i="4"/>
  <c r="G59" i="4"/>
  <c r="G56" i="4"/>
  <c r="G57" i="4"/>
  <c r="G54" i="4"/>
  <c r="G53" i="4"/>
  <c r="G98" i="4"/>
  <c r="G94" i="4"/>
  <c r="G85" i="4"/>
  <c r="G84" i="4"/>
  <c r="G87" i="4"/>
  <c r="G96" i="4"/>
  <c r="G77" i="4"/>
  <c r="G90" i="4"/>
  <c r="G89" i="4"/>
  <c r="G80" i="4"/>
  <c r="G78" i="4"/>
  <c r="G75" i="4"/>
  <c r="G72" i="4"/>
  <c r="G69" i="4"/>
  <c r="Z30" i="1"/>
  <c r="AC30" i="1" s="1"/>
  <c r="M33" i="1"/>
  <c r="P33" i="1" s="1"/>
  <c r="M37" i="1"/>
  <c r="P37" i="1" s="1"/>
  <c r="Z40" i="1"/>
  <c r="AC40" i="1" s="1"/>
  <c r="K46" i="1"/>
  <c r="Z47" i="1"/>
  <c r="AC47" i="1" s="1"/>
  <c r="M53" i="1"/>
  <c r="P53" i="1" s="1"/>
  <c r="M55" i="1"/>
  <c r="P55" i="1" s="1"/>
  <c r="M57" i="1"/>
  <c r="P57" i="1" s="1"/>
  <c r="M59" i="1"/>
  <c r="P59" i="1" s="1"/>
  <c r="M61" i="1"/>
  <c r="M63" i="1"/>
  <c r="P63" i="1" s="1"/>
  <c r="S64" i="1"/>
  <c r="T64" i="1" s="1"/>
  <c r="X64" i="1" s="1"/>
  <c r="M65" i="1"/>
  <c r="P65" i="1" s="1"/>
  <c r="S66" i="1"/>
  <c r="T66" i="1" s="1"/>
  <c r="X66" i="1" s="1"/>
  <c r="M67" i="1"/>
  <c r="P67" i="1" s="1"/>
  <c r="S68" i="1"/>
  <c r="T68" i="1" s="1"/>
  <c r="X68" i="1" s="1"/>
  <c r="M69" i="1"/>
  <c r="P69" i="1" s="1"/>
  <c r="S70" i="1"/>
  <c r="T70" i="1" s="1"/>
  <c r="X70" i="1" s="1"/>
  <c r="M71" i="1"/>
  <c r="P71" i="1" s="1"/>
  <c r="Z31" i="1"/>
  <c r="AC31" i="1" s="1"/>
  <c r="Z35" i="1"/>
  <c r="AC35" i="1" s="1"/>
  <c r="M38" i="1"/>
  <c r="P38" i="1" s="1"/>
  <c r="Z42" i="1"/>
  <c r="AC42" i="1" s="1"/>
  <c r="K30" i="1"/>
  <c r="L30" i="1" s="1"/>
  <c r="O30" i="1" s="1"/>
  <c r="F14" i="3" s="1"/>
  <c r="D11" i="4" s="1"/>
  <c r="K47" i="1"/>
  <c r="K49" i="1"/>
  <c r="S51" i="1"/>
  <c r="T51" i="1" s="1"/>
  <c r="X51" i="1" s="1"/>
  <c r="Z53" i="1"/>
  <c r="Z55" i="1"/>
  <c r="Z57" i="1"/>
  <c r="Z59" i="1"/>
  <c r="Z61" i="1"/>
  <c r="Z63" i="1"/>
  <c r="Z65" i="1"/>
  <c r="Z67" i="1"/>
  <c r="Z69" i="1"/>
  <c r="Z71" i="1"/>
  <c r="H101" i="4"/>
  <c r="H97" i="4"/>
  <c r="H81" i="4"/>
  <c r="H63" i="4"/>
  <c r="H55" i="4"/>
  <c r="H95" i="4"/>
  <c r="H83" i="4"/>
  <c r="H69" i="4"/>
  <c r="H53" i="4"/>
  <c r="H82" i="4"/>
  <c r="H68" i="4"/>
  <c r="H60" i="4"/>
  <c r="H99" i="4"/>
  <c r="H75" i="4"/>
  <c r="H76" i="4"/>
  <c r="H70" i="4"/>
  <c r="H67" i="4"/>
  <c r="A97" i="4"/>
  <c r="A89" i="4"/>
  <c r="A81" i="4"/>
  <c r="A100" i="4"/>
  <c r="A90" i="4"/>
  <c r="A83" i="4"/>
  <c r="A74" i="4"/>
  <c r="A66" i="4"/>
  <c r="A58" i="4"/>
  <c r="A101" i="4"/>
  <c r="A98" i="4"/>
  <c r="A92" i="4"/>
  <c r="A85" i="4"/>
  <c r="A77" i="4"/>
  <c r="A69" i="4"/>
  <c r="A61" i="4"/>
  <c r="A99" i="4"/>
  <c r="A87" i="4"/>
  <c r="A80" i="4"/>
  <c r="A72" i="4"/>
  <c r="A64" i="4"/>
  <c r="A56" i="4"/>
  <c r="A96" i="4"/>
  <c r="A95" i="4"/>
  <c r="A86" i="4"/>
  <c r="A53" i="4"/>
  <c r="A88" i="4"/>
  <c r="A78" i="4"/>
  <c r="A75" i="4"/>
  <c r="A102" i="4"/>
  <c r="A82" i="4"/>
  <c r="A79" i="4"/>
  <c r="A76" i="4"/>
  <c r="A73" i="4"/>
  <c r="A70" i="4"/>
  <c r="A67" i="4"/>
  <c r="A91" i="4"/>
  <c r="A71" i="4"/>
  <c r="A68" i="4"/>
  <c r="A65" i="4"/>
  <c r="A62" i="4"/>
  <c r="A59" i="4"/>
  <c r="A84" i="4"/>
  <c r="A63" i="4"/>
  <c r="A60" i="4"/>
  <c r="A57" i="4"/>
  <c r="A54" i="4"/>
  <c r="A94" i="4"/>
  <c r="A93" i="4"/>
  <c r="A55" i="4"/>
  <c r="B101" i="4"/>
  <c r="B85" i="4"/>
  <c r="B87" i="4"/>
  <c r="B80" i="4"/>
  <c r="B72" i="4"/>
  <c r="B97" i="4"/>
  <c r="B82" i="4"/>
  <c r="B75" i="4"/>
  <c r="B67" i="4"/>
  <c r="B89" i="4"/>
  <c r="B78" i="4"/>
  <c r="B79" i="4"/>
  <c r="B73" i="4"/>
  <c r="B62" i="4"/>
  <c r="B66" i="4"/>
  <c r="B63" i="4"/>
  <c r="B57" i="4"/>
  <c r="B93" i="4"/>
  <c r="B58" i="4"/>
  <c r="J83" i="4"/>
  <c r="J69" i="4"/>
  <c r="J67" i="4"/>
  <c r="J81" i="4"/>
  <c r="D78" i="4"/>
  <c r="D79" i="4"/>
  <c r="D83" i="4"/>
  <c r="L101" i="4"/>
  <c r="L82" i="4"/>
  <c r="L75" i="4"/>
  <c r="L67" i="4"/>
  <c r="L70" i="4"/>
  <c r="L99" i="4"/>
  <c r="L57" i="4"/>
  <c r="L95" i="4"/>
  <c r="L76" i="4"/>
  <c r="L68" i="4"/>
  <c r="L97" i="4"/>
  <c r="L81" i="4"/>
  <c r="L69" i="4"/>
  <c r="L63" i="4"/>
  <c r="L60" i="4"/>
  <c r="L55" i="4"/>
  <c r="L83" i="4"/>
  <c r="L53" i="4"/>
  <c r="M102" i="4"/>
  <c r="M93" i="4"/>
  <c r="M85" i="4"/>
  <c r="M96" i="4"/>
  <c r="M99" i="4"/>
  <c r="M94" i="4"/>
  <c r="M87" i="4"/>
  <c r="M78" i="4"/>
  <c r="M70" i="4"/>
  <c r="M62" i="4"/>
  <c r="M54" i="4"/>
  <c r="M89" i="4"/>
  <c r="M82" i="4"/>
  <c r="M73" i="4"/>
  <c r="M65" i="4"/>
  <c r="M57" i="4"/>
  <c r="M100" i="4"/>
  <c r="M97" i="4"/>
  <c r="M91" i="4"/>
  <c r="M84" i="4"/>
  <c r="M76" i="4"/>
  <c r="M68" i="4"/>
  <c r="M60" i="4"/>
  <c r="M98" i="4"/>
  <c r="M86" i="4"/>
  <c r="M95" i="4"/>
  <c r="M88" i="4"/>
  <c r="M79" i="4"/>
  <c r="M77" i="4"/>
  <c r="M74" i="4"/>
  <c r="M71" i="4"/>
  <c r="M101" i="4"/>
  <c r="M81" i="4"/>
  <c r="M80" i="4"/>
  <c r="M75" i="4"/>
  <c r="M72" i="4"/>
  <c r="M69" i="4"/>
  <c r="M66" i="4"/>
  <c r="M63" i="4"/>
  <c r="M90" i="4"/>
  <c r="M67" i="4"/>
  <c r="M64" i="4"/>
  <c r="M61" i="4"/>
  <c r="M58" i="4"/>
  <c r="M55" i="4"/>
  <c r="M83" i="4"/>
  <c r="M59" i="4"/>
  <c r="M56" i="4"/>
  <c r="M53" i="4"/>
  <c r="M92" i="4"/>
  <c r="H26" i="1" l="1"/>
  <c r="J26" i="1"/>
  <c r="N26" i="1"/>
  <c r="L26" i="1"/>
  <c r="O26" i="1" s="1"/>
  <c r="F10" i="3" s="1"/>
  <c r="D7" i="4" s="1"/>
  <c r="J35" i="1"/>
  <c r="N35" i="1"/>
  <c r="H35" i="1"/>
  <c r="L35" i="1"/>
  <c r="O35" i="1" s="1"/>
  <c r="F19" i="3" s="1"/>
  <c r="D16" i="4" s="1"/>
  <c r="J51" i="1"/>
  <c r="N51" i="1"/>
  <c r="L51" i="1"/>
  <c r="O51" i="1" s="1"/>
  <c r="F35" i="3" s="1"/>
  <c r="D32" i="4" s="1"/>
  <c r="H51" i="1"/>
  <c r="J36" i="1"/>
  <c r="H36" i="1"/>
  <c r="N36" i="1"/>
  <c r="L36" i="1"/>
  <c r="O36" i="1" s="1"/>
  <c r="F20" i="3" s="1"/>
  <c r="D17" i="4" s="1"/>
  <c r="D10" i="5"/>
  <c r="D61" i="4"/>
  <c r="J32" i="1"/>
  <c r="H32" i="1"/>
  <c r="N32" i="1"/>
  <c r="L32" i="1"/>
  <c r="O32" i="1" s="1"/>
  <c r="F16" i="3" s="1"/>
  <c r="D13" i="4" s="1"/>
  <c r="D25" i="5"/>
  <c r="D76" i="4"/>
  <c r="J31" i="3"/>
  <c r="H28" i="4" s="1"/>
  <c r="N31" i="3"/>
  <c r="L28" i="4" s="1"/>
  <c r="U39" i="1"/>
  <c r="AA39" i="1"/>
  <c r="W39" i="1"/>
  <c r="Y39" i="1"/>
  <c r="AB39" i="1" s="1"/>
  <c r="L23" i="3" s="1"/>
  <c r="J20" i="4" s="1"/>
  <c r="U46" i="1"/>
  <c r="AA46" i="1"/>
  <c r="Y46" i="1"/>
  <c r="AB46" i="1" s="1"/>
  <c r="L30" i="3" s="1"/>
  <c r="J27" i="4" s="1"/>
  <c r="W46" i="1"/>
  <c r="U29" i="1"/>
  <c r="AA29" i="1"/>
  <c r="W29" i="1"/>
  <c r="Y29" i="1"/>
  <c r="AB29" i="1" s="1"/>
  <c r="L13" i="3" s="1"/>
  <c r="J10" i="4" s="1"/>
  <c r="Y62" i="1"/>
  <c r="AB62" i="1" s="1"/>
  <c r="L46" i="3" s="1"/>
  <c r="J43" i="4" s="1"/>
  <c r="U62" i="1"/>
  <c r="AA62" i="1"/>
  <c r="W62" i="1"/>
  <c r="Y22" i="1"/>
  <c r="AB22" i="1" s="1"/>
  <c r="L6" i="3" s="1"/>
  <c r="J3" i="4" s="1"/>
  <c r="W22" i="1"/>
  <c r="U22" i="1"/>
  <c r="AA22" i="1"/>
  <c r="H56" i="1"/>
  <c r="L56" i="1"/>
  <c r="O56" i="1" s="1"/>
  <c r="F40" i="3" s="1"/>
  <c r="D37" i="4" s="1"/>
  <c r="J56" i="1"/>
  <c r="N56" i="1"/>
  <c r="J43" i="1"/>
  <c r="H43" i="1"/>
  <c r="N43" i="1"/>
  <c r="L43" i="1"/>
  <c r="O43" i="1" s="1"/>
  <c r="F27" i="3" s="1"/>
  <c r="D24" i="4" s="1"/>
  <c r="J31" i="1"/>
  <c r="H31" i="1"/>
  <c r="N31" i="1"/>
  <c r="N32" i="3"/>
  <c r="L29" i="4" s="1"/>
  <c r="J32" i="3"/>
  <c r="H29" i="4" s="1"/>
  <c r="F25" i="1"/>
  <c r="G25" i="1" s="1"/>
  <c r="K25" i="1" s="1"/>
  <c r="J15" i="3"/>
  <c r="H12" i="4" s="1"/>
  <c r="N15" i="3"/>
  <c r="L12" i="4" s="1"/>
  <c r="L41" i="1"/>
  <c r="O41" i="1" s="1"/>
  <c r="F25" i="3" s="1"/>
  <c r="D22" i="4" s="1"/>
  <c r="J41" i="1"/>
  <c r="N41" i="1"/>
  <c r="H41" i="1"/>
  <c r="AC63" i="1"/>
  <c r="S63" i="1"/>
  <c r="T63" i="1" s="1"/>
  <c r="X63" i="1" s="1"/>
  <c r="J49" i="1"/>
  <c r="H49" i="1"/>
  <c r="N49" i="1"/>
  <c r="H55" i="3"/>
  <c r="F52" i="4" s="1"/>
  <c r="D55" i="3"/>
  <c r="B52" i="4" s="1"/>
  <c r="H47" i="3"/>
  <c r="F44" i="4" s="1"/>
  <c r="D47" i="3"/>
  <c r="B44" i="4" s="1"/>
  <c r="H53" i="1"/>
  <c r="N53" i="1"/>
  <c r="J53" i="1"/>
  <c r="L53" i="1"/>
  <c r="O53" i="1" s="1"/>
  <c r="F37" i="3" s="1"/>
  <c r="D34" i="4" s="1"/>
  <c r="F39" i="1"/>
  <c r="G39" i="1" s="1"/>
  <c r="K39" i="1" s="1"/>
  <c r="P39" i="1"/>
  <c r="L49" i="1"/>
  <c r="O49" i="1" s="1"/>
  <c r="F33" i="3" s="1"/>
  <c r="D30" i="4" s="1"/>
  <c r="F29" i="1"/>
  <c r="G29" i="1" s="1"/>
  <c r="K29" i="1" s="1"/>
  <c r="P29" i="1"/>
  <c r="J46" i="3"/>
  <c r="H43" i="4" s="1"/>
  <c r="N46" i="3"/>
  <c r="L43" i="4" s="1"/>
  <c r="F71" i="1"/>
  <c r="G71" i="1" s="1"/>
  <c r="K71" i="1" s="1"/>
  <c r="H54" i="1"/>
  <c r="L54" i="1"/>
  <c r="O54" i="1" s="1"/>
  <c r="F38" i="3" s="1"/>
  <c r="D35" i="4" s="1"/>
  <c r="J54" i="1"/>
  <c r="N54" i="1"/>
  <c r="S31" i="1"/>
  <c r="T31" i="1" s="1"/>
  <c r="X31" i="1" s="1"/>
  <c r="F82" i="4"/>
  <c r="F97" i="4"/>
  <c r="F64" i="1"/>
  <c r="G64" i="1" s="1"/>
  <c r="K64" i="1" s="1"/>
  <c r="M36" i="3"/>
  <c r="K33" i="4" s="1"/>
  <c r="K36" i="3"/>
  <c r="I33" i="4" s="1"/>
  <c r="J12" i="3"/>
  <c r="H9" i="4" s="1"/>
  <c r="N12" i="3"/>
  <c r="L9" i="4" s="1"/>
  <c r="M20" i="3"/>
  <c r="K17" i="4" s="1"/>
  <c r="K20" i="3"/>
  <c r="I17" i="4" s="1"/>
  <c r="M34" i="3"/>
  <c r="K31" i="4" s="1"/>
  <c r="K34" i="3"/>
  <c r="I31" i="4" s="1"/>
  <c r="U40" i="1"/>
  <c r="AA40" i="1"/>
  <c r="W40" i="1"/>
  <c r="Z20" i="1"/>
  <c r="AC61" i="1"/>
  <c r="S61" i="1"/>
  <c r="J47" i="1"/>
  <c r="N47" i="1"/>
  <c r="H47" i="1"/>
  <c r="Y70" i="1"/>
  <c r="AB70" i="1" s="1"/>
  <c r="L54" i="3" s="1"/>
  <c r="J51" i="4" s="1"/>
  <c r="U70" i="1"/>
  <c r="AA70" i="1"/>
  <c r="W70" i="1"/>
  <c r="P61" i="1"/>
  <c r="M20" i="1"/>
  <c r="N46" i="1"/>
  <c r="J46" i="1"/>
  <c r="H46" i="1"/>
  <c r="F67" i="1"/>
  <c r="G67" i="1" s="1"/>
  <c r="K67" i="1" s="1"/>
  <c r="N18" i="3"/>
  <c r="L15" i="4" s="1"/>
  <c r="J18" i="3"/>
  <c r="H15" i="4" s="1"/>
  <c r="H60" i="1"/>
  <c r="L60" i="1"/>
  <c r="O60" i="1" s="1"/>
  <c r="F44" i="3" s="1"/>
  <c r="D41" i="4" s="1"/>
  <c r="J60" i="1"/>
  <c r="N60" i="1"/>
  <c r="F63" i="1"/>
  <c r="G63" i="1" s="1"/>
  <c r="K63" i="1" s="1"/>
  <c r="Y54" i="1"/>
  <c r="AB54" i="1" s="1"/>
  <c r="L38" i="3" s="1"/>
  <c r="J35" i="4" s="1"/>
  <c r="U54" i="1"/>
  <c r="AA54" i="1"/>
  <c r="W54" i="1"/>
  <c r="S47" i="1"/>
  <c r="T47" i="1" s="1"/>
  <c r="X47" i="1" s="1"/>
  <c r="L42" i="1"/>
  <c r="O42" i="1" s="1"/>
  <c r="F26" i="3" s="1"/>
  <c r="D23" i="4" s="1"/>
  <c r="J42" i="1"/>
  <c r="N42" i="1"/>
  <c r="H42" i="1"/>
  <c r="J11" i="3"/>
  <c r="H8" i="4" s="1"/>
  <c r="N11" i="3"/>
  <c r="L8" i="4" s="1"/>
  <c r="P11" i="1"/>
  <c r="P10" i="1"/>
  <c r="P9" i="1"/>
  <c r="P13" i="1" s="1"/>
  <c r="P12" i="1"/>
  <c r="S28" i="1"/>
  <c r="T28" i="1" s="1"/>
  <c r="X28" i="1" s="1"/>
  <c r="F22" i="1"/>
  <c r="G22" i="1" s="1"/>
  <c r="K22" i="1" s="1"/>
  <c r="Y64" i="1"/>
  <c r="AB64" i="1" s="1"/>
  <c r="L48" i="3" s="1"/>
  <c r="J45" i="4" s="1"/>
  <c r="U64" i="1"/>
  <c r="AA64" i="1"/>
  <c r="W64" i="1"/>
  <c r="H55" i="1"/>
  <c r="N55" i="1"/>
  <c r="J55" i="1"/>
  <c r="L55" i="1"/>
  <c r="O55" i="1" s="1"/>
  <c r="F39" i="3" s="1"/>
  <c r="D36" i="4" s="1"/>
  <c r="J75" i="4"/>
  <c r="B83" i="4"/>
  <c r="S59" i="1"/>
  <c r="T59" i="1" s="1"/>
  <c r="X59" i="1" s="1"/>
  <c r="AC59" i="1"/>
  <c r="D53" i="3"/>
  <c r="B50" i="4" s="1"/>
  <c r="H53" i="3"/>
  <c r="F50" i="4" s="1"/>
  <c r="H43" i="3"/>
  <c r="F40" i="4" s="1"/>
  <c r="D43" i="3"/>
  <c r="B40" i="4" s="1"/>
  <c r="J48" i="1"/>
  <c r="N48" i="1"/>
  <c r="H48" i="1"/>
  <c r="L31" i="1"/>
  <c r="O31" i="1" s="1"/>
  <c r="F15" i="3" s="1"/>
  <c r="D12" i="4" s="1"/>
  <c r="F61" i="1"/>
  <c r="F28" i="1"/>
  <c r="G28" i="1" s="1"/>
  <c r="K28" i="1" s="1"/>
  <c r="P28" i="1"/>
  <c r="N27" i="1"/>
  <c r="J27" i="1"/>
  <c r="H27" i="1"/>
  <c r="L27" i="1"/>
  <c r="O27" i="1" s="1"/>
  <c r="F11" i="3" s="1"/>
  <c r="D8" i="4" s="1"/>
  <c r="S42" i="1"/>
  <c r="T42" i="1" s="1"/>
  <c r="X42" i="1" s="1"/>
  <c r="Y26" i="1"/>
  <c r="AB26" i="1" s="1"/>
  <c r="L10" i="3" s="1"/>
  <c r="J7" i="4" s="1"/>
  <c r="W26" i="1"/>
  <c r="U26" i="1"/>
  <c r="AA26" i="1"/>
  <c r="F80" i="4"/>
  <c r="J38" i="3"/>
  <c r="H35" i="4" s="1"/>
  <c r="N38" i="3"/>
  <c r="L35" i="4" s="1"/>
  <c r="S8" i="1"/>
  <c r="Z4" i="1"/>
  <c r="S33" i="1"/>
  <c r="T33" i="1" s="1"/>
  <c r="X33" i="1" s="1"/>
  <c r="D6" i="3"/>
  <c r="B3" i="4" s="1"/>
  <c r="H6" i="3"/>
  <c r="F3" i="4" s="1"/>
  <c r="AC65" i="1"/>
  <c r="S65" i="1"/>
  <c r="T65" i="1" s="1"/>
  <c r="X65" i="1" s="1"/>
  <c r="H58" i="1"/>
  <c r="L58" i="1"/>
  <c r="O58" i="1" s="1"/>
  <c r="F42" i="3" s="1"/>
  <c r="D39" i="4" s="1"/>
  <c r="J58" i="1"/>
  <c r="N58" i="1"/>
  <c r="H57" i="4"/>
  <c r="AC57" i="1"/>
  <c r="S57" i="1"/>
  <c r="T57" i="1" s="1"/>
  <c r="X57" i="1" s="1"/>
  <c r="J30" i="1"/>
  <c r="H30" i="1"/>
  <c r="N30" i="1"/>
  <c r="Y68" i="1"/>
  <c r="AB68" i="1" s="1"/>
  <c r="L52" i="3" s="1"/>
  <c r="J49" i="4" s="1"/>
  <c r="U68" i="1"/>
  <c r="AA68" i="1"/>
  <c r="W68" i="1"/>
  <c r="D41" i="3"/>
  <c r="B38" i="4" s="1"/>
  <c r="H41" i="3"/>
  <c r="F38" i="4" s="1"/>
  <c r="J24" i="3"/>
  <c r="H21" i="4" s="1"/>
  <c r="N24" i="3"/>
  <c r="L21" i="4" s="1"/>
  <c r="L46" i="1"/>
  <c r="O46" i="1" s="1"/>
  <c r="F30" i="3" s="1"/>
  <c r="D27" i="4" s="1"/>
  <c r="AC25" i="1"/>
  <c r="S25" i="1"/>
  <c r="T25" i="1" s="1"/>
  <c r="X25" i="1" s="1"/>
  <c r="Y58" i="1"/>
  <c r="AB58" i="1" s="1"/>
  <c r="L42" i="3" s="1"/>
  <c r="J39" i="4" s="1"/>
  <c r="U58" i="1"/>
  <c r="AA58" i="1"/>
  <c r="W58" i="1"/>
  <c r="F69" i="1"/>
  <c r="G69" i="1" s="1"/>
  <c r="K69" i="1" s="1"/>
  <c r="H45" i="1"/>
  <c r="N45" i="1"/>
  <c r="J45" i="1"/>
  <c r="H70" i="1"/>
  <c r="L70" i="1"/>
  <c r="O70" i="1" s="1"/>
  <c r="F54" i="3" s="1"/>
  <c r="D51" i="4" s="1"/>
  <c r="J70" i="1"/>
  <c r="N70" i="1"/>
  <c r="F38" i="1"/>
  <c r="G38" i="1" s="1"/>
  <c r="K38" i="1" s="1"/>
  <c r="F37" i="1"/>
  <c r="G37" i="1" s="1"/>
  <c r="K37" i="1" s="1"/>
  <c r="H29" i="3"/>
  <c r="F26" i="4" s="1"/>
  <c r="D29" i="3"/>
  <c r="B26" i="4" s="1"/>
  <c r="F68" i="1"/>
  <c r="G68" i="1" s="1"/>
  <c r="K68" i="1" s="1"/>
  <c r="M16" i="3"/>
  <c r="K13" i="4" s="1"/>
  <c r="K16" i="3"/>
  <c r="I13" i="4" s="1"/>
  <c r="N17" i="3"/>
  <c r="L14" i="4" s="1"/>
  <c r="J17" i="3"/>
  <c r="H14" i="4" s="1"/>
  <c r="H51" i="3"/>
  <c r="F48" i="4" s="1"/>
  <c r="D51" i="3"/>
  <c r="B48" i="4" s="1"/>
  <c r="H65" i="1"/>
  <c r="N65" i="1"/>
  <c r="L65" i="1"/>
  <c r="O65" i="1" s="1"/>
  <c r="F49" i="3" s="1"/>
  <c r="D46" i="4" s="1"/>
  <c r="J65" i="1"/>
  <c r="Y60" i="1"/>
  <c r="AB60" i="1" s="1"/>
  <c r="L44" i="3" s="1"/>
  <c r="J41" i="4" s="1"/>
  <c r="U60" i="1"/>
  <c r="AA60" i="1"/>
  <c r="W60" i="1"/>
  <c r="U49" i="1"/>
  <c r="AA49" i="1"/>
  <c r="Y49" i="1"/>
  <c r="AB49" i="1" s="1"/>
  <c r="L33" i="3" s="1"/>
  <c r="J30" i="4" s="1"/>
  <c r="W49" i="1"/>
  <c r="H9" i="3"/>
  <c r="F6" i="4" s="1"/>
  <c r="D9" i="3"/>
  <c r="B6" i="4" s="1"/>
  <c r="H52" i="3"/>
  <c r="F49" i="4" s="1"/>
  <c r="D52" i="3"/>
  <c r="B49" i="4" s="1"/>
  <c r="W44" i="1"/>
  <c r="AA44" i="1"/>
  <c r="U44" i="1"/>
  <c r="D14" i="3"/>
  <c r="B11" i="4" s="1"/>
  <c r="H14" i="3"/>
  <c r="F11" i="4" s="1"/>
  <c r="H23" i="1"/>
  <c r="N23" i="1"/>
  <c r="L23" i="1"/>
  <c r="O23" i="1" s="1"/>
  <c r="F7" i="3" s="1"/>
  <c r="D4" i="4" s="1"/>
  <c r="J23" i="1"/>
  <c r="M22" i="3"/>
  <c r="K19" i="4" s="1"/>
  <c r="K22" i="3"/>
  <c r="I19" i="4" s="1"/>
  <c r="AC71" i="1"/>
  <c r="S71" i="1"/>
  <c r="T71" i="1" s="1"/>
  <c r="X71" i="1" s="1"/>
  <c r="S55" i="1"/>
  <c r="T55" i="1" s="1"/>
  <c r="X55" i="1" s="1"/>
  <c r="AC55" i="1"/>
  <c r="H39" i="3"/>
  <c r="F36" i="4" s="1"/>
  <c r="D39" i="3"/>
  <c r="B36" i="4" s="1"/>
  <c r="H62" i="1"/>
  <c r="L62" i="1"/>
  <c r="O62" i="1" s="1"/>
  <c r="F46" i="3" s="1"/>
  <c r="D43" i="4" s="1"/>
  <c r="J62" i="1"/>
  <c r="N62" i="1"/>
  <c r="J63" i="4"/>
  <c r="B74" i="4"/>
  <c r="AC69" i="1"/>
  <c r="S69" i="1"/>
  <c r="T69" i="1" s="1"/>
  <c r="X69" i="1" s="1"/>
  <c r="S53" i="1"/>
  <c r="T53" i="1" s="1"/>
  <c r="X53" i="1" s="1"/>
  <c r="AC53" i="1"/>
  <c r="D22" i="3"/>
  <c r="B19" i="4" s="1"/>
  <c r="H22" i="3"/>
  <c r="F19" i="4" s="1"/>
  <c r="Y66" i="1"/>
  <c r="AB66" i="1" s="1"/>
  <c r="L50" i="3" s="1"/>
  <c r="J47" i="4" s="1"/>
  <c r="U66" i="1"/>
  <c r="AA66" i="1"/>
  <c r="W66" i="1"/>
  <c r="D37" i="3"/>
  <c r="B34" i="4" s="1"/>
  <c r="H37" i="3"/>
  <c r="F34" i="4" s="1"/>
  <c r="D17" i="3"/>
  <c r="B14" i="4" s="1"/>
  <c r="H17" i="3"/>
  <c r="F14" i="4" s="1"/>
  <c r="W37" i="1"/>
  <c r="U37" i="1"/>
  <c r="AA37" i="1"/>
  <c r="Y37" i="1"/>
  <c r="AB37" i="1" s="1"/>
  <c r="L21" i="3" s="1"/>
  <c r="J18" i="4" s="1"/>
  <c r="H44" i="3"/>
  <c r="F41" i="4" s="1"/>
  <c r="D44" i="3"/>
  <c r="B41" i="4" s="1"/>
  <c r="D30" i="3"/>
  <c r="B27" i="4" s="1"/>
  <c r="H30" i="3"/>
  <c r="F27" i="4" s="1"/>
  <c r="F50" i="1"/>
  <c r="G50" i="1" s="1"/>
  <c r="K50" i="1" s="1"/>
  <c r="P50" i="1"/>
  <c r="Y56" i="1"/>
  <c r="AB56" i="1" s="1"/>
  <c r="L40" i="3" s="1"/>
  <c r="J37" i="4" s="1"/>
  <c r="U56" i="1"/>
  <c r="AA56" i="1"/>
  <c r="W56" i="1"/>
  <c r="N44" i="3"/>
  <c r="L41" i="4" s="1"/>
  <c r="J44" i="3"/>
  <c r="H41" i="4" s="1"/>
  <c r="N33" i="3"/>
  <c r="L30" i="4" s="1"/>
  <c r="J33" i="3"/>
  <c r="H30" i="4" s="1"/>
  <c r="Y24" i="1"/>
  <c r="AB24" i="1" s="1"/>
  <c r="L8" i="3" s="1"/>
  <c r="J5" i="4" s="1"/>
  <c r="W24" i="1"/>
  <c r="U24" i="1"/>
  <c r="AA24" i="1"/>
  <c r="H48" i="3"/>
  <c r="F45" i="4" s="1"/>
  <c r="D48" i="3"/>
  <c r="B45" i="4" s="1"/>
  <c r="S35" i="1"/>
  <c r="T35" i="1" s="1"/>
  <c r="X35" i="1" s="1"/>
  <c r="F78" i="4"/>
  <c r="F73" i="4"/>
  <c r="J44" i="1"/>
  <c r="H44" i="1"/>
  <c r="N44" i="1"/>
  <c r="L44" i="1"/>
  <c r="O44" i="1" s="1"/>
  <c r="F28" i="3" s="1"/>
  <c r="D25" i="4" s="1"/>
  <c r="S34" i="1"/>
  <c r="T34" i="1" s="1"/>
  <c r="X34" i="1" s="1"/>
  <c r="F24" i="1"/>
  <c r="G24" i="1" s="1"/>
  <c r="K24" i="1" s="1"/>
  <c r="S27" i="1"/>
  <c r="T27" i="1" s="1"/>
  <c r="X27" i="1" s="1"/>
  <c r="J26" i="3"/>
  <c r="H23" i="4" s="1"/>
  <c r="N26" i="3"/>
  <c r="L23" i="4" s="1"/>
  <c r="H21" i="3"/>
  <c r="F18" i="4" s="1"/>
  <c r="D21" i="3"/>
  <c r="B18" i="4" s="1"/>
  <c r="AC23" i="1"/>
  <c r="S23" i="1"/>
  <c r="T23" i="1" s="1"/>
  <c r="X23" i="1" s="1"/>
  <c r="J42" i="3"/>
  <c r="H39" i="4" s="1"/>
  <c r="N42" i="3"/>
  <c r="L39" i="4" s="1"/>
  <c r="F40" i="1"/>
  <c r="G40" i="1" s="1"/>
  <c r="K40" i="1" s="1"/>
  <c r="P40" i="1"/>
  <c r="AC67" i="1"/>
  <c r="S67" i="1"/>
  <c r="T67" i="1" s="1"/>
  <c r="X67" i="1" s="1"/>
  <c r="AA51" i="1"/>
  <c r="Y51" i="1"/>
  <c r="AB51" i="1" s="1"/>
  <c r="L35" i="3" s="1"/>
  <c r="J32" i="4" s="1"/>
  <c r="W51" i="1"/>
  <c r="U51" i="1"/>
  <c r="J19" i="3"/>
  <c r="H16" i="4" s="1"/>
  <c r="N19" i="3"/>
  <c r="L16" i="4" s="1"/>
  <c r="D49" i="3"/>
  <c r="B46" i="4" s="1"/>
  <c r="H49" i="3"/>
  <c r="F46" i="4" s="1"/>
  <c r="N14" i="3"/>
  <c r="L11" i="4" s="1"/>
  <c r="J14" i="3"/>
  <c r="H11" i="4" s="1"/>
  <c r="F57" i="1"/>
  <c r="G57" i="1" s="1"/>
  <c r="K57" i="1" s="1"/>
  <c r="W45" i="1"/>
  <c r="U45" i="1"/>
  <c r="AA45" i="1"/>
  <c r="Y45" i="1"/>
  <c r="AB45" i="1" s="1"/>
  <c r="L29" i="3" s="1"/>
  <c r="J26" i="4" s="1"/>
  <c r="H66" i="1"/>
  <c r="L66" i="1"/>
  <c r="O66" i="1" s="1"/>
  <c r="F50" i="3" s="1"/>
  <c r="D47" i="4" s="1"/>
  <c r="J66" i="1"/>
  <c r="N66" i="1"/>
  <c r="N30" i="3"/>
  <c r="L27" i="4" s="1"/>
  <c r="J30" i="3"/>
  <c r="H27" i="4" s="1"/>
  <c r="N40" i="3"/>
  <c r="L37" i="4" s="1"/>
  <c r="J40" i="3"/>
  <c r="H37" i="4" s="1"/>
  <c r="S30" i="1"/>
  <c r="T30" i="1" s="1"/>
  <c r="X30" i="1" s="1"/>
  <c r="AC41" i="1"/>
  <c r="S41" i="1"/>
  <c r="T41" i="1" s="1"/>
  <c r="X41" i="1" s="1"/>
  <c r="H7" i="3"/>
  <c r="F4" i="4" s="1"/>
  <c r="D7" i="3"/>
  <c r="B4" i="4" s="1"/>
  <c r="F59" i="1"/>
  <c r="G59" i="1" s="1"/>
  <c r="K59" i="1" s="1"/>
  <c r="F33" i="1"/>
  <c r="G33" i="1" s="1"/>
  <c r="K33" i="1" s="1"/>
  <c r="F93" i="4"/>
  <c r="S43" i="1"/>
  <c r="T43" i="1" s="1"/>
  <c r="X43" i="1" s="1"/>
  <c r="AC43" i="1"/>
  <c r="F34" i="1"/>
  <c r="G34" i="1" s="1"/>
  <c r="K34" i="1" s="1"/>
  <c r="P34" i="1"/>
  <c r="W48" i="1"/>
  <c r="U48" i="1"/>
  <c r="AA48" i="1"/>
  <c r="Y48" i="1"/>
  <c r="AB48" i="1" s="1"/>
  <c r="L32" i="3" s="1"/>
  <c r="J29" i="4" s="1"/>
  <c r="Y40" i="1"/>
  <c r="AB40" i="1" s="1"/>
  <c r="L24" i="3" s="1"/>
  <c r="J21" i="4" s="1"/>
  <c r="H8" i="3"/>
  <c r="F5" i="4" s="1"/>
  <c r="D8" i="3"/>
  <c r="B5" i="4" s="1"/>
  <c r="G36" i="3"/>
  <c r="E33" i="4" s="1"/>
  <c r="E36" i="3"/>
  <c r="C33" i="4" s="1"/>
  <c r="L40" i="1" l="1"/>
  <c r="O40" i="1" s="1"/>
  <c r="F24" i="3" s="1"/>
  <c r="D21" i="4" s="1"/>
  <c r="J40" i="1"/>
  <c r="H40" i="1"/>
  <c r="N40" i="1"/>
  <c r="H22" i="5"/>
  <c r="H73" i="4"/>
  <c r="J4" i="5"/>
  <c r="J55" i="4"/>
  <c r="J36" i="5"/>
  <c r="J87" i="4"/>
  <c r="M21" i="3"/>
  <c r="K18" i="4" s="1"/>
  <c r="K21" i="3"/>
  <c r="I18" i="4" s="1"/>
  <c r="M50" i="3"/>
  <c r="K47" i="4" s="1"/>
  <c r="K50" i="3"/>
  <c r="I47" i="4" s="1"/>
  <c r="N53" i="3"/>
  <c r="L50" i="4" s="1"/>
  <c r="J53" i="3"/>
  <c r="H50" i="4" s="1"/>
  <c r="F35" i="5"/>
  <c r="F86" i="4"/>
  <c r="D3" i="5"/>
  <c r="D54" i="4"/>
  <c r="B48" i="5"/>
  <c r="B99" i="4"/>
  <c r="B47" i="5"/>
  <c r="B98" i="4"/>
  <c r="F25" i="5"/>
  <c r="F76" i="4"/>
  <c r="E29" i="3"/>
  <c r="C26" i="4" s="1"/>
  <c r="G29" i="3"/>
  <c r="E26" i="4" s="1"/>
  <c r="N9" i="3"/>
  <c r="L6" i="4" s="1"/>
  <c r="J9" i="3"/>
  <c r="H6" i="4" s="1"/>
  <c r="G42" i="3"/>
  <c r="E39" i="4" s="1"/>
  <c r="E42" i="3"/>
  <c r="C39" i="4" s="1"/>
  <c r="W33" i="1"/>
  <c r="U33" i="1"/>
  <c r="AA33" i="1"/>
  <c r="Y33" i="1"/>
  <c r="AB33" i="1" s="1"/>
  <c r="L17" i="3" s="1"/>
  <c r="J14" i="4" s="1"/>
  <c r="N28" i="1"/>
  <c r="H28" i="1"/>
  <c r="J28" i="1"/>
  <c r="L28" i="1"/>
  <c r="O28" i="1" s="1"/>
  <c r="F12" i="3" s="1"/>
  <c r="D9" i="4" s="1"/>
  <c r="F49" i="5"/>
  <c r="F100" i="4"/>
  <c r="G39" i="3"/>
  <c r="E36" i="4" s="1"/>
  <c r="E39" i="3"/>
  <c r="C36" i="4" s="1"/>
  <c r="G44" i="3"/>
  <c r="E41" i="4" s="1"/>
  <c r="E44" i="3"/>
  <c r="C41" i="4" s="1"/>
  <c r="K32" i="5"/>
  <c r="K83" i="4"/>
  <c r="N39" i="1"/>
  <c r="L39" i="1"/>
  <c r="O39" i="1" s="1"/>
  <c r="F23" i="3" s="1"/>
  <c r="D20" i="4" s="1"/>
  <c r="J39" i="1"/>
  <c r="H39" i="1"/>
  <c r="F51" i="5"/>
  <c r="F102" i="4"/>
  <c r="D36" i="5"/>
  <c r="D87" i="4"/>
  <c r="M30" i="3"/>
  <c r="K27" i="4" s="1"/>
  <c r="K30" i="3"/>
  <c r="I27" i="4" s="1"/>
  <c r="D16" i="5"/>
  <c r="D67" i="4"/>
  <c r="D15" i="5"/>
  <c r="D66" i="4"/>
  <c r="W27" i="1"/>
  <c r="U27" i="1"/>
  <c r="AA27" i="1"/>
  <c r="Y27" i="1"/>
  <c r="AB27" i="1" s="1"/>
  <c r="L11" i="3" s="1"/>
  <c r="J8" i="4" s="1"/>
  <c r="D34" i="3"/>
  <c r="B31" i="4" s="1"/>
  <c r="H34" i="3"/>
  <c r="F31" i="4" s="1"/>
  <c r="G7" i="3"/>
  <c r="E4" i="4" s="1"/>
  <c r="E7" i="3"/>
  <c r="C4" i="4" s="1"/>
  <c r="D26" i="5"/>
  <c r="D77" i="4"/>
  <c r="J48" i="5"/>
  <c r="J99" i="4"/>
  <c r="S10" i="1"/>
  <c r="S9" i="1"/>
  <c r="S13" i="1" s="1"/>
  <c r="S12" i="1"/>
  <c r="S11" i="1"/>
  <c r="J6" i="5"/>
  <c r="J57" i="4"/>
  <c r="G61" i="1"/>
  <c r="F20" i="1"/>
  <c r="B49" i="5"/>
  <c r="B100" i="4"/>
  <c r="D22" i="5"/>
  <c r="D73" i="4"/>
  <c r="G30" i="3"/>
  <c r="E27" i="4" s="1"/>
  <c r="E30" i="3"/>
  <c r="C27" i="4" s="1"/>
  <c r="G31" i="3"/>
  <c r="E28" i="4" s="1"/>
  <c r="E31" i="3"/>
  <c r="C28" i="4" s="1"/>
  <c r="I30" i="5"/>
  <c r="I81" i="4"/>
  <c r="H64" i="1"/>
  <c r="L64" i="1"/>
  <c r="O64" i="1" s="1"/>
  <c r="F48" i="3" s="1"/>
  <c r="D45" i="4" s="1"/>
  <c r="J64" i="1"/>
  <c r="N64" i="1"/>
  <c r="H71" i="1"/>
  <c r="N71" i="1"/>
  <c r="L71" i="1"/>
  <c r="O71" i="1" s="1"/>
  <c r="F55" i="3" s="1"/>
  <c r="D52" i="4" s="1"/>
  <c r="J71" i="1"/>
  <c r="D33" i="5"/>
  <c r="D84" i="4"/>
  <c r="E33" i="3"/>
  <c r="C30" i="4" s="1"/>
  <c r="G33" i="3"/>
  <c r="E30" i="4" s="1"/>
  <c r="D21" i="5"/>
  <c r="D72" i="4"/>
  <c r="J42" i="5"/>
  <c r="J93" i="4"/>
  <c r="G20" i="3"/>
  <c r="E17" i="4" s="1"/>
  <c r="E20" i="3"/>
  <c r="C17" i="4" s="1"/>
  <c r="B3" i="5"/>
  <c r="B54" i="4"/>
  <c r="H29" i="5"/>
  <c r="H80" i="4"/>
  <c r="D18" i="3"/>
  <c r="B15" i="4" s="1"/>
  <c r="H18" i="3"/>
  <c r="F15" i="4" s="1"/>
  <c r="F3" i="5"/>
  <c r="F54" i="4"/>
  <c r="H57" i="1"/>
  <c r="N57" i="1"/>
  <c r="J57" i="1"/>
  <c r="L57" i="1"/>
  <c r="O57" i="1" s="1"/>
  <c r="F41" i="3" s="1"/>
  <c r="D38" i="4" s="1"/>
  <c r="H38" i="5"/>
  <c r="H89" i="4"/>
  <c r="H24" i="1"/>
  <c r="L24" i="1"/>
  <c r="O24" i="1" s="1"/>
  <c r="F8" i="3" s="1"/>
  <c r="D5" i="4" s="1"/>
  <c r="J24" i="1"/>
  <c r="N24" i="1"/>
  <c r="AA35" i="1"/>
  <c r="W35" i="1"/>
  <c r="U35" i="1"/>
  <c r="Y35" i="1"/>
  <c r="AB35" i="1" s="1"/>
  <c r="L19" i="3" s="1"/>
  <c r="J16" i="4" s="1"/>
  <c r="L29" i="5"/>
  <c r="L80" i="4"/>
  <c r="N50" i="1"/>
  <c r="L50" i="1"/>
  <c r="O50" i="1" s="1"/>
  <c r="F34" i="3" s="1"/>
  <c r="D31" i="4" s="1"/>
  <c r="J50" i="1"/>
  <c r="H50" i="1"/>
  <c r="J46" i="5"/>
  <c r="J97" i="4"/>
  <c r="Y55" i="1"/>
  <c r="AB55" i="1" s="1"/>
  <c r="L39" i="3" s="1"/>
  <c r="J36" i="4" s="1"/>
  <c r="AA55" i="1"/>
  <c r="W55" i="1"/>
  <c r="U55" i="1"/>
  <c r="B5" i="5"/>
  <c r="B56" i="4"/>
  <c r="H13" i="5"/>
  <c r="H64" i="4"/>
  <c r="N38" i="1"/>
  <c r="L38" i="1"/>
  <c r="O38" i="1" s="1"/>
  <c r="F22" i="3" s="1"/>
  <c r="D19" i="4" s="1"/>
  <c r="J38" i="1"/>
  <c r="H38" i="1"/>
  <c r="H69" i="1"/>
  <c r="N69" i="1"/>
  <c r="L69" i="1"/>
  <c r="O69" i="1" s="1"/>
  <c r="F53" i="3" s="1"/>
  <c r="D50" i="4" s="1"/>
  <c r="J69" i="1"/>
  <c r="L20" i="5"/>
  <c r="L71" i="4"/>
  <c r="G14" i="3"/>
  <c r="E11" i="4" s="1"/>
  <c r="E14" i="3"/>
  <c r="C11" i="4" s="1"/>
  <c r="D38" i="5"/>
  <c r="D89" i="4"/>
  <c r="AA42" i="1"/>
  <c r="W42" i="1"/>
  <c r="U42" i="1"/>
  <c r="Y42" i="1"/>
  <c r="AB42" i="1" s="1"/>
  <c r="L26" i="3" s="1"/>
  <c r="J23" i="4" s="1"/>
  <c r="D11" i="5"/>
  <c r="D62" i="4"/>
  <c r="J43" i="3"/>
  <c r="H40" i="4" s="1"/>
  <c r="N43" i="3"/>
  <c r="L40" i="4" s="1"/>
  <c r="AA47" i="1"/>
  <c r="W47" i="1"/>
  <c r="U47" i="1"/>
  <c r="Y47" i="1"/>
  <c r="AB47" i="1" s="1"/>
  <c r="L31" i="3" s="1"/>
  <c r="J28" i="4" s="1"/>
  <c r="D40" i="5"/>
  <c r="D91" i="4"/>
  <c r="R5" i="1"/>
  <c r="Q5" i="1"/>
  <c r="K30" i="5"/>
  <c r="K81" i="4"/>
  <c r="L42" i="5"/>
  <c r="L93" i="4"/>
  <c r="L11" i="5"/>
  <c r="L62" i="4"/>
  <c r="D23" i="5"/>
  <c r="D74" i="4"/>
  <c r="M6" i="3"/>
  <c r="K3" i="4" s="1"/>
  <c r="K6" i="3"/>
  <c r="I3" i="4" s="1"/>
  <c r="J9" i="5"/>
  <c r="J60" i="4"/>
  <c r="J19" i="5"/>
  <c r="J70" i="4"/>
  <c r="D12" i="5"/>
  <c r="D63" i="4"/>
  <c r="E19" i="3"/>
  <c r="C16" i="4" s="1"/>
  <c r="G19" i="3"/>
  <c r="E16" i="4" s="1"/>
  <c r="L26" i="5"/>
  <c r="L77" i="4"/>
  <c r="H37" i="1"/>
  <c r="N37" i="1"/>
  <c r="J37" i="1"/>
  <c r="L37" i="1"/>
  <c r="O37" i="1" s="1"/>
  <c r="F21" i="3" s="1"/>
  <c r="D18" i="4" s="1"/>
  <c r="G50" i="3"/>
  <c r="E47" i="4" s="1"/>
  <c r="E50" i="3"/>
  <c r="C47" i="4" s="1"/>
  <c r="B4" i="5"/>
  <c r="B55" i="4"/>
  <c r="N34" i="1"/>
  <c r="J34" i="1"/>
  <c r="H34" i="1"/>
  <c r="L34" i="1"/>
  <c r="O34" i="1" s="1"/>
  <c r="F18" i="3" s="1"/>
  <c r="D15" i="4" s="1"/>
  <c r="U41" i="1"/>
  <c r="AA41" i="1"/>
  <c r="Y41" i="1"/>
  <c r="AB41" i="1" s="1"/>
  <c r="L25" i="3" s="1"/>
  <c r="J22" i="4" s="1"/>
  <c r="W41" i="1"/>
  <c r="H10" i="5"/>
  <c r="H61" i="4"/>
  <c r="J31" i="5"/>
  <c r="J82" i="4"/>
  <c r="Y23" i="1"/>
  <c r="AB23" i="1" s="1"/>
  <c r="L7" i="3" s="1"/>
  <c r="J4" i="4" s="1"/>
  <c r="AA23" i="1"/>
  <c r="W23" i="1"/>
  <c r="U23" i="1"/>
  <c r="U34" i="1"/>
  <c r="AA34" i="1"/>
  <c r="W34" i="1"/>
  <c r="Y34" i="1"/>
  <c r="AB34" i="1" s="1"/>
  <c r="L18" i="3" s="1"/>
  <c r="J15" i="4" s="1"/>
  <c r="B44" i="5"/>
  <c r="B95" i="4"/>
  <c r="H40" i="5"/>
  <c r="H91" i="4"/>
  <c r="F26" i="5"/>
  <c r="F77" i="4"/>
  <c r="F13" i="5"/>
  <c r="F64" i="4"/>
  <c r="F18" i="5"/>
  <c r="F69" i="4"/>
  <c r="G46" i="3"/>
  <c r="E43" i="4" s="1"/>
  <c r="E46" i="3"/>
  <c r="C43" i="4" s="1"/>
  <c r="Y71" i="1"/>
  <c r="AB71" i="1" s="1"/>
  <c r="L55" i="3" s="1"/>
  <c r="J52" i="4" s="1"/>
  <c r="AA71" i="1"/>
  <c r="W71" i="1"/>
  <c r="U71" i="1"/>
  <c r="F10" i="5"/>
  <c r="F61" i="4"/>
  <c r="F5" i="5"/>
  <c r="F56" i="4"/>
  <c r="J40" i="5"/>
  <c r="J91" i="4"/>
  <c r="L13" i="5"/>
  <c r="L64" i="4"/>
  <c r="G54" i="3"/>
  <c r="E51" i="4" s="1"/>
  <c r="E54" i="3"/>
  <c r="C51" i="4" s="1"/>
  <c r="H20" i="5"/>
  <c r="H71" i="4"/>
  <c r="L34" i="5"/>
  <c r="L85" i="4"/>
  <c r="D7" i="5"/>
  <c r="D58" i="4"/>
  <c r="Y59" i="1"/>
  <c r="AB59" i="1" s="1"/>
  <c r="L43" i="3" s="1"/>
  <c r="J40" i="4" s="1"/>
  <c r="AA59" i="1"/>
  <c r="W59" i="1"/>
  <c r="U59" i="1"/>
  <c r="M48" i="3"/>
  <c r="K45" i="4" s="1"/>
  <c r="K48" i="3"/>
  <c r="I45" i="4" s="1"/>
  <c r="D45" i="3"/>
  <c r="B42" i="4" s="1"/>
  <c r="H45" i="3"/>
  <c r="F42" i="4" s="1"/>
  <c r="P20" i="1"/>
  <c r="S20" i="1"/>
  <c r="T61" i="1"/>
  <c r="I16" i="5"/>
  <c r="I67" i="4"/>
  <c r="H42" i="5"/>
  <c r="H93" i="4"/>
  <c r="E37" i="3"/>
  <c r="C34" i="4" s="1"/>
  <c r="G37" i="3"/>
  <c r="E34" i="4" s="1"/>
  <c r="H11" i="5"/>
  <c r="H62" i="4"/>
  <c r="G27" i="3"/>
  <c r="E24" i="4" s="1"/>
  <c r="E27" i="3"/>
  <c r="C24" i="4" s="1"/>
  <c r="G16" i="3"/>
  <c r="E13" i="4" s="1"/>
  <c r="E16" i="3"/>
  <c r="C13" i="4" s="1"/>
  <c r="H59" i="1"/>
  <c r="N59" i="1"/>
  <c r="L59" i="1"/>
  <c r="O59" i="1" s="1"/>
  <c r="F43" i="3" s="1"/>
  <c r="D40" i="4" s="1"/>
  <c r="J59" i="1"/>
  <c r="C32" i="5"/>
  <c r="C83" i="4"/>
  <c r="M44" i="3"/>
  <c r="K41" i="4" s="1"/>
  <c r="K44" i="3"/>
  <c r="I41" i="4" s="1"/>
  <c r="F4" i="5"/>
  <c r="F55" i="4"/>
  <c r="J27" i="3"/>
  <c r="H24" i="4" s="1"/>
  <c r="N27" i="3"/>
  <c r="L24" i="4" s="1"/>
  <c r="N25" i="3"/>
  <c r="L22" i="4" s="1"/>
  <c r="J25" i="3"/>
  <c r="H22" i="4" s="1"/>
  <c r="D46" i="5"/>
  <c r="D97" i="4"/>
  <c r="L10" i="5"/>
  <c r="L61" i="4"/>
  <c r="K35" i="3"/>
  <c r="I32" i="4" s="1"/>
  <c r="M35" i="3"/>
  <c r="K32" i="4" s="1"/>
  <c r="J7" i="3"/>
  <c r="H4" i="4" s="1"/>
  <c r="N7" i="3"/>
  <c r="L4" i="4" s="1"/>
  <c r="D24" i="5"/>
  <c r="D75" i="4"/>
  <c r="F44" i="5"/>
  <c r="F95" i="4"/>
  <c r="L40" i="5"/>
  <c r="L91" i="4"/>
  <c r="B26" i="5"/>
  <c r="B77" i="4"/>
  <c r="B13" i="5"/>
  <c r="B64" i="4"/>
  <c r="B18" i="5"/>
  <c r="B69" i="4"/>
  <c r="J55" i="3"/>
  <c r="H52" i="4" s="1"/>
  <c r="N55" i="3"/>
  <c r="L52" i="4" s="1"/>
  <c r="B10" i="5"/>
  <c r="B61" i="4"/>
  <c r="I12" i="5"/>
  <c r="I63" i="4"/>
  <c r="M42" i="3"/>
  <c r="K39" i="4" s="1"/>
  <c r="K42" i="3"/>
  <c r="I39" i="4" s="1"/>
  <c r="F37" i="5"/>
  <c r="F88" i="4"/>
  <c r="Y65" i="1"/>
  <c r="AB65" i="1" s="1"/>
  <c r="L49" i="3" s="1"/>
  <c r="J46" i="4" s="1"/>
  <c r="AA65" i="1"/>
  <c r="W65" i="1"/>
  <c r="U65" i="1"/>
  <c r="H34" i="5"/>
  <c r="H85" i="4"/>
  <c r="G32" i="3"/>
  <c r="E29" i="4" s="1"/>
  <c r="E32" i="3"/>
  <c r="C29" i="4" s="1"/>
  <c r="L7" i="5"/>
  <c r="L58" i="4"/>
  <c r="M38" i="3"/>
  <c r="K35" i="4" s="1"/>
  <c r="K38" i="3"/>
  <c r="I35" i="4" s="1"/>
  <c r="H14" i="5"/>
  <c r="H65" i="4"/>
  <c r="N45" i="3"/>
  <c r="L42" i="4" s="1"/>
  <c r="J45" i="3"/>
  <c r="H42" i="4" s="1"/>
  <c r="AC20" i="1"/>
  <c r="K16" i="5"/>
  <c r="K67" i="4"/>
  <c r="AA31" i="1"/>
  <c r="Y31" i="1"/>
  <c r="AB31" i="1" s="1"/>
  <c r="L15" i="3" s="1"/>
  <c r="J12" i="4" s="1"/>
  <c r="W31" i="1"/>
  <c r="U31" i="1"/>
  <c r="H13" i="3"/>
  <c r="F10" i="4" s="1"/>
  <c r="D13" i="3"/>
  <c r="B10" i="4" s="1"/>
  <c r="Y63" i="1"/>
  <c r="AB63" i="1" s="1"/>
  <c r="L47" i="3" s="1"/>
  <c r="J44" i="4" s="1"/>
  <c r="AA63" i="1"/>
  <c r="W63" i="1"/>
  <c r="U63" i="1"/>
  <c r="H25" i="1"/>
  <c r="N25" i="1"/>
  <c r="L25" i="1"/>
  <c r="O25" i="1" s="1"/>
  <c r="F9" i="3" s="1"/>
  <c r="D6" i="4" s="1"/>
  <c r="J25" i="1"/>
  <c r="M13" i="3"/>
  <c r="K10" i="4" s="1"/>
  <c r="K13" i="3"/>
  <c r="I10" i="4" s="1"/>
  <c r="K23" i="3"/>
  <c r="I20" i="4" s="1"/>
  <c r="M23" i="3"/>
  <c r="K20" i="4" s="1"/>
  <c r="D6" i="5"/>
  <c r="D57" i="4"/>
  <c r="J39" i="3"/>
  <c r="H36" i="4" s="1"/>
  <c r="N39" i="3"/>
  <c r="L36" i="4" s="1"/>
  <c r="E32" i="5"/>
  <c r="E83" i="4"/>
  <c r="J20" i="5"/>
  <c r="J71" i="4"/>
  <c r="AA43" i="1"/>
  <c r="W43" i="1"/>
  <c r="U43" i="1"/>
  <c r="Y43" i="1"/>
  <c r="AB43" i="1" s="1"/>
  <c r="L27" i="3" s="1"/>
  <c r="J24" i="4" s="1"/>
  <c r="U30" i="1"/>
  <c r="AA30" i="1"/>
  <c r="W30" i="1"/>
  <c r="Y30" i="1"/>
  <c r="AB30" i="1" s="1"/>
  <c r="L14" i="3" s="1"/>
  <c r="J11" i="4" s="1"/>
  <c r="F45" i="5"/>
  <c r="F96" i="4"/>
  <c r="Y67" i="1"/>
  <c r="AB67" i="1" s="1"/>
  <c r="L51" i="3" s="1"/>
  <c r="J48" i="4" s="1"/>
  <c r="AA67" i="1"/>
  <c r="W67" i="1"/>
  <c r="U67" i="1"/>
  <c r="B17" i="5"/>
  <c r="B68" i="4"/>
  <c r="G28" i="3"/>
  <c r="E25" i="4" s="1"/>
  <c r="E28" i="3"/>
  <c r="C25" i="4" s="1"/>
  <c r="K8" i="3"/>
  <c r="I5" i="4" s="1"/>
  <c r="M8" i="3"/>
  <c r="K5" i="4" s="1"/>
  <c r="B40" i="5"/>
  <c r="B91" i="4"/>
  <c r="F33" i="5"/>
  <c r="F84" i="4"/>
  <c r="N37" i="3"/>
  <c r="L34" i="4" s="1"/>
  <c r="J37" i="3"/>
  <c r="H34" i="4" s="1"/>
  <c r="D42" i="5"/>
  <c r="D93" i="4"/>
  <c r="I18" i="5"/>
  <c r="I69" i="4"/>
  <c r="J29" i="5"/>
  <c r="J80" i="4"/>
  <c r="D45" i="5"/>
  <c r="D96" i="4"/>
  <c r="K12" i="5"/>
  <c r="K63" i="4"/>
  <c r="D50" i="5"/>
  <c r="D101" i="4"/>
  <c r="B37" i="5"/>
  <c r="B88" i="4"/>
  <c r="Y57" i="1"/>
  <c r="AB57" i="1" s="1"/>
  <c r="L41" i="3" s="1"/>
  <c r="J38" i="4" s="1"/>
  <c r="AA57" i="1"/>
  <c r="W57" i="1"/>
  <c r="U57" i="1"/>
  <c r="N49" i="3"/>
  <c r="L46" i="4" s="1"/>
  <c r="J49" i="3"/>
  <c r="H46" i="4" s="1"/>
  <c r="J44" i="5"/>
  <c r="J95" i="4"/>
  <c r="H7" i="5"/>
  <c r="H58" i="4"/>
  <c r="L14" i="5"/>
  <c r="L65" i="4"/>
  <c r="M54" i="3"/>
  <c r="K51" i="4" s="1"/>
  <c r="K54" i="3"/>
  <c r="I51" i="4" s="1"/>
  <c r="T5" i="1"/>
  <c r="U5" i="1"/>
  <c r="L8" i="5"/>
  <c r="L59" i="4"/>
  <c r="G38" i="3"/>
  <c r="E35" i="4" s="1"/>
  <c r="E38" i="3"/>
  <c r="C35" i="4" s="1"/>
  <c r="J29" i="1"/>
  <c r="H29" i="1"/>
  <c r="N29" i="1"/>
  <c r="L29" i="1"/>
  <c r="O29" i="1" s="1"/>
  <c r="F13" i="3" s="1"/>
  <c r="D10" i="4" s="1"/>
  <c r="B43" i="5"/>
  <c r="B94" i="4"/>
  <c r="J47" i="3"/>
  <c r="H44" i="4" s="1"/>
  <c r="N47" i="3"/>
  <c r="L44" i="4" s="1"/>
  <c r="H28" i="5"/>
  <c r="H79" i="4"/>
  <c r="J2" i="5"/>
  <c r="J53" i="4"/>
  <c r="D31" i="5"/>
  <c r="D82" i="4"/>
  <c r="G10" i="3"/>
  <c r="E7" i="4" s="1"/>
  <c r="E10" i="3"/>
  <c r="C7" i="4" s="1"/>
  <c r="H15" i="5"/>
  <c r="H66" i="4"/>
  <c r="F48" i="5"/>
  <c r="F99" i="4"/>
  <c r="J28" i="5"/>
  <c r="J79" i="4"/>
  <c r="H36" i="5"/>
  <c r="H87" i="4"/>
  <c r="J25" i="5"/>
  <c r="J76" i="4"/>
  <c r="B45" i="5"/>
  <c r="B96" i="4"/>
  <c r="J51" i="3"/>
  <c r="H48" i="4" s="1"/>
  <c r="N51" i="3"/>
  <c r="L48" i="4" s="1"/>
  <c r="F17" i="5"/>
  <c r="F68" i="4"/>
  <c r="M40" i="3"/>
  <c r="K37" i="4" s="1"/>
  <c r="K40" i="3"/>
  <c r="I37" i="4" s="1"/>
  <c r="F40" i="5"/>
  <c r="F91" i="4"/>
  <c r="B33" i="5"/>
  <c r="B84" i="4"/>
  <c r="Y53" i="1"/>
  <c r="AB53" i="1" s="1"/>
  <c r="L37" i="3" s="1"/>
  <c r="J34" i="4" s="1"/>
  <c r="AA53" i="1"/>
  <c r="W53" i="1"/>
  <c r="U53" i="1"/>
  <c r="K18" i="5"/>
  <c r="K69" i="4"/>
  <c r="M28" i="3"/>
  <c r="K25" i="4" s="1"/>
  <c r="K28" i="3"/>
  <c r="I25" i="4" s="1"/>
  <c r="M33" i="3"/>
  <c r="K30" i="4" s="1"/>
  <c r="K33" i="3"/>
  <c r="I30" i="4" s="1"/>
  <c r="E49" i="3"/>
  <c r="C46" i="4" s="1"/>
  <c r="G49" i="3"/>
  <c r="E46" i="4" s="1"/>
  <c r="H68" i="1"/>
  <c r="L68" i="1"/>
  <c r="O68" i="1" s="1"/>
  <c r="F52" i="3" s="1"/>
  <c r="D49" i="4" s="1"/>
  <c r="J68" i="1"/>
  <c r="N68" i="1"/>
  <c r="J38" i="5"/>
  <c r="J89" i="4"/>
  <c r="N41" i="3"/>
  <c r="L38" i="4" s="1"/>
  <c r="J41" i="3"/>
  <c r="H38" i="4" s="1"/>
  <c r="F2" i="5"/>
  <c r="F53" i="4"/>
  <c r="M10" i="3"/>
  <c r="K7" i="4" s="1"/>
  <c r="K10" i="3"/>
  <c r="I7" i="4" s="1"/>
  <c r="G11" i="3"/>
  <c r="E8" i="4" s="1"/>
  <c r="E11" i="3"/>
  <c r="C8" i="4" s="1"/>
  <c r="B39" i="5"/>
  <c r="B90" i="4"/>
  <c r="D35" i="5"/>
  <c r="D86" i="4"/>
  <c r="H22" i="1"/>
  <c r="L22" i="1"/>
  <c r="O22" i="1" s="1"/>
  <c r="F6" i="3" s="1"/>
  <c r="D3" i="4" s="1"/>
  <c r="J22" i="1"/>
  <c r="N22" i="1"/>
  <c r="J34" i="5"/>
  <c r="J85" i="4"/>
  <c r="H67" i="1"/>
  <c r="N67" i="1"/>
  <c r="L67" i="1"/>
  <c r="O67" i="1" s="1"/>
  <c r="F51" i="3" s="1"/>
  <c r="D48" i="4" s="1"/>
  <c r="J67" i="1"/>
  <c r="H8" i="5"/>
  <c r="H59" i="4"/>
  <c r="D29" i="5"/>
  <c r="D80" i="4"/>
  <c r="F43" i="5"/>
  <c r="F94" i="4"/>
  <c r="L28" i="5"/>
  <c r="L79" i="4"/>
  <c r="G40" i="3"/>
  <c r="E37" i="4" s="1"/>
  <c r="E40" i="3"/>
  <c r="C37" i="4" s="1"/>
  <c r="L27" i="5"/>
  <c r="L78" i="4"/>
  <c r="G35" i="3"/>
  <c r="E32" i="4" s="1"/>
  <c r="E35" i="3"/>
  <c r="C32" i="4" s="1"/>
  <c r="H26" i="5"/>
  <c r="H77" i="4"/>
  <c r="L38" i="5"/>
  <c r="L89" i="4"/>
  <c r="F47" i="5"/>
  <c r="F98" i="4"/>
  <c r="M32" i="3"/>
  <c r="K29" i="4" s="1"/>
  <c r="K32" i="3"/>
  <c r="I29" i="4" s="1"/>
  <c r="H33" i="1"/>
  <c r="N33" i="1"/>
  <c r="J33" i="1"/>
  <c r="L33" i="1"/>
  <c r="O33" i="1" s="1"/>
  <c r="F17" i="3" s="1"/>
  <c r="D14" i="4" s="1"/>
  <c r="L36" i="5"/>
  <c r="L87" i="4"/>
  <c r="M29" i="3"/>
  <c r="K26" i="4" s="1"/>
  <c r="K29" i="3"/>
  <c r="I26" i="4" s="1"/>
  <c r="L15" i="5"/>
  <c r="L66" i="4"/>
  <c r="H24" i="3"/>
  <c r="F21" i="4" s="1"/>
  <c r="D24" i="3"/>
  <c r="B21" i="4" s="1"/>
  <c r="L22" i="5"/>
  <c r="L73" i="4"/>
  <c r="J17" i="5"/>
  <c r="J68" i="4"/>
  <c r="Y69" i="1"/>
  <c r="AB69" i="1" s="1"/>
  <c r="L53" i="3" s="1"/>
  <c r="J50" i="4" s="1"/>
  <c r="AA69" i="1"/>
  <c r="W69" i="1"/>
  <c r="U69" i="1"/>
  <c r="B35" i="5"/>
  <c r="B86" i="4"/>
  <c r="B25" i="5"/>
  <c r="B76" i="4"/>
  <c r="Y25" i="1"/>
  <c r="AB25" i="1" s="1"/>
  <c r="L9" i="3" s="1"/>
  <c r="J6" i="4" s="1"/>
  <c r="AA25" i="1"/>
  <c r="W25" i="1"/>
  <c r="U25" i="1"/>
  <c r="M52" i="3"/>
  <c r="K49" i="4" s="1"/>
  <c r="K52" i="3"/>
  <c r="I49" i="4" s="1"/>
  <c r="B2" i="5"/>
  <c r="B53" i="4"/>
  <c r="H12" i="3"/>
  <c r="F9" i="4" s="1"/>
  <c r="D12" i="3"/>
  <c r="B9" i="4" s="1"/>
  <c r="F39" i="5"/>
  <c r="F90" i="4"/>
  <c r="W28" i="1"/>
  <c r="U28" i="1"/>
  <c r="AA28" i="1"/>
  <c r="Y28" i="1"/>
  <c r="AB28" i="1" s="1"/>
  <c r="L12" i="3" s="1"/>
  <c r="J9" i="4" s="1"/>
  <c r="G26" i="3"/>
  <c r="E23" i="4" s="1"/>
  <c r="E26" i="3"/>
  <c r="C23" i="4" s="1"/>
  <c r="H63" i="1"/>
  <c r="N63" i="1"/>
  <c r="L63" i="1"/>
  <c r="O63" i="1" s="1"/>
  <c r="F47" i="3" s="1"/>
  <c r="D44" i="4" s="1"/>
  <c r="J63" i="1"/>
  <c r="J50" i="5"/>
  <c r="J101" i="4"/>
  <c r="K24" i="3"/>
  <c r="I21" i="4" s="1"/>
  <c r="M24" i="3"/>
  <c r="K21" i="4" s="1"/>
  <c r="I32" i="5"/>
  <c r="I83" i="4"/>
  <c r="D34" i="5"/>
  <c r="D85" i="4"/>
  <c r="H23" i="3"/>
  <c r="F20" i="4" s="1"/>
  <c r="D23" i="3"/>
  <c r="B20" i="4" s="1"/>
  <c r="B51" i="5"/>
  <c r="B102" i="4"/>
  <c r="E25" i="3"/>
  <c r="C22" i="4" s="1"/>
  <c r="G25" i="3"/>
  <c r="E22" i="4" s="1"/>
  <c r="G15" i="3"/>
  <c r="E12" i="4" s="1"/>
  <c r="E15" i="3"/>
  <c r="C12" i="4" s="1"/>
  <c r="M46" i="3"/>
  <c r="K43" i="4" s="1"/>
  <c r="K46" i="3"/>
  <c r="I43" i="4" s="1"/>
  <c r="J26" i="5"/>
  <c r="J77" i="4"/>
  <c r="H27" i="5"/>
  <c r="H78" i="4"/>
  <c r="C11" i="5" l="1"/>
  <c r="C62" i="4"/>
  <c r="I48" i="5"/>
  <c r="I99" i="4"/>
  <c r="H37" i="5"/>
  <c r="H88" i="4"/>
  <c r="E45" i="5"/>
  <c r="E96" i="4"/>
  <c r="I36" i="5"/>
  <c r="I87" i="4"/>
  <c r="I50" i="5"/>
  <c r="I101" i="4"/>
  <c r="H45" i="5"/>
  <c r="H96" i="4"/>
  <c r="M14" i="3"/>
  <c r="K11" i="4" s="1"/>
  <c r="K14" i="3"/>
  <c r="I11" i="4" s="1"/>
  <c r="I9" i="5"/>
  <c r="I60" i="4"/>
  <c r="K47" i="3"/>
  <c r="I44" i="4" s="1"/>
  <c r="M47" i="3"/>
  <c r="K44" i="4" s="1"/>
  <c r="K34" i="5"/>
  <c r="K85" i="4"/>
  <c r="K40" i="5"/>
  <c r="K91" i="4"/>
  <c r="E12" i="5"/>
  <c r="E63" i="4"/>
  <c r="I44" i="5"/>
  <c r="I95" i="4"/>
  <c r="K55" i="3"/>
  <c r="I52" i="4" s="1"/>
  <c r="M55" i="3"/>
  <c r="K52" i="4" s="1"/>
  <c r="M18" i="3"/>
  <c r="K15" i="4" s="1"/>
  <c r="K18" i="3"/>
  <c r="I15" i="4" s="1"/>
  <c r="E21" i="3"/>
  <c r="C18" i="4" s="1"/>
  <c r="G21" i="3"/>
  <c r="E18" i="4" s="1"/>
  <c r="C10" i="5"/>
  <c r="C61" i="4"/>
  <c r="D30" i="5"/>
  <c r="D81" i="4"/>
  <c r="G8" i="3"/>
  <c r="E5" i="4" s="1"/>
  <c r="E8" i="3"/>
  <c r="C5" i="4" s="1"/>
  <c r="E41" i="3"/>
  <c r="C38" i="4" s="1"/>
  <c r="G41" i="3"/>
  <c r="E38" i="4" s="1"/>
  <c r="E29" i="5"/>
  <c r="E80" i="4"/>
  <c r="G48" i="3"/>
  <c r="E45" i="4" s="1"/>
  <c r="E48" i="3"/>
  <c r="C45" i="4" s="1"/>
  <c r="C26" i="5"/>
  <c r="C77" i="4"/>
  <c r="D8" i="5"/>
  <c r="D59" i="4"/>
  <c r="C38" i="5"/>
  <c r="C89" i="4"/>
  <c r="H49" i="5"/>
  <c r="H100" i="4"/>
  <c r="K48" i="5"/>
  <c r="K99" i="4"/>
  <c r="L37" i="5"/>
  <c r="L88" i="4"/>
  <c r="C45" i="5"/>
  <c r="C96" i="4"/>
  <c r="K36" i="5"/>
  <c r="K87" i="4"/>
  <c r="K50" i="5"/>
  <c r="K101" i="4"/>
  <c r="L45" i="5"/>
  <c r="L96" i="4"/>
  <c r="K9" i="5"/>
  <c r="K60" i="4"/>
  <c r="J43" i="5"/>
  <c r="J94" i="4"/>
  <c r="M49" i="3"/>
  <c r="K46" i="4" s="1"/>
  <c r="K49" i="3"/>
  <c r="I46" i="4" s="1"/>
  <c r="L3" i="5"/>
  <c r="L54" i="4"/>
  <c r="H21" i="5"/>
  <c r="H72" i="4"/>
  <c r="C23" i="5"/>
  <c r="C74" i="4"/>
  <c r="K44" i="5"/>
  <c r="K95" i="4"/>
  <c r="J51" i="5"/>
  <c r="J102" i="4"/>
  <c r="E18" i="3"/>
  <c r="C15" i="4" s="1"/>
  <c r="G18" i="3"/>
  <c r="E15" i="4" s="1"/>
  <c r="E10" i="5"/>
  <c r="E61" i="4"/>
  <c r="E34" i="3"/>
  <c r="C31" i="4" s="1"/>
  <c r="G34" i="3"/>
  <c r="E31" i="4" s="1"/>
  <c r="C29" i="5"/>
  <c r="C80" i="4"/>
  <c r="E26" i="5"/>
  <c r="E77" i="4"/>
  <c r="E38" i="5"/>
  <c r="E89" i="4"/>
  <c r="L49" i="5"/>
  <c r="L100" i="4"/>
  <c r="D43" i="5"/>
  <c r="D94" i="4"/>
  <c r="E21" i="5"/>
  <c r="E72" i="4"/>
  <c r="G47" i="3"/>
  <c r="E44" i="4" s="1"/>
  <c r="E47" i="3"/>
  <c r="C44" i="4" s="1"/>
  <c r="B20" i="5"/>
  <c r="B71" i="4"/>
  <c r="D13" i="5"/>
  <c r="D64" i="4"/>
  <c r="C36" i="5"/>
  <c r="C87" i="4"/>
  <c r="G6" i="3"/>
  <c r="E3" i="4" s="1"/>
  <c r="E6" i="3"/>
  <c r="C3" i="4" s="1"/>
  <c r="C7" i="5"/>
  <c r="C58" i="4"/>
  <c r="I29" i="5"/>
  <c r="I80" i="4"/>
  <c r="M37" i="3"/>
  <c r="K34" i="4" s="1"/>
  <c r="K37" i="3"/>
  <c r="I34" i="4" s="1"/>
  <c r="C6" i="5"/>
  <c r="C57" i="4"/>
  <c r="L43" i="5"/>
  <c r="L94" i="4"/>
  <c r="C34" i="5"/>
  <c r="C85" i="4"/>
  <c r="K4" i="5"/>
  <c r="K55" i="4"/>
  <c r="K51" i="3"/>
  <c r="I48" i="4" s="1"/>
  <c r="M51" i="3"/>
  <c r="K48" i="4" s="1"/>
  <c r="J23" i="5"/>
  <c r="J74" i="4"/>
  <c r="L35" i="5"/>
  <c r="L86" i="4"/>
  <c r="B9" i="5"/>
  <c r="B60" i="4"/>
  <c r="J45" i="5"/>
  <c r="J96" i="4"/>
  <c r="H3" i="5"/>
  <c r="H54" i="4"/>
  <c r="L21" i="5"/>
  <c r="L72" i="4"/>
  <c r="E23" i="5"/>
  <c r="E74" i="4"/>
  <c r="C42" i="5"/>
  <c r="C93" i="4"/>
  <c r="J27" i="5"/>
  <c r="J78" i="4"/>
  <c r="J22" i="5"/>
  <c r="J73" i="4"/>
  <c r="D18" i="5"/>
  <c r="D69" i="4"/>
  <c r="K39" i="3"/>
  <c r="I36" i="4" s="1"/>
  <c r="M39" i="3"/>
  <c r="K36" i="4" s="1"/>
  <c r="D4" i="5"/>
  <c r="D55" i="4"/>
  <c r="C16" i="5"/>
  <c r="C67" i="4"/>
  <c r="D44" i="5"/>
  <c r="D95" i="4"/>
  <c r="C3" i="5"/>
  <c r="C54" i="4"/>
  <c r="C40" i="5"/>
  <c r="C91" i="4"/>
  <c r="H5" i="5"/>
  <c r="H56" i="4"/>
  <c r="I46" i="5"/>
  <c r="I97" i="4"/>
  <c r="C21" i="5"/>
  <c r="C72" i="4"/>
  <c r="F20" i="5"/>
  <c r="F71" i="4"/>
  <c r="E36" i="5"/>
  <c r="E87" i="4"/>
  <c r="E7" i="5"/>
  <c r="E58" i="4"/>
  <c r="K29" i="5"/>
  <c r="K80" i="4"/>
  <c r="J33" i="5"/>
  <c r="J84" i="4"/>
  <c r="E6" i="5"/>
  <c r="E57" i="4"/>
  <c r="H43" i="5"/>
  <c r="H94" i="4"/>
  <c r="E34" i="5"/>
  <c r="E85" i="4"/>
  <c r="I4" i="5"/>
  <c r="I55" i="4"/>
  <c r="J47" i="5"/>
  <c r="J98" i="4"/>
  <c r="H35" i="5"/>
  <c r="H86" i="4"/>
  <c r="D5" i="5"/>
  <c r="D56" i="4"/>
  <c r="F9" i="5"/>
  <c r="F60" i="4"/>
  <c r="H41" i="5"/>
  <c r="H92" i="4"/>
  <c r="C28" i="5"/>
  <c r="C79" i="4"/>
  <c r="L51" i="5"/>
  <c r="L102" i="4"/>
  <c r="K31" i="5"/>
  <c r="K82" i="4"/>
  <c r="L23" i="5"/>
  <c r="L74" i="4"/>
  <c r="X61" i="1"/>
  <c r="T20" i="1"/>
  <c r="U7" i="1" s="1"/>
  <c r="E42" i="5"/>
  <c r="E93" i="4"/>
  <c r="J21" i="5"/>
  <c r="J72" i="4"/>
  <c r="G22" i="3"/>
  <c r="E19" i="4" s="1"/>
  <c r="E22" i="3"/>
  <c r="C19" i="4" s="1"/>
  <c r="J35" i="5"/>
  <c r="J86" i="4"/>
  <c r="E16" i="5"/>
  <c r="E67" i="4"/>
  <c r="E3" i="5"/>
  <c r="E54" i="4"/>
  <c r="E40" i="5"/>
  <c r="E91" i="4"/>
  <c r="G12" i="3"/>
  <c r="E9" i="4" s="1"/>
  <c r="E12" i="3"/>
  <c r="C9" i="4" s="1"/>
  <c r="L5" i="5"/>
  <c r="L56" i="4"/>
  <c r="K46" i="5"/>
  <c r="K97" i="4"/>
  <c r="E11" i="5"/>
  <c r="E62" i="4"/>
  <c r="K20" i="5"/>
  <c r="K71" i="4"/>
  <c r="C22" i="5"/>
  <c r="C73" i="4"/>
  <c r="B8" i="5"/>
  <c r="B59" i="4"/>
  <c r="K9" i="3"/>
  <c r="I6" i="4" s="1"/>
  <c r="M9" i="3"/>
  <c r="K6" i="4" s="1"/>
  <c r="M53" i="3"/>
  <c r="K50" i="4" s="1"/>
  <c r="K53" i="3"/>
  <c r="I50" i="4" s="1"/>
  <c r="E17" i="3"/>
  <c r="C14" i="4" s="1"/>
  <c r="G17" i="3"/>
  <c r="E14" i="4" s="1"/>
  <c r="D2" i="5"/>
  <c r="D53" i="4"/>
  <c r="I6" i="5"/>
  <c r="I57" i="4"/>
  <c r="G52" i="3"/>
  <c r="E49" i="4" s="1"/>
  <c r="E52" i="3"/>
  <c r="C49" i="4" s="1"/>
  <c r="I24" i="5"/>
  <c r="I75" i="4"/>
  <c r="L47" i="5"/>
  <c r="L98" i="4"/>
  <c r="M41" i="3"/>
  <c r="K38" i="4" s="1"/>
  <c r="K41" i="3"/>
  <c r="I38" i="4" s="1"/>
  <c r="H33" i="5"/>
  <c r="H84" i="4"/>
  <c r="C24" i="5"/>
  <c r="C75" i="4"/>
  <c r="E9" i="3"/>
  <c r="C6" i="4" s="1"/>
  <c r="G9" i="3"/>
  <c r="E6" i="4" s="1"/>
  <c r="L41" i="5"/>
  <c r="L92" i="4"/>
  <c r="E28" i="5"/>
  <c r="E79" i="4"/>
  <c r="H51" i="5"/>
  <c r="H102" i="4"/>
  <c r="I31" i="5"/>
  <c r="I82" i="4"/>
  <c r="H23" i="5"/>
  <c r="H74" i="4"/>
  <c r="D39" i="5"/>
  <c r="D90" i="4"/>
  <c r="K43" i="3"/>
  <c r="I40" i="4" s="1"/>
  <c r="M43" i="3"/>
  <c r="K40" i="4" s="1"/>
  <c r="C50" i="5"/>
  <c r="C101" i="4"/>
  <c r="K7" i="3"/>
  <c r="I4" i="4" s="1"/>
  <c r="M7" i="3"/>
  <c r="K4" i="4" s="1"/>
  <c r="K25" i="3"/>
  <c r="I22" i="4" s="1"/>
  <c r="M25" i="3"/>
  <c r="K22" i="4" s="1"/>
  <c r="C46" i="5"/>
  <c r="C97" i="4"/>
  <c r="E15" i="5"/>
  <c r="E66" i="4"/>
  <c r="I2" i="5"/>
  <c r="I53" i="4"/>
  <c r="J15" i="5"/>
  <c r="J66" i="4"/>
  <c r="F14" i="5"/>
  <c r="F65" i="4"/>
  <c r="F30" i="5"/>
  <c r="F81" i="4"/>
  <c r="C35" i="5"/>
  <c r="C86" i="4"/>
  <c r="J13" i="5"/>
  <c r="J64" i="4"/>
  <c r="E25" i="5"/>
  <c r="E76" i="4"/>
  <c r="I17" i="5"/>
  <c r="I68" i="4"/>
  <c r="G24" i="3"/>
  <c r="E21" i="4" s="1"/>
  <c r="E24" i="3"/>
  <c r="C21" i="4" s="1"/>
  <c r="I20" i="5"/>
  <c r="I71" i="4"/>
  <c r="F8" i="5"/>
  <c r="F59" i="4"/>
  <c r="J5" i="5"/>
  <c r="J56" i="4"/>
  <c r="J49" i="5"/>
  <c r="J100" i="4"/>
  <c r="D47" i="5"/>
  <c r="D98" i="4"/>
  <c r="K6" i="5"/>
  <c r="K57" i="4"/>
  <c r="K24" i="5"/>
  <c r="K75" i="4"/>
  <c r="H47" i="5"/>
  <c r="H98" i="4"/>
  <c r="J37" i="5"/>
  <c r="J88" i="4"/>
  <c r="L33" i="5"/>
  <c r="L84" i="4"/>
  <c r="E24" i="5"/>
  <c r="E75" i="4"/>
  <c r="K27" i="3"/>
  <c r="I24" i="4" s="1"/>
  <c r="M27" i="3"/>
  <c r="K24" i="4" s="1"/>
  <c r="I38" i="5"/>
  <c r="I89" i="4"/>
  <c r="G43" i="3"/>
  <c r="E40" i="4" s="1"/>
  <c r="E43" i="3"/>
  <c r="C40" i="4" s="1"/>
  <c r="E33" i="5"/>
  <c r="E84" i="4"/>
  <c r="J39" i="5"/>
  <c r="J90" i="4"/>
  <c r="E50" i="5"/>
  <c r="E101" i="4"/>
  <c r="J3" i="5"/>
  <c r="J54" i="4"/>
  <c r="E46" i="5"/>
  <c r="E97" i="4"/>
  <c r="C15" i="5"/>
  <c r="C66" i="4"/>
  <c r="K2" i="5"/>
  <c r="K53" i="4"/>
  <c r="K31" i="3"/>
  <c r="I28" i="4" s="1"/>
  <c r="M31" i="3"/>
  <c r="K28" i="4" s="1"/>
  <c r="M26" i="3"/>
  <c r="K23" i="4" s="1"/>
  <c r="K26" i="3"/>
  <c r="I23" i="4" s="1"/>
  <c r="D49" i="5"/>
  <c r="D100" i="4"/>
  <c r="B14" i="5"/>
  <c r="B65" i="4"/>
  <c r="D51" i="5"/>
  <c r="D102" i="4"/>
  <c r="B30" i="5"/>
  <c r="B81" i="4"/>
  <c r="E35" i="5"/>
  <c r="E86" i="4"/>
  <c r="M17" i="3"/>
  <c r="K14" i="4" s="1"/>
  <c r="K17" i="3"/>
  <c r="I14" i="4" s="1"/>
  <c r="C25" i="5"/>
  <c r="C76" i="4"/>
  <c r="K17" i="5"/>
  <c r="K68" i="4"/>
  <c r="J8" i="5"/>
  <c r="J59" i="4"/>
  <c r="I28" i="5"/>
  <c r="I79" i="4"/>
  <c r="D48" i="5"/>
  <c r="D99" i="4"/>
  <c r="D9" i="5"/>
  <c r="D60" i="4"/>
  <c r="J10" i="5"/>
  <c r="J61" i="4"/>
  <c r="K19" i="5"/>
  <c r="K70" i="4"/>
  <c r="J11" i="5"/>
  <c r="J62" i="4"/>
  <c r="K38" i="5"/>
  <c r="K89" i="4"/>
  <c r="C33" i="5"/>
  <c r="C84" i="4"/>
  <c r="F41" i="5"/>
  <c r="F92" i="4"/>
  <c r="J14" i="5"/>
  <c r="J65" i="4"/>
  <c r="D14" i="5"/>
  <c r="D65" i="4"/>
  <c r="D17" i="5"/>
  <c r="D68" i="4"/>
  <c r="L39" i="5"/>
  <c r="L90" i="4"/>
  <c r="E53" i="3"/>
  <c r="C50" i="4" s="1"/>
  <c r="G53" i="3"/>
  <c r="E50" i="4" s="1"/>
  <c r="D37" i="5"/>
  <c r="D88" i="4"/>
  <c r="G55" i="3"/>
  <c r="E52" i="4" s="1"/>
  <c r="E55" i="3"/>
  <c r="C52" i="4" s="1"/>
  <c r="C27" i="5"/>
  <c r="C78" i="4"/>
  <c r="J7" i="5"/>
  <c r="J58" i="4"/>
  <c r="I26" i="5"/>
  <c r="I77" i="4"/>
  <c r="D19" i="5"/>
  <c r="D70" i="4"/>
  <c r="E22" i="5"/>
  <c r="E73" i="4"/>
  <c r="I42" i="5"/>
  <c r="I93" i="4"/>
  <c r="B19" i="5"/>
  <c r="B70" i="4"/>
  <c r="I25" i="5"/>
  <c r="I76" i="4"/>
  <c r="C31" i="5"/>
  <c r="C82" i="4"/>
  <c r="G51" i="3"/>
  <c r="E48" i="4" s="1"/>
  <c r="E51" i="3"/>
  <c r="C48" i="4" s="1"/>
  <c r="K42" i="5"/>
  <c r="K93" i="4"/>
  <c r="F19" i="5"/>
  <c r="F70" i="4"/>
  <c r="M12" i="3"/>
  <c r="K9" i="4" s="1"/>
  <c r="K12" i="3"/>
  <c r="I9" i="4" s="1"/>
  <c r="K25" i="5"/>
  <c r="K76" i="4"/>
  <c r="K28" i="5"/>
  <c r="K79" i="4"/>
  <c r="E31" i="5"/>
  <c r="E82" i="4"/>
  <c r="E13" i="3"/>
  <c r="C10" i="4" s="1"/>
  <c r="G13" i="3"/>
  <c r="E10" i="4" s="1"/>
  <c r="I19" i="5"/>
  <c r="I70" i="4"/>
  <c r="K15" i="3"/>
  <c r="I12" i="4" s="1"/>
  <c r="M15" i="3"/>
  <c r="K12" i="4" s="1"/>
  <c r="I34" i="5"/>
  <c r="I85" i="4"/>
  <c r="I40" i="5"/>
  <c r="I91" i="4"/>
  <c r="C12" i="5"/>
  <c r="C63" i="4"/>
  <c r="B41" i="5"/>
  <c r="B92" i="4"/>
  <c r="H39" i="5"/>
  <c r="H90" i="4"/>
  <c r="K19" i="3"/>
  <c r="I16" i="4" s="1"/>
  <c r="M19" i="3"/>
  <c r="K16" i="4" s="1"/>
  <c r="E27" i="5"/>
  <c r="E78" i="4"/>
  <c r="K61" i="1"/>
  <c r="G20" i="1"/>
  <c r="R7" i="1" s="1"/>
  <c r="K11" i="3"/>
  <c r="I8" i="4" s="1"/>
  <c r="M11" i="3"/>
  <c r="K8" i="4" s="1"/>
  <c r="K26" i="5"/>
  <c r="K77" i="4"/>
  <c r="G23" i="3"/>
  <c r="E20" i="4" s="1"/>
  <c r="E23" i="3"/>
  <c r="C20" i="4" s="1"/>
  <c r="D20" i="5"/>
  <c r="D71" i="4"/>
  <c r="T7" i="1" l="1"/>
  <c r="T8" i="1" s="1"/>
  <c r="T9" i="1" s="1"/>
  <c r="T13" i="1" s="1"/>
  <c r="R8" i="1"/>
  <c r="AA3" i="1"/>
  <c r="E9" i="5"/>
  <c r="E60" i="4"/>
  <c r="E30" i="5"/>
  <c r="E81" i="4"/>
  <c r="C5" i="5"/>
  <c r="C56" i="4"/>
  <c r="C30" i="5"/>
  <c r="C81" i="4"/>
  <c r="K45" i="5"/>
  <c r="K96" i="4"/>
  <c r="E4" i="5"/>
  <c r="E55" i="4"/>
  <c r="K14" i="5"/>
  <c r="K65" i="4"/>
  <c r="K10" i="5"/>
  <c r="K61" i="4"/>
  <c r="I8" i="5"/>
  <c r="I59" i="4"/>
  <c r="C9" i="5"/>
  <c r="C60" i="4"/>
  <c r="K27" i="5"/>
  <c r="K78" i="4"/>
  <c r="C43" i="5"/>
  <c r="C94" i="4"/>
  <c r="E5" i="5"/>
  <c r="E56" i="4"/>
  <c r="I45" i="5"/>
  <c r="I96" i="4"/>
  <c r="K8" i="5"/>
  <c r="K59" i="4"/>
  <c r="K11" i="5"/>
  <c r="K62" i="4"/>
  <c r="C39" i="5"/>
  <c r="C90" i="4"/>
  <c r="C2" i="5"/>
  <c r="C53" i="4"/>
  <c r="E19" i="5"/>
  <c r="E70" i="4"/>
  <c r="I11" i="5"/>
  <c r="I62" i="4"/>
  <c r="E51" i="5"/>
  <c r="E102" i="4"/>
  <c r="Q7" i="1"/>
  <c r="Q8" i="1" s="1"/>
  <c r="Q9" i="1" s="1"/>
  <c r="I27" i="5"/>
  <c r="I78" i="4"/>
  <c r="E39" i="5"/>
  <c r="E90" i="4"/>
  <c r="I39" i="5"/>
  <c r="I90" i="4"/>
  <c r="C13" i="5"/>
  <c r="C64" i="4"/>
  <c r="I35" i="5"/>
  <c r="I86" i="4"/>
  <c r="I47" i="5"/>
  <c r="I98" i="4"/>
  <c r="E2" i="5"/>
  <c r="E53" i="4"/>
  <c r="E43" i="5"/>
  <c r="E94" i="4"/>
  <c r="E44" i="5"/>
  <c r="E95" i="4"/>
  <c r="I51" i="5"/>
  <c r="I102" i="4"/>
  <c r="I10" i="5"/>
  <c r="I61" i="4"/>
  <c r="C51" i="5"/>
  <c r="C102" i="4"/>
  <c r="K35" i="5"/>
  <c r="K86" i="4"/>
  <c r="C44" i="5"/>
  <c r="C95" i="4"/>
  <c r="K15" i="5"/>
  <c r="K66" i="4"/>
  <c r="I13" i="5"/>
  <c r="I64" i="4"/>
  <c r="K21" i="5"/>
  <c r="K72" i="4"/>
  <c r="C48" i="5"/>
  <c r="C99" i="4"/>
  <c r="I49" i="5"/>
  <c r="I100" i="4"/>
  <c r="C8" i="5"/>
  <c r="C59" i="4"/>
  <c r="I33" i="5"/>
  <c r="I84" i="4"/>
  <c r="E14" i="5"/>
  <c r="E65" i="4"/>
  <c r="K43" i="5"/>
  <c r="K94" i="4"/>
  <c r="I22" i="5"/>
  <c r="I73" i="4"/>
  <c r="C4" i="5"/>
  <c r="C55" i="4"/>
  <c r="K22" i="5"/>
  <c r="K73" i="4"/>
  <c r="K39" i="5"/>
  <c r="K90" i="4"/>
  <c r="K47" i="5"/>
  <c r="K98" i="4"/>
  <c r="I15" i="5"/>
  <c r="I66" i="4"/>
  <c r="K13" i="5"/>
  <c r="K64" i="4"/>
  <c r="I21" i="5"/>
  <c r="I72" i="4"/>
  <c r="E48" i="5"/>
  <c r="E99" i="4"/>
  <c r="K49" i="5"/>
  <c r="K100" i="4"/>
  <c r="E8" i="5"/>
  <c r="E59" i="4"/>
  <c r="Y61" i="1"/>
  <c r="AA61" i="1"/>
  <c r="W61" i="1"/>
  <c r="W20" i="1" s="1"/>
  <c r="U61" i="1"/>
  <c r="U20" i="1" s="1"/>
  <c r="S6" i="1" s="1"/>
  <c r="X20" i="1"/>
  <c r="K33" i="5"/>
  <c r="K84" i="4"/>
  <c r="C14" i="5"/>
  <c r="C65" i="4"/>
  <c r="I43" i="5"/>
  <c r="I94" i="4"/>
  <c r="I14" i="5"/>
  <c r="I65" i="4"/>
  <c r="H61" i="1"/>
  <c r="H20" i="1" s="1"/>
  <c r="P6" i="1" s="1"/>
  <c r="N61" i="1"/>
  <c r="J61" i="1"/>
  <c r="J20" i="1" s="1"/>
  <c r="K20" i="1"/>
  <c r="L61" i="1"/>
  <c r="C19" i="5"/>
  <c r="C70" i="4"/>
  <c r="K51" i="5"/>
  <c r="K102" i="4"/>
  <c r="K7" i="5"/>
  <c r="K58" i="4"/>
  <c r="C47" i="5"/>
  <c r="C98" i="4"/>
  <c r="E49" i="5"/>
  <c r="E100" i="4"/>
  <c r="U8" i="1"/>
  <c r="AA4" i="1"/>
  <c r="K23" i="5"/>
  <c r="K74" i="4"/>
  <c r="C20" i="5"/>
  <c r="C71" i="4"/>
  <c r="K3" i="5"/>
  <c r="K54" i="4"/>
  <c r="I37" i="5"/>
  <c r="I88" i="4"/>
  <c r="K5" i="5"/>
  <c r="K56" i="4"/>
  <c r="C18" i="5"/>
  <c r="C69" i="4"/>
  <c r="E37" i="5"/>
  <c r="E88" i="4"/>
  <c r="E17" i="5"/>
  <c r="E68" i="4"/>
  <c r="E13" i="5"/>
  <c r="E64" i="4"/>
  <c r="I7" i="5"/>
  <c r="I58" i="4"/>
  <c r="E47" i="5"/>
  <c r="E98" i="4"/>
  <c r="C49" i="5"/>
  <c r="C100" i="4"/>
  <c r="I23" i="5"/>
  <c r="I74" i="4"/>
  <c r="E20" i="5"/>
  <c r="E71" i="4"/>
  <c r="I3" i="5"/>
  <c r="I54" i="4"/>
  <c r="K37" i="5"/>
  <c r="K88" i="4"/>
  <c r="I5" i="5"/>
  <c r="I56" i="4"/>
  <c r="E18" i="5"/>
  <c r="E69" i="4"/>
  <c r="C37" i="5"/>
  <c r="C88" i="4"/>
  <c r="C17" i="5"/>
  <c r="C68" i="4"/>
  <c r="T10" i="1" l="1"/>
  <c r="X10" i="1" s="1"/>
  <c r="X9" i="1"/>
  <c r="E45" i="3"/>
  <c r="C42" i="4" s="1"/>
  <c r="N20" i="1"/>
  <c r="Q10" i="1"/>
  <c r="Q13" i="1"/>
  <c r="V9" i="1"/>
  <c r="U6" i="1"/>
  <c r="T6" i="1"/>
  <c r="O61" i="1"/>
  <c r="G45" i="3" s="1"/>
  <c r="E42" i="4" s="1"/>
  <c r="L20" i="1"/>
  <c r="U9" i="1"/>
  <c r="U12" i="1"/>
  <c r="Y12" i="1" s="1"/>
  <c r="U11" i="1"/>
  <c r="Y11" i="1" s="1"/>
  <c r="U10" i="1"/>
  <c r="Y10" i="1" s="1"/>
  <c r="AB61" i="1"/>
  <c r="Y20" i="1"/>
  <c r="R10" i="1"/>
  <c r="W10" i="1" s="1"/>
  <c r="R9" i="1"/>
  <c r="R12" i="1"/>
  <c r="W12" i="1" s="1"/>
  <c r="R11" i="1"/>
  <c r="W11" i="1" s="1"/>
  <c r="M45" i="3"/>
  <c r="K42" i="4" s="1"/>
  <c r="K45" i="3"/>
  <c r="I42" i="4" s="1"/>
  <c r="AA20" i="1"/>
  <c r="R6" i="1"/>
  <c r="Q6" i="1"/>
  <c r="T11" i="1" l="1"/>
  <c r="E41" i="5"/>
  <c r="E92" i="4"/>
  <c r="I41" i="5"/>
  <c r="I92" i="4"/>
  <c r="K41" i="5"/>
  <c r="K92" i="4"/>
  <c r="X11" i="1"/>
  <c r="T12" i="1"/>
  <c r="X12" i="1" s="1"/>
  <c r="U13" i="1"/>
  <c r="Y9" i="1"/>
  <c r="R13" i="1"/>
  <c r="W9" i="1"/>
  <c r="Q11" i="1"/>
  <c r="V10" i="1"/>
  <c r="L45" i="3"/>
  <c r="J42" i="4" s="1"/>
  <c r="AB20" i="1"/>
  <c r="F45" i="3"/>
  <c r="D42" i="4" s="1"/>
  <c r="O20" i="1"/>
  <c r="C41" i="5"/>
  <c r="C92" i="4"/>
  <c r="J41" i="5" l="1"/>
  <c r="J92" i="4"/>
  <c r="V11" i="1"/>
  <c r="Q12" i="1"/>
  <c r="V12" i="1" s="1"/>
  <c r="D41" i="5"/>
  <c r="D92" i="4"/>
</calcChain>
</file>

<file path=xl/sharedStrings.xml><?xml version="1.0" encoding="utf-8"?>
<sst xmlns="http://schemas.openxmlformats.org/spreadsheetml/2006/main" count="63" uniqueCount="33">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</sst>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58.35850611278638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-12.955094857183436</c:v>
                </c:pt>
                <c:pt idx="2">
                  <c:v>-51.47754742859172</c:v>
                </c:pt>
                <c:pt idx="3">
                  <c:v>-90</c:v>
                </c:pt>
                <c:pt idx="4" formatCode="General">
                  <c:v>-103</c:v>
                </c:pt>
                <c:pt idx="5" formatCode="General">
                  <c:v>-103</c:v>
                </c:pt>
                <c:pt idx="6" formatCode="General">
                  <c:v>-103</c:v>
                </c:pt>
                <c:pt idx="7" formatCode="General">
                  <c:v>-103</c:v>
                </c:pt>
                <c:pt idx="8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0-4948-85FB-3253206049A0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57.897702257334856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-12.761000065691556</c:v>
                </c:pt>
                <c:pt idx="2">
                  <c:v>-51.380500032845781</c:v>
                </c:pt>
                <c:pt idx="3">
                  <c:v>-90.000000000000014</c:v>
                </c:pt>
                <c:pt idx="4" formatCode="General">
                  <c:v>-103.00000000000001</c:v>
                </c:pt>
                <c:pt idx="5" formatCode="General">
                  <c:v>-103.00000000000001</c:v>
                </c:pt>
                <c:pt idx="6" formatCode="General">
                  <c:v>-103.00000000000001</c:v>
                </c:pt>
                <c:pt idx="7" formatCode="General">
                  <c:v>-103.00000000000001</c:v>
                </c:pt>
                <c:pt idx="8" formatCode="General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50-4948-85FB-3253206049A0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50-4948-85FB-325320604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-32.579591238098622</c:v>
                </c:pt>
                <c:pt idx="2">
                  <c:v>-35.789795619049315</c:v>
                </c:pt>
                <c:pt idx="3">
                  <c:v>-39</c:v>
                </c:pt>
                <c:pt idx="4" formatCode="General">
                  <c:v>-39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-12.955094857183436</c:v>
                </c:pt>
                <c:pt idx="2">
                  <c:v>-51.47754742859172</c:v>
                </c:pt>
                <c:pt idx="3">
                  <c:v>-90</c:v>
                </c:pt>
                <c:pt idx="4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A-604E-9DB5-977A8F9BA96E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29.018694431671086</c:v>
                </c:pt>
                <c:pt idx="2">
                  <c:v>21.509347215835543</c:v>
                </c:pt>
                <c:pt idx="3">
                  <c:v>14</c:v>
                </c:pt>
                <c:pt idx="4" formatCode="General">
                  <c:v>14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-12.761000065691556</c:v>
                </c:pt>
                <c:pt idx="2">
                  <c:v>-51.380500032845781</c:v>
                </c:pt>
                <c:pt idx="3">
                  <c:v>-90.000000000000014</c:v>
                </c:pt>
                <c:pt idx="4" formatCode="General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A-604E-9DB5-977A8F9BA96E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-20</c:v>
                </c:pt>
                <c:pt idx="1">
                  <c:v>-20</c:v>
                </c:pt>
                <c:pt idx="2">
                  <c:v>-69</c:v>
                </c:pt>
                <c:pt idx="3">
                  <c:v>-69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-103</c:v>
                </c:pt>
                <c:pt idx="1">
                  <c:v>-103</c:v>
                </c:pt>
                <c:pt idx="2">
                  <c:v>-103</c:v>
                </c:pt>
                <c:pt idx="3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DA-604E-9DB5-977A8F9BA96E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-5</c:v>
                </c:pt>
                <c:pt idx="1">
                  <c:v>-5</c:v>
                </c:pt>
                <c:pt idx="2">
                  <c:v>44</c:v>
                </c:pt>
                <c:pt idx="3">
                  <c:v>44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-103.00000000000001</c:v>
                </c:pt>
                <c:pt idx="1">
                  <c:v>-103.00000000000001</c:v>
                </c:pt>
                <c:pt idx="2">
                  <c:v>-103.00000000000001</c:v>
                </c:pt>
                <c:pt idx="3">
                  <c:v>-103.00000000000001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DA-604E-9DB5-977A8F9BA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39</c:v>
                </c:pt>
                <c:pt idx="1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7-7D4B-9A50-E8A610C524C4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7-7D4B-9A50-E8A610C524C4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69</c:v>
                </c:pt>
                <c:pt idx="3">
                  <c:v>69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F7-7D4B-9A50-E8A610C524C4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-44</c:v>
                </c:pt>
                <c:pt idx="3">
                  <c:v>-44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F7-7D4B-9A50-E8A610C5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381938" y="0"/>
          <a:ext cx="4935527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349138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154824" y="4138097"/>
          <a:ext cx="8748112" cy="4999441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87971</xdr:rowOff>
    </xdr:from>
    <xdr:to>
      <xdr:col>34</xdr:col>
      <xdr:colOff>1165455</xdr:colOff>
      <xdr:row>39</xdr:row>
      <xdr:rowOff>133737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16</xdr:row>
          <xdr:rowOff>228600</xdr:rowOff>
        </xdr:from>
        <xdr:to>
          <xdr:col>2</xdr:col>
          <xdr:colOff>533400</xdr:colOff>
          <xdr:row>18</xdr:row>
          <xdr:rowOff>368300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34B25E4-5E2F-E79C-A7A1-D204D504C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D71"/>
  <sheetViews>
    <sheetView showGridLines="0" tabSelected="1" workbookViewId="0">
      <pane xSplit="2" ySplit="2" topLeftCell="C15" activePane="bottomRight" state="frozen"/>
      <selection pane="topRight"/>
      <selection pane="bottomLeft"/>
      <selection pane="bottomRight" activeCell="C21" sqref="C21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39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-14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-12.955094857183436</v>
      </c>
      <c r="R5" s="28">
        <f ca="1">-$E$6-($E$7*SIN($M$20))</f>
        <v>-32.579591238098622</v>
      </c>
      <c r="S5" s="16">
        <f>S4</f>
        <v>0</v>
      </c>
      <c r="T5" s="28">
        <f ca="1">-$E$7*COS($Z$20)</f>
        <v>-12.761000065691556</v>
      </c>
      <c r="U5" s="28">
        <f ca="1">$E$6+($E$7*SIN($Z$20))</f>
        <v>29.018694431671086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58.35850611278638</v>
      </c>
      <c r="Q6" s="28">
        <f ca="1">$Q$5-$J$20*COS($M$20)</f>
        <v>-51.47754742859172</v>
      </c>
      <c r="R6" s="28">
        <f ca="1">$R$5-$J$20*SIN($M$20)</f>
        <v>-35.789795619049315</v>
      </c>
      <c r="S6" s="16">
        <f ca="1">-$U$20</f>
        <v>57.897702257334856</v>
      </c>
      <c r="T6" s="28">
        <f ca="1">$T$5-$W$20*COS($Z$20)</f>
        <v>-51.380500032845781</v>
      </c>
      <c r="U6" s="28">
        <f ca="1">U5+W20*SIN(Z20)</f>
        <v>21.509347215835543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-90</v>
      </c>
      <c r="R7" s="28">
        <f ca="1">$R$5-$G$20*SIN($M$20)</f>
        <v>-39</v>
      </c>
      <c r="S7" s="16">
        <f ca="1">-$Q$20+S4</f>
        <v>0</v>
      </c>
      <c r="T7" s="28">
        <f ca="1">$T$5-$T$20*COS($Z$20)</f>
        <v>-90.000000000000014</v>
      </c>
      <c r="U7" s="28">
        <f ca="1">U5+T20*SIN(Z20)</f>
        <v>14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-103</v>
      </c>
      <c r="R8" s="16">
        <f ca="1">$R$7</f>
        <v>-39</v>
      </c>
      <c r="S8" s="16">
        <f ca="1">$S$7</f>
        <v>0</v>
      </c>
      <c r="T8" s="16">
        <f ca="1">$T$7-$E$7</f>
        <v>-103.00000000000001</v>
      </c>
      <c r="U8" s="16">
        <f ca="1">$U$7</f>
        <v>14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4"/>
      <c r="G9" s="27"/>
      <c r="H9" s="27"/>
      <c r="I9" s="24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-103</v>
      </c>
      <c r="R9" s="16">
        <f ca="1">$AA$3-19</f>
        <v>20</v>
      </c>
      <c r="S9" s="16">
        <f ca="1">$Z$4-40</f>
        <v>-40</v>
      </c>
      <c r="T9" s="16">
        <f ca="1">T8</f>
        <v>-103.00000000000001</v>
      </c>
      <c r="U9" s="16">
        <f ca="1">$AA$4+19</f>
        <v>5</v>
      </c>
      <c r="V9" s="16">
        <f ca="1">Q9</f>
        <v>-103</v>
      </c>
      <c r="W9" s="16">
        <f ca="1">-R9</f>
        <v>-20</v>
      </c>
      <c r="X9" s="16">
        <f ca="1">T9</f>
        <v>-103.00000000000001</v>
      </c>
      <c r="Y9" s="16">
        <f ca="1">-U9</f>
        <v>-5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-103</v>
      </c>
      <c r="R10" s="16">
        <f ca="1">$AA$3-19</f>
        <v>20</v>
      </c>
      <c r="S10" s="16">
        <f ca="1">$Z$4+40</f>
        <v>40</v>
      </c>
      <c r="T10" s="16">
        <f ca="1">T9</f>
        <v>-103.00000000000001</v>
      </c>
      <c r="U10" s="16">
        <f ca="1">$AA$4+19</f>
        <v>5</v>
      </c>
      <c r="V10" s="16">
        <f ca="1">Q10</f>
        <v>-103</v>
      </c>
      <c r="W10" s="16">
        <f ca="1">-R10</f>
        <v>-20</v>
      </c>
      <c r="X10" s="16">
        <f ca="1">T10</f>
        <v>-103.00000000000001</v>
      </c>
      <c r="Y10" s="16">
        <f ca="1">-U10</f>
        <v>-5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-103</v>
      </c>
      <c r="R11" s="16">
        <f ca="1">$AA$3+30</f>
        <v>69</v>
      </c>
      <c r="S11" s="16">
        <f ca="1">$Z$4+40</f>
        <v>40</v>
      </c>
      <c r="T11" s="16">
        <f ca="1">T10</f>
        <v>-103.00000000000001</v>
      </c>
      <c r="U11" s="16">
        <f ca="1">$AA$4-30</f>
        <v>-44</v>
      </c>
      <c r="V11" s="16">
        <f ca="1">Q11</f>
        <v>-103</v>
      </c>
      <c r="W11" s="16">
        <f ca="1">-R11</f>
        <v>-69</v>
      </c>
      <c r="X11" s="16">
        <f ca="1">T11</f>
        <v>-103.00000000000001</v>
      </c>
      <c r="Y11" s="16">
        <f ca="1">-U11</f>
        <v>44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-103</v>
      </c>
      <c r="R12" s="16">
        <f ca="1">$AA$3+30</f>
        <v>69</v>
      </c>
      <c r="S12" s="16">
        <f ca="1">$Z$4-40</f>
        <v>-40</v>
      </c>
      <c r="T12" s="16">
        <f ca="1">T11</f>
        <v>-103.00000000000001</v>
      </c>
      <c r="U12" s="16">
        <f ca="1">$AA$4-30</f>
        <v>-44</v>
      </c>
      <c r="V12" s="16">
        <f ca="1">Q12</f>
        <v>-103</v>
      </c>
      <c r="W12" s="16">
        <f ca="1">-R12</f>
        <v>-69</v>
      </c>
      <c r="X12" s="16">
        <f ca="1">T12</f>
        <v>-103.00000000000001</v>
      </c>
      <c r="Y12" s="16">
        <f ca="1">-U12</f>
        <v>44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13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-103</v>
      </c>
      <c r="R13" s="16">
        <f t="shared" ca="1" si="1"/>
        <v>20</v>
      </c>
      <c r="S13" s="16">
        <f t="shared" ca="1" si="1"/>
        <v>-40</v>
      </c>
      <c r="T13" s="16">
        <f t="shared" ca="1" si="1"/>
        <v>-103.00000000000001</v>
      </c>
      <c r="U13" s="16">
        <f t="shared" ca="1" si="1"/>
        <v>5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14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20"/>
      <c r="D18" s="15" t="s">
        <v>15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16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17</v>
      </c>
      <c r="E19" s="18" t="s">
        <v>18</v>
      </c>
      <c r="F19" s="18" t="s">
        <v>19</v>
      </c>
      <c r="G19" s="18" t="s">
        <v>20</v>
      </c>
      <c r="H19" s="18" t="s">
        <v>21</v>
      </c>
      <c r="I19" s="18" t="s">
        <v>22</v>
      </c>
      <c r="J19" s="18" t="s">
        <v>23</v>
      </c>
      <c r="K19" s="47" t="s">
        <v>24</v>
      </c>
      <c r="L19" s="47" t="s">
        <v>25</v>
      </c>
      <c r="M19" s="47" t="s">
        <v>26</v>
      </c>
      <c r="N19" s="18" t="s">
        <v>27</v>
      </c>
      <c r="O19" s="18" t="s">
        <v>28</v>
      </c>
      <c r="P19" s="18" t="s">
        <v>29</v>
      </c>
      <c r="Q19" s="18" t="s">
        <v>17</v>
      </c>
      <c r="R19" s="18" t="s">
        <v>18</v>
      </c>
      <c r="S19" s="18" t="s">
        <v>19</v>
      </c>
      <c r="T19" s="18" t="s">
        <v>20</v>
      </c>
      <c r="U19" s="18" t="s">
        <v>21</v>
      </c>
      <c r="V19" s="18" t="s">
        <v>22</v>
      </c>
      <c r="W19" s="18" t="s">
        <v>23</v>
      </c>
      <c r="X19" s="47" t="s">
        <v>24</v>
      </c>
      <c r="Y19" s="47" t="s">
        <v>25</v>
      </c>
      <c r="Z19" s="47" t="s">
        <v>26</v>
      </c>
      <c r="AA19" s="18" t="s">
        <v>27</v>
      </c>
      <c r="AB19" s="18" t="s">
        <v>28</v>
      </c>
      <c r="AC19" s="18" t="s">
        <v>29</v>
      </c>
      <c r="AD19" s="23"/>
    </row>
    <row r="20" spans="2:30" ht="19" customHeight="1">
      <c r="B20" s="48"/>
      <c r="C20" s="16">
        <v>1</v>
      </c>
      <c r="D20" s="16">
        <f t="shared" ref="D20:AC20" ca="1" si="2">OFFSET(D22,$C$20,0)</f>
        <v>0</v>
      </c>
      <c r="E20" s="16">
        <f t="shared" ca="1" si="2"/>
        <v>90</v>
      </c>
      <c r="F20" s="16">
        <f t="shared" ca="1" si="2"/>
        <v>90.311959340942209</v>
      </c>
      <c r="G20" s="16">
        <f t="shared" ca="1" si="2"/>
        <v>77.311959340942209</v>
      </c>
      <c r="H20" s="16">
        <f t="shared" ca="1" si="2"/>
        <v>-58.35850611278638</v>
      </c>
      <c r="I20" s="16">
        <f t="shared" ca="1" si="2"/>
        <v>7.4999999999999982</v>
      </c>
      <c r="J20" s="16">
        <f t="shared" ca="1" si="2"/>
        <v>38.655979670471105</v>
      </c>
      <c r="K20" s="16">
        <f t="shared" ca="1" si="2"/>
        <v>2.5565579905343587</v>
      </c>
      <c r="L20" s="16">
        <f t="shared" ca="1" si="2"/>
        <v>-1.9715233274789243</v>
      </c>
      <c r="M20" s="16">
        <f t="shared" ca="1" si="2"/>
        <v>8.3141231888441205E-2</v>
      </c>
      <c r="N20" s="16">
        <f t="shared" ca="1" si="2"/>
        <v>33.520017061934567</v>
      </c>
      <c r="O20" s="16">
        <f t="shared" ca="1" si="2"/>
        <v>112.95996587613085</v>
      </c>
      <c r="P20" s="16">
        <f t="shared" ca="1" si="2"/>
        <v>4.7636416907261765</v>
      </c>
      <c r="Q20" s="16">
        <f t="shared" ca="1" si="2"/>
        <v>0</v>
      </c>
      <c r="R20" s="16">
        <f t="shared" ca="1" si="2"/>
        <v>90</v>
      </c>
      <c r="S20" s="16">
        <f t="shared" ca="1" si="2"/>
        <v>91.685604104461248</v>
      </c>
      <c r="T20" s="16">
        <f t="shared" ca="1" si="2"/>
        <v>78.685604104461248</v>
      </c>
      <c r="U20" s="16">
        <f t="shared" ca="1" si="2"/>
        <v>-57.897702257334856</v>
      </c>
      <c r="V20" s="16">
        <f t="shared" ca="1" si="2"/>
        <v>-17.5</v>
      </c>
      <c r="W20" s="16">
        <f t="shared" ca="1" si="2"/>
        <v>39.342802052230624</v>
      </c>
      <c r="X20" s="16">
        <f t="shared" ca="1" si="2"/>
        <v>2.5447424599756192</v>
      </c>
      <c r="Y20" s="16">
        <f t="shared" ca="1" si="2"/>
        <v>-1.9478922663614453</v>
      </c>
      <c r="Z20" s="16">
        <f t="shared" ca="1" si="2"/>
        <v>-0.19204801724073009</v>
      </c>
      <c r="AA20" s="16">
        <f t="shared" ca="1" si="2"/>
        <v>34.19699709565819</v>
      </c>
      <c r="AB20" s="16">
        <f t="shared" ca="1" si="2"/>
        <v>111.60600580868359</v>
      </c>
      <c r="AC20" s="16">
        <f t="shared" ca="1" si="2"/>
        <v>-11.003540851749504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>$J$4</f>
        <v>90</v>
      </c>
      <c r="F22" s="28">
        <f t="shared" ref="F22:F53" si="3">E22/COS(M22)</f>
        <v>90.13878188659973</v>
      </c>
      <c r="G22" s="16">
        <f t="shared" ref="G22:G53" si="4">F22-$E$7</f>
        <v>77.13878188659973</v>
      </c>
      <c r="H22" s="28">
        <f t="shared" ref="H22:H53" si="5">$E$4*COS(K22)</f>
        <v>-58.415769123267545</v>
      </c>
      <c r="I22" s="51">
        <f>$H$7</f>
        <v>-5</v>
      </c>
      <c r="J22" s="28">
        <f t="shared" ref="J22:J53" si="6">$E$4*SIN(K22)</f>
        <v>38.569390943299879</v>
      </c>
      <c r="K22" s="52">
        <f t="shared" ref="K22:K53" si="7">ACOS((D22^2+G22^2+$E$4^2-$E$5^2)/(2*$E$4*SQRT(D22^2+G22^2)))+ATAN2(D22,G22)</f>
        <v>2.5580410005744811</v>
      </c>
      <c r="L22" s="52">
        <f t="shared" ref="L22:L53" si="8">ATAN2((D22-$E$4*COS(K22)),(G22-$E$4*SIN(K22)))-K22</f>
        <v>-1.9744893475591692</v>
      </c>
      <c r="M22" s="52">
        <f t="shared" ref="M22:M53" si="9">ATAN2(E22,I22)</f>
        <v>-5.5498505245716832E-2</v>
      </c>
      <c r="N22" s="28">
        <f t="shared" ref="N22:N53" si="10">180-K22/PI()*180</f>
        <v>33.435046845660054</v>
      </c>
      <c r="O22" s="28">
        <f t="shared" ref="O22:O53" si="11">-L22/PI()*180</f>
        <v>113.12990630867994</v>
      </c>
      <c r="P22" s="28">
        <f t="shared" ref="P22:P53" si="12">M22/PI()*180</f>
        <v>-3.179830119864234</v>
      </c>
      <c r="Q22" s="22">
        <v>0</v>
      </c>
      <c r="R22" s="22">
        <f t="shared" ref="R22:R37" si="13"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>$J$4</f>
        <v>90</v>
      </c>
      <c r="F23" s="28">
        <f t="shared" si="3"/>
        <v>90.311959340942209</v>
      </c>
      <c r="G23" s="16">
        <f t="shared" si="4"/>
        <v>77.311959340942209</v>
      </c>
      <c r="H23" s="28">
        <f t="shared" si="5"/>
        <v>-58.35850611278638</v>
      </c>
      <c r="I23" s="51">
        <f>$H$7+$H$5*SIN(PI()/2/3)</f>
        <v>7.4999999999999982</v>
      </c>
      <c r="J23" s="28">
        <f t="shared" si="6"/>
        <v>38.655979670471105</v>
      </c>
      <c r="K23" s="52">
        <f t="shared" si="7"/>
        <v>2.5565579905343587</v>
      </c>
      <c r="L23" s="52">
        <f t="shared" si="8"/>
        <v>-1.9715233274789243</v>
      </c>
      <c r="M23" s="52">
        <f t="shared" si="9"/>
        <v>8.3141231888441205E-2</v>
      </c>
      <c r="N23" s="28">
        <f t="shared" si="10"/>
        <v>33.520017061934567</v>
      </c>
      <c r="O23" s="28">
        <f t="shared" si="11"/>
        <v>112.95996587613085</v>
      </c>
      <c r="P23" s="28">
        <f t="shared" si="12"/>
        <v>4.7636416907261765</v>
      </c>
      <c r="Q23" s="22">
        <v>0</v>
      </c>
      <c r="R23" s="22">
        <f t="shared" si="13"/>
        <v>90</v>
      </c>
      <c r="S23" s="28">
        <f t="shared" si="14"/>
        <v>91.685604104461248</v>
      </c>
      <c r="T23" s="16">
        <f t="shared" si="15"/>
        <v>78.685604104461248</v>
      </c>
      <c r="U23" s="28">
        <f t="shared" si="16"/>
        <v>-57.897702257334856</v>
      </c>
      <c r="V23" s="51">
        <f>$H$7-$H$5*SIN(PI()/2/3)</f>
        <v>-17.5</v>
      </c>
      <c r="W23" s="28">
        <f t="shared" si="17"/>
        <v>39.342802052230624</v>
      </c>
      <c r="X23" s="52">
        <f t="shared" si="18"/>
        <v>2.5447424599756192</v>
      </c>
      <c r="Y23" s="52">
        <f t="shared" si="19"/>
        <v>-1.9478922663614453</v>
      </c>
      <c r="Z23" s="52">
        <f t="shared" si="20"/>
        <v>-0.19204801724073009</v>
      </c>
      <c r="AA23" s="28">
        <f t="shared" si="21"/>
        <v>34.19699709565819</v>
      </c>
      <c r="AB23" s="28">
        <f t="shared" si="22"/>
        <v>111.60600580868359</v>
      </c>
      <c r="AC23" s="28">
        <f t="shared" si="23"/>
        <v>-11.003540851749504</v>
      </c>
      <c r="AD23" s="23"/>
    </row>
    <row r="24" spans="2:30" ht="19" customHeight="1">
      <c r="B24" s="48"/>
      <c r="C24" s="50">
        <v>2</v>
      </c>
      <c r="D24" s="22">
        <v>0</v>
      </c>
      <c r="E24" s="22">
        <f>$J$4</f>
        <v>90</v>
      </c>
      <c r="F24" s="28">
        <f t="shared" si="3"/>
        <v>91.527283632007183</v>
      </c>
      <c r="G24" s="16">
        <f t="shared" si="4"/>
        <v>78.527283632007183</v>
      </c>
      <c r="H24" s="28">
        <f t="shared" si="5"/>
        <v>-57.951414403313514</v>
      </c>
      <c r="I24" s="51">
        <f>$H$7+$H$5*SIN(PI()/2/3*2)</f>
        <v>16.650635094610966</v>
      </c>
      <c r="J24" s="28">
        <f t="shared" si="6"/>
        <v>39.263641816003606</v>
      </c>
      <c r="K24" s="52">
        <f t="shared" si="7"/>
        <v>2.5461090689958468</v>
      </c>
      <c r="L24" s="52">
        <f t="shared" si="8"/>
        <v>-1.9506254844019004</v>
      </c>
      <c r="M24" s="52">
        <f t="shared" si="9"/>
        <v>0.18293858931288942</v>
      </c>
      <c r="N24" s="28">
        <f t="shared" si="10"/>
        <v>34.118696166554656</v>
      </c>
      <c r="O24" s="28">
        <f t="shared" si="11"/>
        <v>111.76260766689069</v>
      </c>
      <c r="P24" s="28">
        <f t="shared" si="12"/>
        <v>10.481609077705631</v>
      </c>
      <c r="Q24" s="22">
        <v>0</v>
      </c>
      <c r="R24" s="22">
        <f t="shared" si="13"/>
        <v>90</v>
      </c>
      <c r="S24" s="28">
        <f t="shared" si="14"/>
        <v>93.862965811581461</v>
      </c>
      <c r="T24" s="16">
        <f t="shared" si="15"/>
        <v>80.862965811581461</v>
      </c>
      <c r="U24" s="28">
        <f t="shared" si="16"/>
        <v>-57.142761484187588</v>
      </c>
      <c r="V24" s="51">
        <f>$H$7-$H$5*SIN(PI()/2/3*2)</f>
        <v>-26.650635094610966</v>
      </c>
      <c r="W24" s="28">
        <f t="shared" si="17"/>
        <v>40.431482905790723</v>
      </c>
      <c r="X24" s="52">
        <f t="shared" si="18"/>
        <v>2.5258161044967373</v>
      </c>
      <c r="Y24" s="52">
        <f t="shared" si="19"/>
        <v>-1.9100395554036813</v>
      </c>
      <c r="Z24" s="52">
        <f t="shared" si="20"/>
        <v>-0.28789168660510245</v>
      </c>
      <c r="AA24" s="28">
        <f t="shared" si="21"/>
        <v>35.281397386162439</v>
      </c>
      <c r="AB24" s="28">
        <f t="shared" si="22"/>
        <v>109.43720522767511</v>
      </c>
      <c r="AC24" s="28">
        <f t="shared" si="23"/>
        <v>-16.494978599375347</v>
      </c>
      <c r="AD24" s="23"/>
    </row>
    <row r="25" spans="2:30" ht="19" customHeight="1">
      <c r="B25" s="48"/>
      <c r="C25" s="50">
        <v>3</v>
      </c>
      <c r="D25" s="22">
        <v>0</v>
      </c>
      <c r="E25" s="22">
        <f>$J$4-$H$8</f>
        <v>85</v>
      </c>
      <c r="F25" s="28">
        <f t="shared" si="3"/>
        <v>87.321245982864909</v>
      </c>
      <c r="G25" s="16">
        <f t="shared" si="4"/>
        <v>74.321245982864909</v>
      </c>
      <c r="H25" s="28">
        <f t="shared" si="5"/>
        <v>-59.32190235392509</v>
      </c>
      <c r="I25" s="51">
        <f>$H$7+$H$5*SIN(PI()/2/3*3)</f>
        <v>20</v>
      </c>
      <c r="J25" s="28">
        <f t="shared" si="6"/>
        <v>37.16062299143244</v>
      </c>
      <c r="K25" s="52">
        <f t="shared" si="7"/>
        <v>2.5819704822685194</v>
      </c>
      <c r="L25" s="52">
        <f t="shared" si="8"/>
        <v>-2.0223483109472453</v>
      </c>
      <c r="M25" s="52">
        <f t="shared" si="9"/>
        <v>0.23109066719589708</v>
      </c>
      <c r="N25" s="28">
        <f t="shared" si="10"/>
        <v>32.063988538656076</v>
      </c>
      <c r="O25" s="28">
        <f t="shared" si="11"/>
        <v>115.87202292268782</v>
      </c>
      <c r="P25" s="28">
        <f t="shared" si="12"/>
        <v>13.240519915187205</v>
      </c>
      <c r="Q25" s="22">
        <v>0</v>
      </c>
      <c r="R25" s="22">
        <f t="shared" si="13"/>
        <v>90</v>
      </c>
      <c r="S25" s="28">
        <f t="shared" si="14"/>
        <v>94.868329805051388</v>
      </c>
      <c r="T25" s="16">
        <f t="shared" si="15"/>
        <v>81.868329805051388</v>
      </c>
      <c r="U25" s="28">
        <f t="shared" si="16"/>
        <v>-56.783748940456839</v>
      </c>
      <c r="V25" s="51">
        <f t="shared" ref="V25:V31" si="24">$H$7-$H$5*SIN(PI()/2/3*3)</f>
        <v>-30</v>
      </c>
      <c r="W25" s="28">
        <f t="shared" si="17"/>
        <v>40.934164902525701</v>
      </c>
      <c r="X25" s="52">
        <f t="shared" si="18"/>
        <v>2.5169914905818516</v>
      </c>
      <c r="Y25" s="52">
        <f t="shared" si="19"/>
        <v>-1.89239032757391</v>
      </c>
      <c r="Z25" s="52">
        <f t="shared" si="20"/>
        <v>-0.32175055439664219</v>
      </c>
      <c r="AA25" s="28">
        <f t="shared" si="21"/>
        <v>35.787010519317818</v>
      </c>
      <c r="AB25" s="28">
        <f t="shared" si="22"/>
        <v>108.42597896136438</v>
      </c>
      <c r="AC25" s="28">
        <f t="shared" si="23"/>
        <v>-18.43494882292201</v>
      </c>
      <c r="AD25" s="23"/>
    </row>
    <row r="26" spans="2:30" ht="19" customHeight="1">
      <c r="B26" s="48"/>
      <c r="C26" s="50">
        <v>4</v>
      </c>
      <c r="D26" s="53">
        <f>-$H$4*SIN(PI()/2)/3</f>
        <v>-6.666666666666667</v>
      </c>
      <c r="E26" s="22">
        <f>$J$4-$J$5*SIN(PI()/2/3)</f>
        <v>75</v>
      </c>
      <c r="F26" s="28">
        <f t="shared" si="3"/>
        <v>77.620873481300123</v>
      </c>
      <c r="G26" s="16">
        <f t="shared" si="4"/>
        <v>64.620873481300123</v>
      </c>
      <c r="H26" s="28">
        <f t="shared" si="5"/>
        <v>-65.013421358329836</v>
      </c>
      <c r="I26" s="51">
        <f t="shared" ref="I26:I31" si="25">$H$7+$H$5</f>
        <v>20</v>
      </c>
      <c r="J26" s="28">
        <f t="shared" si="6"/>
        <v>25.947158674588298</v>
      </c>
      <c r="K26" s="52">
        <f t="shared" si="7"/>
        <v>2.7618583695013958</v>
      </c>
      <c r="L26" s="52">
        <f t="shared" si="8"/>
        <v>-2.1765197760835773</v>
      </c>
      <c r="M26" s="52">
        <f t="shared" si="9"/>
        <v>0.26060239174734096</v>
      </c>
      <c r="N26" s="28">
        <f t="shared" si="10"/>
        <v>21.757171814686956</v>
      </c>
      <c r="O26" s="28">
        <f t="shared" si="11"/>
        <v>124.70539719634796</v>
      </c>
      <c r="P26" s="28">
        <f t="shared" si="12"/>
        <v>14.931417178137552</v>
      </c>
      <c r="Q26" s="22">
        <v>0</v>
      </c>
      <c r="R26" s="22">
        <f t="shared" si="13"/>
        <v>90</v>
      </c>
      <c r="S26" s="28">
        <f t="shared" si="14"/>
        <v>94.868329805051388</v>
      </c>
      <c r="T26" s="16">
        <f t="shared" si="15"/>
        <v>81.868329805051388</v>
      </c>
      <c r="U26" s="28">
        <f t="shared" si="16"/>
        <v>-56.783748940456839</v>
      </c>
      <c r="V26" s="51">
        <f t="shared" si="24"/>
        <v>-30</v>
      </c>
      <c r="W26" s="28">
        <f t="shared" si="17"/>
        <v>40.934164902525701</v>
      </c>
      <c r="X26" s="52">
        <f t="shared" si="18"/>
        <v>2.5169914905818516</v>
      </c>
      <c r="Y26" s="52">
        <f t="shared" si="19"/>
        <v>-1.89239032757391</v>
      </c>
      <c r="Z26" s="52">
        <f t="shared" si="20"/>
        <v>-0.32175055439664219</v>
      </c>
      <c r="AA26" s="28">
        <f t="shared" si="21"/>
        <v>35.787010519317818</v>
      </c>
      <c r="AB26" s="28">
        <f t="shared" si="22"/>
        <v>108.42597896136438</v>
      </c>
      <c r="AC26" s="28">
        <f t="shared" si="23"/>
        <v>-18.43494882292201</v>
      </c>
      <c r="AD26" s="23"/>
    </row>
    <row r="27" spans="2:30" ht="19" customHeight="1">
      <c r="B27" s="48"/>
      <c r="C27" s="50">
        <v>5</v>
      </c>
      <c r="D27" s="53">
        <f>-$H$4*SIN(PI()/2)*2/3</f>
        <v>-13.333333333333334</v>
      </c>
      <c r="E27" s="53">
        <f>$J$4-$J$5*SIN(PI()/2/3*2)</f>
        <v>64.01923788646684</v>
      </c>
      <c r="F27" s="28">
        <f t="shared" si="3"/>
        <v>67.070580879876317</v>
      </c>
      <c r="G27" s="16">
        <f t="shared" si="4"/>
        <v>54.070580879876317</v>
      </c>
      <c r="H27" s="28">
        <f t="shared" si="5"/>
        <v>-69.022234435390288</v>
      </c>
      <c r="I27" s="51">
        <f t="shared" si="25"/>
        <v>20</v>
      </c>
      <c r="J27" s="28">
        <f t="shared" si="6"/>
        <v>11.658951648669948</v>
      </c>
      <c r="K27" s="52">
        <f t="shared" si="7"/>
        <v>2.9742563512621416</v>
      </c>
      <c r="L27" s="52">
        <f t="shared" si="8"/>
        <v>-2.3233842796703295</v>
      </c>
      <c r="M27" s="52">
        <f t="shared" si="9"/>
        <v>0.30279931401737425</v>
      </c>
      <c r="N27" s="28">
        <f t="shared" si="10"/>
        <v>9.5876638826996157</v>
      </c>
      <c r="O27" s="28">
        <f t="shared" si="11"/>
        <v>133.12011341215279</v>
      </c>
      <c r="P27" s="28">
        <f t="shared" si="12"/>
        <v>17.349122732652056</v>
      </c>
      <c r="Q27" s="22">
        <v>0</v>
      </c>
      <c r="R27" s="22">
        <f t="shared" si="13"/>
        <v>90</v>
      </c>
      <c r="S27" s="28">
        <f t="shared" si="14"/>
        <v>94.868329805051388</v>
      </c>
      <c r="T27" s="16">
        <f t="shared" si="15"/>
        <v>81.868329805051388</v>
      </c>
      <c r="U27" s="28">
        <f t="shared" si="16"/>
        <v>-56.783748940456839</v>
      </c>
      <c r="V27" s="51">
        <f t="shared" si="24"/>
        <v>-30</v>
      </c>
      <c r="W27" s="28">
        <f t="shared" si="17"/>
        <v>40.934164902525701</v>
      </c>
      <c r="X27" s="52">
        <f t="shared" si="18"/>
        <v>2.5169914905818516</v>
      </c>
      <c r="Y27" s="52">
        <f t="shared" si="19"/>
        <v>-1.89239032757391</v>
      </c>
      <c r="Z27" s="52">
        <f t="shared" si="20"/>
        <v>-0.32175055439664219</v>
      </c>
      <c r="AA27" s="28">
        <f t="shared" si="21"/>
        <v>35.787010519317818</v>
      </c>
      <c r="AB27" s="28">
        <f t="shared" si="22"/>
        <v>108.42597896136438</v>
      </c>
      <c r="AC27" s="28">
        <f t="shared" si="23"/>
        <v>-18.43494882292201</v>
      </c>
      <c r="AD27" s="23"/>
    </row>
    <row r="28" spans="2:30" ht="19" customHeight="1">
      <c r="B28" s="48"/>
      <c r="C28" s="50">
        <v>6</v>
      </c>
      <c r="D28" s="22">
        <f>-$H$4</f>
        <v>-20</v>
      </c>
      <c r="E28" s="53">
        <f>$J$4-$J$5*SIN(PI()/2/3*3)</f>
        <v>60</v>
      </c>
      <c r="F28" s="28">
        <f t="shared" si="3"/>
        <v>63.245553203367592</v>
      </c>
      <c r="G28" s="16">
        <f t="shared" si="4"/>
        <v>50.245553203367592</v>
      </c>
      <c r="H28" s="28">
        <f t="shared" si="5"/>
        <v>-69.988936948081474</v>
      </c>
      <c r="I28" s="51">
        <f t="shared" si="25"/>
        <v>20</v>
      </c>
      <c r="J28" s="28">
        <f t="shared" si="6"/>
        <v>1.244469717379912</v>
      </c>
      <c r="K28" s="52">
        <f t="shared" si="7"/>
        <v>3.1238135781371885</v>
      </c>
      <c r="L28" s="52">
        <f t="shared" si="8"/>
        <v>-2.3483944072411997</v>
      </c>
      <c r="M28" s="52">
        <f t="shared" si="9"/>
        <v>0.32175055439664219</v>
      </c>
      <c r="N28" s="28">
        <f t="shared" si="10"/>
        <v>1.0186659870788901</v>
      </c>
      <c r="O28" s="28">
        <f t="shared" si="11"/>
        <v>134.55308816704743</v>
      </c>
      <c r="P28" s="28">
        <f t="shared" si="12"/>
        <v>18.43494882292201</v>
      </c>
      <c r="Q28" s="22">
        <v>0</v>
      </c>
      <c r="R28" s="22">
        <f t="shared" si="13"/>
        <v>90</v>
      </c>
      <c r="S28" s="28">
        <f t="shared" si="14"/>
        <v>94.868329805051388</v>
      </c>
      <c r="T28" s="16">
        <f t="shared" si="15"/>
        <v>81.868329805051388</v>
      </c>
      <c r="U28" s="28">
        <f t="shared" si="16"/>
        <v>-56.783748940456839</v>
      </c>
      <c r="V28" s="51">
        <f t="shared" si="24"/>
        <v>-30</v>
      </c>
      <c r="W28" s="28">
        <f t="shared" si="17"/>
        <v>40.934164902525701</v>
      </c>
      <c r="X28" s="52">
        <f t="shared" si="18"/>
        <v>2.5169914905818516</v>
      </c>
      <c r="Y28" s="52">
        <f t="shared" si="19"/>
        <v>-1.89239032757391</v>
      </c>
      <c r="Z28" s="52">
        <f t="shared" si="20"/>
        <v>-0.32175055439664219</v>
      </c>
      <c r="AA28" s="28">
        <f t="shared" si="21"/>
        <v>35.787010519317818</v>
      </c>
      <c r="AB28" s="28">
        <f t="shared" si="22"/>
        <v>108.42597896136438</v>
      </c>
      <c r="AC28" s="28">
        <f t="shared" si="23"/>
        <v>-18.43494882292201</v>
      </c>
      <c r="AD28" s="23"/>
    </row>
    <row r="29" spans="2:30" ht="19" customHeight="1">
      <c r="B29" s="48"/>
      <c r="C29" s="50">
        <v>7</v>
      </c>
      <c r="D29" s="22">
        <f>-$H$4</f>
        <v>-20</v>
      </c>
      <c r="E29" s="53">
        <f>$J$4-$J$5*SIN(PI()/2/3*2)</f>
        <v>64.01923788646684</v>
      </c>
      <c r="F29" s="28">
        <f t="shared" si="3"/>
        <v>67.070580879876317</v>
      </c>
      <c r="G29" s="16">
        <f t="shared" si="4"/>
        <v>54.070580879876317</v>
      </c>
      <c r="H29" s="28">
        <f t="shared" si="5"/>
        <v>-69.827886478496495</v>
      </c>
      <c r="I29" s="51">
        <f t="shared" si="25"/>
        <v>20</v>
      </c>
      <c r="J29" s="28">
        <f t="shared" si="6"/>
        <v>4.9057384710363854</v>
      </c>
      <c r="K29" s="52">
        <f t="shared" si="7"/>
        <v>3.0714531805194083</v>
      </c>
      <c r="L29" s="52">
        <f t="shared" si="8"/>
        <v>-2.2927528237409383</v>
      </c>
      <c r="M29" s="52">
        <f t="shared" si="9"/>
        <v>0.30279931401737425</v>
      </c>
      <c r="N29" s="28">
        <f t="shared" si="10"/>
        <v>4.0186957842045388</v>
      </c>
      <c r="O29" s="28">
        <f t="shared" si="11"/>
        <v>131.36506026705769</v>
      </c>
      <c r="P29" s="28">
        <f t="shared" si="12"/>
        <v>17.349122732652056</v>
      </c>
      <c r="Q29" s="22">
        <v>0</v>
      </c>
      <c r="R29" s="22">
        <f t="shared" si="13"/>
        <v>90</v>
      </c>
      <c r="S29" s="28">
        <f t="shared" si="14"/>
        <v>94.868329805051388</v>
      </c>
      <c r="T29" s="16">
        <f t="shared" si="15"/>
        <v>81.868329805051388</v>
      </c>
      <c r="U29" s="28">
        <f t="shared" si="16"/>
        <v>-56.783748940456839</v>
      </c>
      <c r="V29" s="51">
        <f t="shared" si="24"/>
        <v>-30</v>
      </c>
      <c r="W29" s="28">
        <f t="shared" si="17"/>
        <v>40.934164902525701</v>
      </c>
      <c r="X29" s="52">
        <f t="shared" si="18"/>
        <v>2.5169914905818516</v>
      </c>
      <c r="Y29" s="52">
        <f t="shared" si="19"/>
        <v>-1.89239032757391</v>
      </c>
      <c r="Z29" s="52">
        <f t="shared" si="20"/>
        <v>-0.32175055439664219</v>
      </c>
      <c r="AA29" s="28">
        <f t="shared" si="21"/>
        <v>35.787010519317818</v>
      </c>
      <c r="AB29" s="28">
        <f t="shared" si="22"/>
        <v>108.42597896136438</v>
      </c>
      <c r="AC29" s="28">
        <f t="shared" si="23"/>
        <v>-18.43494882292201</v>
      </c>
      <c r="AD29" s="23"/>
    </row>
    <row r="30" spans="2:30" ht="19" customHeight="1">
      <c r="B30" s="48"/>
      <c r="C30" s="50">
        <v>8</v>
      </c>
      <c r="D30" s="22">
        <f>-$H$4</f>
        <v>-20</v>
      </c>
      <c r="E30" s="22">
        <f>$J$4-$J$5*SIN(PI()/2/3)</f>
        <v>75</v>
      </c>
      <c r="F30" s="28">
        <f t="shared" si="3"/>
        <v>77.620873481300123</v>
      </c>
      <c r="G30" s="16">
        <f t="shared" si="4"/>
        <v>64.620873481300123</v>
      </c>
      <c r="H30" s="28">
        <f t="shared" si="5"/>
        <v>-68.546568139679536</v>
      </c>
      <c r="I30" s="51">
        <f t="shared" si="25"/>
        <v>20</v>
      </c>
      <c r="J30" s="28">
        <f t="shared" si="6"/>
        <v>14.190419171831023</v>
      </c>
      <c r="K30" s="52">
        <f t="shared" si="7"/>
        <v>2.9374575741590121</v>
      </c>
      <c r="L30" s="52">
        <f t="shared" si="8"/>
        <v>-2.1330281378810541</v>
      </c>
      <c r="M30" s="52">
        <f t="shared" si="9"/>
        <v>0.26060239174734096</v>
      </c>
      <c r="N30" s="28">
        <f t="shared" si="10"/>
        <v>11.696078501951575</v>
      </c>
      <c r="O30" s="28">
        <f t="shared" si="11"/>
        <v>122.21350988323344</v>
      </c>
      <c r="P30" s="28">
        <f t="shared" si="12"/>
        <v>14.931417178137552</v>
      </c>
      <c r="Q30" s="22">
        <v>0</v>
      </c>
      <c r="R30" s="22">
        <f t="shared" si="13"/>
        <v>90</v>
      </c>
      <c r="S30" s="28">
        <f t="shared" si="14"/>
        <v>94.868329805051388</v>
      </c>
      <c r="T30" s="16">
        <f t="shared" si="15"/>
        <v>81.868329805051388</v>
      </c>
      <c r="U30" s="28">
        <f t="shared" si="16"/>
        <v>-56.783748940456839</v>
      </c>
      <c r="V30" s="51">
        <f t="shared" si="24"/>
        <v>-30</v>
      </c>
      <c r="W30" s="28">
        <f t="shared" si="17"/>
        <v>40.934164902525701</v>
      </c>
      <c r="X30" s="52">
        <f t="shared" si="18"/>
        <v>2.5169914905818516</v>
      </c>
      <c r="Y30" s="52">
        <f t="shared" si="19"/>
        <v>-1.89239032757391</v>
      </c>
      <c r="Z30" s="52">
        <f t="shared" si="20"/>
        <v>-0.32175055439664219</v>
      </c>
      <c r="AA30" s="28">
        <f t="shared" si="21"/>
        <v>35.787010519317818</v>
      </c>
      <c r="AB30" s="28">
        <f t="shared" si="22"/>
        <v>108.42597896136438</v>
      </c>
      <c r="AC30" s="28">
        <f t="shared" si="23"/>
        <v>-18.43494882292201</v>
      </c>
      <c r="AD30" s="23"/>
    </row>
    <row r="31" spans="2:30" ht="19" customHeight="1">
      <c r="B31" s="48"/>
      <c r="C31" s="50">
        <v>9</v>
      </c>
      <c r="D31" s="22">
        <f>-$H$4</f>
        <v>-20</v>
      </c>
      <c r="E31" s="22">
        <f>$J$4-$H$8</f>
        <v>85</v>
      </c>
      <c r="F31" s="28">
        <f t="shared" si="3"/>
        <v>87.321245982864909</v>
      </c>
      <c r="G31" s="16">
        <f t="shared" si="4"/>
        <v>74.321245982864909</v>
      </c>
      <c r="H31" s="28">
        <f t="shared" si="5"/>
        <v>-66.464244328624545</v>
      </c>
      <c r="I31" s="51">
        <f t="shared" si="25"/>
        <v>20</v>
      </c>
      <c r="J31" s="28">
        <f t="shared" si="6"/>
        <v>21.965978826924598</v>
      </c>
      <c r="K31" s="52">
        <f t="shared" si="7"/>
        <v>2.8224004200639063</v>
      </c>
      <c r="L31" s="52">
        <f t="shared" si="8"/>
        <v>-1.9774587613853127</v>
      </c>
      <c r="M31" s="52">
        <f t="shared" si="9"/>
        <v>0.23109066719589708</v>
      </c>
      <c r="N31" s="28">
        <f t="shared" si="10"/>
        <v>18.288367834387486</v>
      </c>
      <c r="O31" s="28">
        <f t="shared" si="11"/>
        <v>113.30004118854573</v>
      </c>
      <c r="P31" s="28">
        <f t="shared" si="12"/>
        <v>13.240519915187205</v>
      </c>
      <c r="Q31" s="22">
        <v>0</v>
      </c>
      <c r="R31" s="22">
        <f t="shared" si="13"/>
        <v>90</v>
      </c>
      <c r="S31" s="28">
        <f t="shared" si="14"/>
        <v>94.868329805051388</v>
      </c>
      <c r="T31" s="16">
        <f t="shared" si="15"/>
        <v>81.868329805051388</v>
      </c>
      <c r="U31" s="28">
        <f t="shared" si="16"/>
        <v>-56.783748940456839</v>
      </c>
      <c r="V31" s="51">
        <f t="shared" si="24"/>
        <v>-30</v>
      </c>
      <c r="W31" s="28">
        <f t="shared" si="17"/>
        <v>40.934164902525701</v>
      </c>
      <c r="X31" s="52">
        <f t="shared" si="18"/>
        <v>2.5169914905818516</v>
      </c>
      <c r="Y31" s="52">
        <f t="shared" si="19"/>
        <v>-1.89239032757391</v>
      </c>
      <c r="Z31" s="52">
        <f t="shared" si="20"/>
        <v>-0.32175055439664219</v>
      </c>
      <c r="AA31" s="28">
        <f t="shared" si="21"/>
        <v>35.787010519317818</v>
      </c>
      <c r="AB31" s="28">
        <f t="shared" si="22"/>
        <v>108.42597896136438</v>
      </c>
      <c r="AC31" s="28">
        <f t="shared" si="23"/>
        <v>-18.43494882292201</v>
      </c>
      <c r="AD31" s="23"/>
    </row>
    <row r="32" spans="2:30" ht="19" customHeight="1">
      <c r="B32" s="48"/>
      <c r="C32" s="50">
        <v>10</v>
      </c>
      <c r="D32" s="53">
        <f>-$H$4/2*(1+COS(PI()/6))</f>
        <v>-18.660254037844389</v>
      </c>
      <c r="E32" s="22">
        <f>$J$4-$H$8</f>
        <v>85</v>
      </c>
      <c r="F32" s="28">
        <f t="shared" si="3"/>
        <v>86.615493123654801</v>
      </c>
      <c r="G32" s="16">
        <f t="shared" si="4"/>
        <v>73.615493123654801</v>
      </c>
      <c r="H32" s="28">
        <f t="shared" si="5"/>
        <v>-66.333250506282226</v>
      </c>
      <c r="I32" s="51">
        <f>$H$7+$H$5*COS(PI()/6)</f>
        <v>16.650635094610969</v>
      </c>
      <c r="J32" s="28">
        <f t="shared" si="6"/>
        <v>22.358440850623019</v>
      </c>
      <c r="K32" s="52">
        <f t="shared" si="7"/>
        <v>2.8164897531255213</v>
      </c>
      <c r="L32" s="52">
        <f t="shared" si="8"/>
        <v>-1.9948792449260484</v>
      </c>
      <c r="M32" s="52">
        <f t="shared" si="9"/>
        <v>0.19344036250776697</v>
      </c>
      <c r="N32" s="28">
        <f t="shared" si="10"/>
        <v>18.627024104064475</v>
      </c>
      <c r="O32" s="28">
        <f t="shared" si="11"/>
        <v>114.29816137250702</v>
      </c>
      <c r="P32" s="28">
        <f t="shared" si="12"/>
        <v>11.083316359175733</v>
      </c>
      <c r="Q32" s="53">
        <f>$H$4/2*(1-COS(PI()/6))</f>
        <v>1.3397459621556129</v>
      </c>
      <c r="R32" s="22">
        <f t="shared" si="13"/>
        <v>90</v>
      </c>
      <c r="S32" s="28">
        <f t="shared" si="14"/>
        <v>93.862965811581461</v>
      </c>
      <c r="T32" s="16">
        <f t="shared" si="15"/>
        <v>80.862965811581461</v>
      </c>
      <c r="U32" s="28">
        <f t="shared" si="16"/>
        <v>-56.461121226499444</v>
      </c>
      <c r="V32" s="51">
        <f>$H$7-$H$5*SIN(PI()/2/3*2)</f>
        <v>-26.650635094610966</v>
      </c>
      <c r="W32" s="28">
        <f t="shared" si="17"/>
        <v>41.378035113409318</v>
      </c>
      <c r="X32" s="52">
        <f t="shared" si="18"/>
        <v>2.5091524081192795</v>
      </c>
      <c r="Y32" s="52">
        <f t="shared" si="19"/>
        <v>-1.9098453375509914</v>
      </c>
      <c r="Z32" s="52">
        <f t="shared" si="20"/>
        <v>-0.28789168660510245</v>
      </c>
      <c r="AA32" s="28">
        <f t="shared" si="21"/>
        <v>36.236156859678204</v>
      </c>
      <c r="AB32" s="28">
        <f t="shared" si="22"/>
        <v>109.42607736440988</v>
      </c>
      <c r="AC32" s="28">
        <f t="shared" si="23"/>
        <v>-16.494978599375347</v>
      </c>
      <c r="AD32" s="23"/>
    </row>
    <row r="33" spans="2:30" ht="19" customHeight="1">
      <c r="B33" s="48"/>
      <c r="C33" s="50">
        <v>11</v>
      </c>
      <c r="D33" s="53">
        <f>-$H$4/2*(1+COS(PI()*2/6))</f>
        <v>-15</v>
      </c>
      <c r="E33" s="22">
        <f>$J$4-$H$8</f>
        <v>85</v>
      </c>
      <c r="F33" s="28">
        <f t="shared" si="3"/>
        <v>85.33024082938006</v>
      </c>
      <c r="G33" s="16">
        <f t="shared" si="4"/>
        <v>72.33024082938006</v>
      </c>
      <c r="H33" s="28">
        <f t="shared" si="5"/>
        <v>-65.724028807497305</v>
      </c>
      <c r="I33" s="51">
        <f>$H$7+$H$5*COS(PI()*2/6)</f>
        <v>7.5000000000000036</v>
      </c>
      <c r="J33" s="28">
        <f t="shared" si="6"/>
        <v>24.090496825745692</v>
      </c>
      <c r="K33" s="52">
        <f t="shared" si="7"/>
        <v>2.7902593677403145</v>
      </c>
      <c r="L33" s="52">
        <f t="shared" si="8"/>
        <v>-2.0299589052377001</v>
      </c>
      <c r="M33" s="52">
        <f t="shared" si="9"/>
        <v>8.8007373527740809E-2</v>
      </c>
      <c r="N33" s="28">
        <f t="shared" si="10"/>
        <v>20.129914481638451</v>
      </c>
      <c r="O33" s="28">
        <f t="shared" si="11"/>
        <v>116.30807785511723</v>
      </c>
      <c r="P33" s="28">
        <f t="shared" si="12"/>
        <v>5.0424510691709159</v>
      </c>
      <c r="Q33" s="53">
        <f>$H$4/2*(1-COS(PI()*2/6))</f>
        <v>4.9999999999999991</v>
      </c>
      <c r="R33" s="22">
        <f t="shared" si="13"/>
        <v>90</v>
      </c>
      <c r="S33" s="28">
        <f t="shared" si="14"/>
        <v>91.685604104461248</v>
      </c>
      <c r="T33" s="16">
        <f t="shared" si="15"/>
        <v>78.685604104461248</v>
      </c>
      <c r="U33" s="28">
        <f t="shared" si="16"/>
        <v>-55.227273143285217</v>
      </c>
      <c r="V33" s="51">
        <f>$H$7-$H$5*SIN(PI()/2/3)</f>
        <v>-17.5</v>
      </c>
      <c r="W33" s="28">
        <f t="shared" si="17"/>
        <v>43.011025344171557</v>
      </c>
      <c r="X33" s="52">
        <f t="shared" si="18"/>
        <v>2.4799125951145271</v>
      </c>
      <c r="Y33" s="52">
        <f t="shared" si="19"/>
        <v>-1.9451499461347526</v>
      </c>
      <c r="Z33" s="52">
        <f t="shared" si="20"/>
        <v>-0.19204801724073009</v>
      </c>
      <c r="AA33" s="28">
        <f t="shared" si="21"/>
        <v>37.911474738602237</v>
      </c>
      <c r="AB33" s="28">
        <f t="shared" si="22"/>
        <v>111.44888243362074</v>
      </c>
      <c r="AC33" s="28">
        <f t="shared" si="23"/>
        <v>-11.003540851749504</v>
      </c>
      <c r="AD33" s="23"/>
    </row>
    <row r="34" spans="2:30" ht="19" customHeight="1">
      <c r="B34" s="48"/>
      <c r="C34" s="50">
        <v>12</v>
      </c>
      <c r="D34" s="53">
        <f>-$H$4/2*(1+COS(PI()*3/6))</f>
        <v>-10</v>
      </c>
      <c r="E34" s="22">
        <f t="shared" ref="E34:E50" si="26">$J$4</f>
        <v>90</v>
      </c>
      <c r="F34" s="28">
        <f t="shared" si="3"/>
        <v>90.13878188659973</v>
      </c>
      <c r="G34" s="16">
        <f t="shared" si="4"/>
        <v>77.13878188659973</v>
      </c>
      <c r="H34" s="28">
        <f t="shared" si="5"/>
        <v>-62.718416382557031</v>
      </c>
      <c r="I34" s="51">
        <f>$H$7+$H$5*COS(PI()*3/6)</f>
        <v>-4.9999999999999982</v>
      </c>
      <c r="J34" s="28">
        <f t="shared" si="6"/>
        <v>31.086978728467678</v>
      </c>
      <c r="K34" s="52">
        <f t="shared" si="7"/>
        <v>2.6814234720853447</v>
      </c>
      <c r="L34" s="52">
        <f t="shared" si="8"/>
        <v>-1.9634192768633829</v>
      </c>
      <c r="M34" s="52">
        <f t="shared" si="9"/>
        <v>-5.5498505245716818E-2</v>
      </c>
      <c r="N34" s="28">
        <f t="shared" si="10"/>
        <v>26.365751962194423</v>
      </c>
      <c r="O34" s="28">
        <f t="shared" si="11"/>
        <v>112.49563797889992</v>
      </c>
      <c r="P34" s="28">
        <f t="shared" si="12"/>
        <v>-3.1798301198642336</v>
      </c>
      <c r="Q34" s="53">
        <f>$H$4/2*(1-COS(PI()*3/6))</f>
        <v>9.9999999999999982</v>
      </c>
      <c r="R34" s="22">
        <f t="shared" si="13"/>
        <v>90</v>
      </c>
      <c r="S34" s="28">
        <f t="shared" si="14"/>
        <v>90.13878188659973</v>
      </c>
      <c r="T34" s="16">
        <f t="shared" si="15"/>
        <v>77.13878188659973</v>
      </c>
      <c r="U34" s="28">
        <f t="shared" si="16"/>
        <v>-52.718416382557024</v>
      </c>
      <c r="V34" s="51">
        <f>$H$7</f>
        <v>-5</v>
      </c>
      <c r="W34" s="28">
        <f t="shared" si="17"/>
        <v>46.051803158132067</v>
      </c>
      <c r="X34" s="52">
        <f t="shared" si="18"/>
        <v>2.4235884583678313</v>
      </c>
      <c r="Y34" s="52">
        <f t="shared" si="19"/>
        <v>-1.9634192768633829</v>
      </c>
      <c r="Z34" s="52">
        <f t="shared" si="20"/>
        <v>-5.5498505245716832E-2</v>
      </c>
      <c r="AA34" s="28">
        <f t="shared" si="21"/>
        <v>41.138610058905641</v>
      </c>
      <c r="AB34" s="28">
        <f t="shared" si="22"/>
        <v>112.49563797889992</v>
      </c>
      <c r="AC34" s="28">
        <f t="shared" si="23"/>
        <v>-3.179830119864234</v>
      </c>
      <c r="AD34" s="23"/>
    </row>
    <row r="35" spans="2:30" ht="19" customHeight="1">
      <c r="B35" s="48"/>
      <c r="C35" s="50">
        <v>13</v>
      </c>
      <c r="D35" s="53">
        <f>-$H$4/2*(1+COS(PI()*4/6))</f>
        <v>-5.0000000000000018</v>
      </c>
      <c r="E35" s="22">
        <f t="shared" si="26"/>
        <v>90</v>
      </c>
      <c r="F35" s="28">
        <f t="shared" si="3"/>
        <v>91.685604104461248</v>
      </c>
      <c r="G35" s="16">
        <f t="shared" si="4"/>
        <v>78.685604104461248</v>
      </c>
      <c r="H35" s="28">
        <f t="shared" si="5"/>
        <v>-60.22727314328521</v>
      </c>
      <c r="I35" s="51">
        <f>$H$7+$H$5*COS(PI()*4/6)</f>
        <v>-17.499999999999993</v>
      </c>
      <c r="J35" s="28">
        <f t="shared" si="6"/>
        <v>35.674578760289741</v>
      </c>
      <c r="K35" s="52">
        <f t="shared" si="7"/>
        <v>2.6068300046100181</v>
      </c>
      <c r="L35" s="52">
        <f t="shared" si="8"/>
        <v>-1.9451499461347526</v>
      </c>
      <c r="M35" s="52">
        <f t="shared" si="9"/>
        <v>-0.19204801724073001</v>
      </c>
      <c r="N35" s="28">
        <f t="shared" si="10"/>
        <v>30.639642827777038</v>
      </c>
      <c r="O35" s="28">
        <f t="shared" si="11"/>
        <v>111.44888243362074</v>
      </c>
      <c r="P35" s="28">
        <f t="shared" si="12"/>
        <v>-11.0035408517495</v>
      </c>
      <c r="Q35" s="53">
        <f>$H$4/2*(1-COS(PI()*4/6))</f>
        <v>14.999999999999998</v>
      </c>
      <c r="R35" s="22">
        <f t="shared" si="13"/>
        <v>90</v>
      </c>
      <c r="S35" s="28">
        <f t="shared" si="14"/>
        <v>90.311959340942209</v>
      </c>
      <c r="T35" s="16">
        <f t="shared" si="15"/>
        <v>77.311959340942209</v>
      </c>
      <c r="U35" s="28">
        <f t="shared" si="16"/>
        <v>-49.315085886944068</v>
      </c>
      <c r="V35" s="51">
        <f>$H$7+$H$5*COS(PI()/2*2/3)</f>
        <v>7.5000000000000036</v>
      </c>
      <c r="W35" s="28">
        <f t="shared" si="17"/>
        <v>49.679193873928043</v>
      </c>
      <c r="X35" s="52">
        <f t="shared" si="18"/>
        <v>2.352516435804076</v>
      </c>
      <c r="Y35" s="52">
        <f t="shared" si="19"/>
        <v>-1.9467165704796661</v>
      </c>
      <c r="Z35" s="52">
        <f t="shared" si="20"/>
        <v>8.3141231888441261E-2</v>
      </c>
      <c r="AA35" s="28">
        <f t="shared" si="21"/>
        <v>45.210736993267375</v>
      </c>
      <c r="AB35" s="28">
        <f t="shared" si="22"/>
        <v>111.53864339666674</v>
      </c>
      <c r="AC35" s="28">
        <f t="shared" si="23"/>
        <v>4.76364169072618</v>
      </c>
      <c r="AD35" s="23"/>
    </row>
    <row r="36" spans="2:30" ht="19" customHeight="1">
      <c r="B36" s="48"/>
      <c r="C36" s="50">
        <v>14</v>
      </c>
      <c r="D36" s="53">
        <f>-$H$4/2*(1+COS(PI()*5/6))</f>
        <v>-1.3397459621556129</v>
      </c>
      <c r="E36" s="22">
        <f t="shared" si="26"/>
        <v>90</v>
      </c>
      <c r="F36" s="28">
        <f t="shared" si="3"/>
        <v>93.862965811581461</v>
      </c>
      <c r="G36" s="16">
        <f t="shared" si="4"/>
        <v>80.862965811581461</v>
      </c>
      <c r="H36" s="28">
        <f t="shared" si="5"/>
        <v>-57.800867188655054</v>
      </c>
      <c r="I36" s="51">
        <f>$H$7+$H$5*COS(PI()*5/6)</f>
        <v>-26.650635094610969</v>
      </c>
      <c r="J36" s="28">
        <f t="shared" si="6"/>
        <v>39.484930698172178</v>
      </c>
      <c r="K36" s="52">
        <f t="shared" si="7"/>
        <v>2.5422855830215045</v>
      </c>
      <c r="L36" s="52">
        <f t="shared" si="8"/>
        <v>-1.9098453375509914</v>
      </c>
      <c r="M36" s="52">
        <f t="shared" si="9"/>
        <v>-0.28789168660510245</v>
      </c>
      <c r="N36" s="28">
        <f t="shared" si="10"/>
        <v>34.337765775911919</v>
      </c>
      <c r="O36" s="28">
        <f t="shared" si="11"/>
        <v>109.42607736440988</v>
      </c>
      <c r="P36" s="28">
        <f t="shared" si="12"/>
        <v>-16.494978599375347</v>
      </c>
      <c r="Q36" s="53">
        <f>$H$4/2*(1-COS(PI()*5/6))</f>
        <v>18.660254037844389</v>
      </c>
      <c r="R36" s="22">
        <f t="shared" si="13"/>
        <v>90</v>
      </c>
      <c r="S36" s="28">
        <f t="shared" si="14"/>
        <v>91.527283632007183</v>
      </c>
      <c r="T36" s="16">
        <f t="shared" si="15"/>
        <v>78.527283632007183</v>
      </c>
      <c r="U36" s="28">
        <f t="shared" si="16"/>
        <v>-46.315782545476097</v>
      </c>
      <c r="V36" s="51">
        <f>$H$7+$H$5*COS(PI()/2/3)</f>
        <v>16.650635094610969</v>
      </c>
      <c r="W36" s="28">
        <f t="shared" si="17"/>
        <v>52.486648656588578</v>
      </c>
      <c r="X36" s="52">
        <f t="shared" si="18"/>
        <v>2.2938188893975657</v>
      </c>
      <c r="Y36" s="52">
        <f t="shared" si="19"/>
        <v>-1.9126463919925218</v>
      </c>
      <c r="Z36" s="52">
        <f t="shared" si="20"/>
        <v>0.18293858931288945</v>
      </c>
      <c r="AA36" s="28">
        <f t="shared" si="21"/>
        <v>48.573858670133689</v>
      </c>
      <c r="AB36" s="28">
        <f t="shared" si="22"/>
        <v>109.58656596209596</v>
      </c>
      <c r="AC36" s="28">
        <f t="shared" si="23"/>
        <v>10.481609077705631</v>
      </c>
      <c r="AD36" s="23"/>
    </row>
    <row r="37" spans="2:30" ht="19" customHeight="1">
      <c r="B37" s="48"/>
      <c r="C37" s="50">
        <v>15</v>
      </c>
      <c r="D37" s="53">
        <f>$H$4/2*(1+COS(PI()*6/6))</f>
        <v>0</v>
      </c>
      <c r="E37" s="22">
        <f t="shared" si="26"/>
        <v>90</v>
      </c>
      <c r="F37" s="28">
        <f t="shared" si="3"/>
        <v>94.868329805051388</v>
      </c>
      <c r="G37" s="16">
        <f t="shared" si="4"/>
        <v>81.868329805051388</v>
      </c>
      <c r="H37" s="28">
        <f t="shared" si="5"/>
        <v>-56.783748940456839</v>
      </c>
      <c r="I37" s="51">
        <f>$H$7+$H$5*COS(PI()*6/6)</f>
        <v>-30</v>
      </c>
      <c r="J37" s="28">
        <f t="shared" si="6"/>
        <v>40.934164902525701</v>
      </c>
      <c r="K37" s="52">
        <f t="shared" si="7"/>
        <v>2.5169914905818516</v>
      </c>
      <c r="L37" s="52">
        <f t="shared" si="8"/>
        <v>-1.89239032757391</v>
      </c>
      <c r="M37" s="52">
        <f t="shared" si="9"/>
        <v>-0.32175055439664219</v>
      </c>
      <c r="N37" s="28">
        <f t="shared" si="10"/>
        <v>35.787010519317818</v>
      </c>
      <c r="O37" s="28">
        <f t="shared" si="11"/>
        <v>108.42597896136438</v>
      </c>
      <c r="P37" s="28">
        <f t="shared" si="12"/>
        <v>-18.43494882292201</v>
      </c>
      <c r="Q37" s="53">
        <f>$H$4/2*(1-COS(PI()*6/6))</f>
        <v>20</v>
      </c>
      <c r="R37" s="22">
        <f t="shared" si="13"/>
        <v>90</v>
      </c>
      <c r="S37" s="28">
        <f t="shared" si="14"/>
        <v>92.195444572928878</v>
      </c>
      <c r="T37" s="16">
        <f t="shared" si="15"/>
        <v>79.195444572928878</v>
      </c>
      <c r="U37" s="28">
        <f t="shared" si="16"/>
        <v>-45.12033935555116</v>
      </c>
      <c r="V37" s="51">
        <f>$H$7+$H$5*SIN(PI()/2/3*3)</f>
        <v>20</v>
      </c>
      <c r="W37" s="28">
        <f t="shared" si="17"/>
        <v>53.517800556823154</v>
      </c>
      <c r="X37" s="52">
        <f t="shared" si="18"/>
        <v>2.2712652602828474</v>
      </c>
      <c r="Y37" s="52">
        <f t="shared" si="19"/>
        <v>-1.8956730876905508</v>
      </c>
      <c r="Z37" s="52">
        <f t="shared" si="20"/>
        <v>0.21866894587394195</v>
      </c>
      <c r="AA37" s="28">
        <f t="shared" si="21"/>
        <v>49.86608643111046</v>
      </c>
      <c r="AB37" s="28">
        <f t="shared" si="22"/>
        <v>108.61406726120177</v>
      </c>
      <c r="AC37" s="28">
        <f t="shared" si="23"/>
        <v>12.528807709151511</v>
      </c>
      <c r="AD37" s="23"/>
    </row>
    <row r="38" spans="2:30" ht="19" customHeight="1">
      <c r="B38" s="48"/>
      <c r="C38" s="50">
        <v>16</v>
      </c>
      <c r="D38" s="22">
        <v>0</v>
      </c>
      <c r="E38" s="22">
        <f t="shared" si="26"/>
        <v>90</v>
      </c>
      <c r="F38" s="28">
        <f t="shared" si="3"/>
        <v>94.868329805051388</v>
      </c>
      <c r="G38" s="16">
        <f t="shared" si="4"/>
        <v>81.868329805051388</v>
      </c>
      <c r="H38" s="28">
        <f t="shared" si="5"/>
        <v>-56.783748940456839</v>
      </c>
      <c r="I38" s="51">
        <f>$H$7+$H$5*COS(PI()*6/6)</f>
        <v>-30</v>
      </c>
      <c r="J38" s="28">
        <f t="shared" si="6"/>
        <v>40.934164902525701</v>
      </c>
      <c r="K38" s="52">
        <f t="shared" si="7"/>
        <v>2.5169914905818516</v>
      </c>
      <c r="L38" s="52">
        <f t="shared" si="8"/>
        <v>-1.89239032757391</v>
      </c>
      <c r="M38" s="52">
        <f t="shared" si="9"/>
        <v>-0.32175055439664219</v>
      </c>
      <c r="N38" s="28">
        <f t="shared" si="10"/>
        <v>35.787010519317818</v>
      </c>
      <c r="O38" s="28">
        <f t="shared" si="11"/>
        <v>108.42597896136438</v>
      </c>
      <c r="P38" s="28">
        <f t="shared" si="12"/>
        <v>-18.43494882292201</v>
      </c>
      <c r="Q38" s="53">
        <f>$H$4/2*(1-COS(PI()*6/6))</f>
        <v>20</v>
      </c>
      <c r="R38" s="22">
        <f>$J$4-$H$8</f>
        <v>85</v>
      </c>
      <c r="S38" s="28">
        <f t="shared" si="14"/>
        <v>87.321245982864909</v>
      </c>
      <c r="T38" s="16">
        <f t="shared" si="15"/>
        <v>74.321245982864909</v>
      </c>
      <c r="U38" s="28">
        <f t="shared" si="16"/>
        <v>-46.464244328624545</v>
      </c>
      <c r="V38" s="51">
        <f t="shared" ref="V38:V43" si="27">$H$7+$H$5</f>
        <v>20</v>
      </c>
      <c r="W38" s="28">
        <f t="shared" si="17"/>
        <v>52.355267155940304</v>
      </c>
      <c r="X38" s="52">
        <f t="shared" si="18"/>
        <v>2.2966509949111997</v>
      </c>
      <c r="Y38" s="52">
        <f t="shared" si="19"/>
        <v>-1.9774587613853127</v>
      </c>
      <c r="Z38" s="52">
        <f t="shared" si="20"/>
        <v>0.23109066719589708</v>
      </c>
      <c r="AA38" s="28">
        <f t="shared" si="21"/>
        <v>48.411590977066737</v>
      </c>
      <c r="AB38" s="28">
        <f t="shared" si="22"/>
        <v>113.30004118854573</v>
      </c>
      <c r="AC38" s="28">
        <f t="shared" si="23"/>
        <v>13.240519915187205</v>
      </c>
      <c r="AD38" s="23"/>
    </row>
    <row r="39" spans="2:30" ht="19" customHeight="1">
      <c r="B39" s="48"/>
      <c r="C39" s="50">
        <v>17</v>
      </c>
      <c r="D39" s="22">
        <v>0</v>
      </c>
      <c r="E39" s="22">
        <f t="shared" si="26"/>
        <v>90</v>
      </c>
      <c r="F39" s="28">
        <f t="shared" si="3"/>
        <v>94.868329805051388</v>
      </c>
      <c r="G39" s="16">
        <f t="shared" si="4"/>
        <v>81.868329805051388</v>
      </c>
      <c r="H39" s="28">
        <f t="shared" si="5"/>
        <v>-56.783748940456839</v>
      </c>
      <c r="I39" s="51">
        <f>$H$7+$H$5*COS(PI()*6/6)</f>
        <v>-30</v>
      </c>
      <c r="J39" s="28">
        <f t="shared" si="6"/>
        <v>40.934164902525701</v>
      </c>
      <c r="K39" s="52">
        <f t="shared" si="7"/>
        <v>2.5169914905818516</v>
      </c>
      <c r="L39" s="52">
        <f t="shared" si="8"/>
        <v>-1.89239032757391</v>
      </c>
      <c r="M39" s="52">
        <f t="shared" si="9"/>
        <v>-0.32175055439664219</v>
      </c>
      <c r="N39" s="28">
        <f t="shared" si="10"/>
        <v>35.787010519317818</v>
      </c>
      <c r="O39" s="28">
        <f t="shared" si="11"/>
        <v>108.42597896136438</v>
      </c>
      <c r="P39" s="28">
        <f t="shared" si="12"/>
        <v>-18.43494882292201</v>
      </c>
      <c r="Q39" s="53">
        <f>$H$4*SIN(PI()/2)*2/3</f>
        <v>13.333333333333334</v>
      </c>
      <c r="R39" s="22">
        <f>$J$4-$J$5*SIN(PI()/2/3)</f>
        <v>75</v>
      </c>
      <c r="S39" s="28">
        <f t="shared" si="14"/>
        <v>77.620873481300123</v>
      </c>
      <c r="T39" s="16">
        <f t="shared" si="15"/>
        <v>64.620873481300123</v>
      </c>
      <c r="U39" s="28">
        <f t="shared" si="16"/>
        <v>-53.797764638364768</v>
      </c>
      <c r="V39" s="51">
        <f t="shared" si="27"/>
        <v>20</v>
      </c>
      <c r="W39" s="28">
        <f t="shared" si="17"/>
        <v>44.786164380477032</v>
      </c>
      <c r="X39" s="52">
        <f t="shared" si="18"/>
        <v>2.4473515938374923</v>
      </c>
      <c r="Y39" s="52">
        <f t="shared" si="19"/>
        <v>-2.1600630017354359</v>
      </c>
      <c r="Z39" s="52">
        <f t="shared" si="20"/>
        <v>0.26060239174734096</v>
      </c>
      <c r="AA39" s="28">
        <f t="shared" si="21"/>
        <v>39.777082688496421</v>
      </c>
      <c r="AB39" s="28">
        <f t="shared" si="22"/>
        <v>123.76249348180031</v>
      </c>
      <c r="AC39" s="28">
        <f t="shared" si="23"/>
        <v>14.931417178137552</v>
      </c>
      <c r="AD39" s="23"/>
    </row>
    <row r="40" spans="2:30" ht="19" customHeight="1">
      <c r="B40" s="48"/>
      <c r="C40" s="50">
        <v>18</v>
      </c>
      <c r="D40" s="22">
        <v>0</v>
      </c>
      <c r="E40" s="22">
        <f t="shared" si="26"/>
        <v>90</v>
      </c>
      <c r="F40" s="28">
        <f t="shared" si="3"/>
        <v>94.868329805051388</v>
      </c>
      <c r="G40" s="16">
        <f t="shared" si="4"/>
        <v>81.868329805051388</v>
      </c>
      <c r="H40" s="28">
        <f t="shared" si="5"/>
        <v>-56.783748940456839</v>
      </c>
      <c r="I40" s="51">
        <f>$H$7-$H$5*SIN(PI()/2/3*3)</f>
        <v>-30</v>
      </c>
      <c r="J40" s="28">
        <f t="shared" si="6"/>
        <v>40.934164902525701</v>
      </c>
      <c r="K40" s="52">
        <f t="shared" si="7"/>
        <v>2.5169914905818516</v>
      </c>
      <c r="L40" s="52">
        <f t="shared" si="8"/>
        <v>-1.89239032757391</v>
      </c>
      <c r="M40" s="52">
        <f t="shared" si="9"/>
        <v>-0.32175055439664219</v>
      </c>
      <c r="N40" s="28">
        <f t="shared" si="10"/>
        <v>35.787010519317818</v>
      </c>
      <c r="O40" s="28">
        <f t="shared" si="11"/>
        <v>108.42597896136438</v>
      </c>
      <c r="P40" s="28">
        <f t="shared" si="12"/>
        <v>-18.43494882292201</v>
      </c>
      <c r="Q40" s="53">
        <f>$H$4*SIN(PI()/2)/3</f>
        <v>6.666666666666667</v>
      </c>
      <c r="R40" s="53">
        <f>$J$4-$J$5*SIN(PI()/2/3*2)</f>
        <v>64.01923788646684</v>
      </c>
      <c r="S40" s="28">
        <f t="shared" si="14"/>
        <v>67.070580879876317</v>
      </c>
      <c r="T40" s="16">
        <f t="shared" si="15"/>
        <v>54.070580879876317</v>
      </c>
      <c r="U40" s="28">
        <f t="shared" si="16"/>
        <v>-60.664475947193644</v>
      </c>
      <c r="V40" s="51">
        <f t="shared" si="27"/>
        <v>20</v>
      </c>
      <c r="W40" s="28">
        <f t="shared" si="17"/>
        <v>34.925941047484514</v>
      </c>
      <c r="X40" s="52">
        <f t="shared" si="18"/>
        <v>2.6192151036578708</v>
      </c>
      <c r="Y40" s="52">
        <f t="shared" si="19"/>
        <v>-2.3421905560510927</v>
      </c>
      <c r="Z40" s="52">
        <f t="shared" si="20"/>
        <v>0.30279931401737425</v>
      </c>
      <c r="AA40" s="28">
        <f t="shared" si="21"/>
        <v>29.930028923483576</v>
      </c>
      <c r="AB40" s="28">
        <f t="shared" si="22"/>
        <v>134.19763367712707</v>
      </c>
      <c r="AC40" s="28">
        <f t="shared" si="23"/>
        <v>17.349122732652056</v>
      </c>
      <c r="AD40" s="23"/>
    </row>
    <row r="41" spans="2:30" ht="19" customHeight="1">
      <c r="B41" s="48"/>
      <c r="C41" s="50">
        <v>19</v>
      </c>
      <c r="D41" s="22">
        <v>0</v>
      </c>
      <c r="E41" s="22">
        <f t="shared" si="26"/>
        <v>90</v>
      </c>
      <c r="F41" s="28">
        <f t="shared" si="3"/>
        <v>94.868329805051388</v>
      </c>
      <c r="G41" s="16">
        <f t="shared" si="4"/>
        <v>81.868329805051388</v>
      </c>
      <c r="H41" s="28">
        <f t="shared" si="5"/>
        <v>-56.783748940456839</v>
      </c>
      <c r="I41" s="51">
        <f>$H$7-$H$5*SIN(PI()/2/3*3)</f>
        <v>-30</v>
      </c>
      <c r="J41" s="28">
        <f t="shared" si="6"/>
        <v>40.934164902525701</v>
      </c>
      <c r="K41" s="52">
        <f t="shared" si="7"/>
        <v>2.5169914905818516</v>
      </c>
      <c r="L41" s="52">
        <f t="shared" si="8"/>
        <v>-1.89239032757391</v>
      </c>
      <c r="M41" s="52">
        <f t="shared" si="9"/>
        <v>-0.32175055439664219</v>
      </c>
      <c r="N41" s="28">
        <f t="shared" si="10"/>
        <v>35.787010519317818</v>
      </c>
      <c r="O41" s="28">
        <f t="shared" si="11"/>
        <v>108.42597896136438</v>
      </c>
      <c r="P41" s="28">
        <f t="shared" si="12"/>
        <v>-18.43494882292201</v>
      </c>
      <c r="Q41" s="22">
        <v>0</v>
      </c>
      <c r="R41" s="53">
        <f>$J$4-$J$5*SIN(PI()/2/3*3)</f>
        <v>60</v>
      </c>
      <c r="S41" s="28">
        <f t="shared" si="14"/>
        <v>63.245553203367592</v>
      </c>
      <c r="T41" s="16">
        <f t="shared" si="15"/>
        <v>50.245553203367592</v>
      </c>
      <c r="U41" s="28">
        <f t="shared" si="16"/>
        <v>-65.336407123608268</v>
      </c>
      <c r="V41" s="51">
        <f t="shared" si="27"/>
        <v>20</v>
      </c>
      <c r="W41" s="28">
        <f t="shared" si="17"/>
        <v>25.122776601683803</v>
      </c>
      <c r="X41" s="52">
        <f t="shared" si="18"/>
        <v>2.7745069643113984</v>
      </c>
      <c r="Y41" s="52">
        <f t="shared" si="19"/>
        <v>-2.4074212750330037</v>
      </c>
      <c r="Z41" s="52">
        <f t="shared" si="20"/>
        <v>0.32175055439664219</v>
      </c>
      <c r="AA41" s="28">
        <f t="shared" si="21"/>
        <v>21.032460715302733</v>
      </c>
      <c r="AB41" s="28">
        <f t="shared" si="22"/>
        <v>137.93507856939451</v>
      </c>
      <c r="AC41" s="28">
        <f t="shared" si="23"/>
        <v>18.43494882292201</v>
      </c>
      <c r="AD41" s="23"/>
    </row>
    <row r="42" spans="2:30" ht="19" customHeight="1">
      <c r="B42" s="48"/>
      <c r="C42" s="50">
        <v>20</v>
      </c>
      <c r="D42" s="22">
        <v>0</v>
      </c>
      <c r="E42" s="22">
        <f t="shared" si="26"/>
        <v>90</v>
      </c>
      <c r="F42" s="28">
        <f t="shared" si="3"/>
        <v>94.868329805051388</v>
      </c>
      <c r="G42" s="16">
        <f t="shared" si="4"/>
        <v>81.868329805051388</v>
      </c>
      <c r="H42" s="28">
        <f t="shared" si="5"/>
        <v>-56.783748940456839</v>
      </c>
      <c r="I42" s="51">
        <f>$H$7-$H$5*SIN(PI()/2/3*3)</f>
        <v>-30</v>
      </c>
      <c r="J42" s="28">
        <f t="shared" si="6"/>
        <v>40.934164902525701</v>
      </c>
      <c r="K42" s="52">
        <f t="shared" si="7"/>
        <v>2.5169914905818516</v>
      </c>
      <c r="L42" s="52">
        <f t="shared" si="8"/>
        <v>-1.89239032757391</v>
      </c>
      <c r="M42" s="52">
        <f t="shared" si="9"/>
        <v>-0.32175055439664219</v>
      </c>
      <c r="N42" s="28">
        <f t="shared" si="10"/>
        <v>35.787010519317818</v>
      </c>
      <c r="O42" s="28">
        <f t="shared" si="11"/>
        <v>108.42597896136438</v>
      </c>
      <c r="P42" s="28">
        <f t="shared" si="12"/>
        <v>-18.43494882292201</v>
      </c>
      <c r="Q42" s="53">
        <f>-$H$4*SIN(PI()/2)/3</f>
        <v>-6.666666666666667</v>
      </c>
      <c r="R42" s="53">
        <f>$J$4-$J$5*SIN(PI()/2/3*2)</f>
        <v>64.01923788646684</v>
      </c>
      <c r="S42" s="28">
        <f t="shared" si="14"/>
        <v>67.070580879876317</v>
      </c>
      <c r="T42" s="16">
        <f t="shared" si="15"/>
        <v>54.070580879876317</v>
      </c>
      <c r="U42" s="28">
        <f t="shared" si="16"/>
        <v>-67.331142613860308</v>
      </c>
      <c r="V42" s="51">
        <f t="shared" si="27"/>
        <v>20</v>
      </c>
      <c r="W42" s="28">
        <f t="shared" si="17"/>
        <v>19.144639832391828</v>
      </c>
      <c r="X42" s="52">
        <f t="shared" si="18"/>
        <v>2.8645681059830146</v>
      </c>
      <c r="Y42" s="52">
        <f t="shared" si="19"/>
        <v>-2.3421905560510927</v>
      </c>
      <c r="Z42" s="52">
        <f t="shared" si="20"/>
        <v>0.30279931401737425</v>
      </c>
      <c r="AA42" s="28">
        <f t="shared" si="21"/>
        <v>15.872337399389352</v>
      </c>
      <c r="AB42" s="28">
        <f t="shared" si="22"/>
        <v>134.19763367712707</v>
      </c>
      <c r="AC42" s="28">
        <f t="shared" si="23"/>
        <v>17.349122732652056</v>
      </c>
      <c r="AD42" s="23"/>
    </row>
    <row r="43" spans="2:30" ht="19" customHeight="1">
      <c r="B43" s="48"/>
      <c r="C43" s="50">
        <v>21</v>
      </c>
      <c r="D43" s="22">
        <v>0</v>
      </c>
      <c r="E43" s="22">
        <f t="shared" si="26"/>
        <v>90</v>
      </c>
      <c r="F43" s="28">
        <f t="shared" si="3"/>
        <v>94.868329805051388</v>
      </c>
      <c r="G43" s="16">
        <f t="shared" si="4"/>
        <v>81.868329805051388</v>
      </c>
      <c r="H43" s="28">
        <f t="shared" si="5"/>
        <v>-56.783748940456839</v>
      </c>
      <c r="I43" s="51">
        <f>$H$7-$H$5*SIN(PI()/2/3*3)</f>
        <v>-30</v>
      </c>
      <c r="J43" s="28">
        <f t="shared" si="6"/>
        <v>40.934164902525701</v>
      </c>
      <c r="K43" s="52">
        <f t="shared" si="7"/>
        <v>2.5169914905818516</v>
      </c>
      <c r="L43" s="52">
        <f t="shared" si="8"/>
        <v>-1.89239032757391</v>
      </c>
      <c r="M43" s="52">
        <f t="shared" si="9"/>
        <v>-0.32175055439664219</v>
      </c>
      <c r="N43" s="28">
        <f t="shared" si="10"/>
        <v>35.787010519317818</v>
      </c>
      <c r="O43" s="28">
        <f t="shared" si="11"/>
        <v>108.42597896136438</v>
      </c>
      <c r="P43" s="28">
        <f t="shared" si="12"/>
        <v>-18.43494882292201</v>
      </c>
      <c r="Q43" s="53">
        <f>-$H$4*SIN(PI()/2)*2/3</f>
        <v>-13.333333333333334</v>
      </c>
      <c r="R43" s="22">
        <f>$J$4-$J$5*SIN(PI()/2/3)</f>
        <v>75</v>
      </c>
      <c r="S43" s="28">
        <f t="shared" si="14"/>
        <v>77.620873481300123</v>
      </c>
      <c r="T43" s="16">
        <f t="shared" si="15"/>
        <v>64.620873481300123</v>
      </c>
      <c r="U43" s="28">
        <f t="shared" si="16"/>
        <v>-67.131097971698068</v>
      </c>
      <c r="V43" s="51">
        <f t="shared" si="27"/>
        <v>20</v>
      </c>
      <c r="W43" s="28">
        <f t="shared" si="17"/>
        <v>19.834709100823101</v>
      </c>
      <c r="X43" s="52">
        <f t="shared" si="18"/>
        <v>2.8543040614877366</v>
      </c>
      <c r="Y43" s="52">
        <f t="shared" si="19"/>
        <v>-2.1600630017354359</v>
      </c>
      <c r="Z43" s="52">
        <f t="shared" si="20"/>
        <v>0.26060239174734096</v>
      </c>
      <c r="AA43" s="28">
        <f t="shared" si="21"/>
        <v>16.460423829703274</v>
      </c>
      <c r="AB43" s="28">
        <f t="shared" si="22"/>
        <v>123.76249348180031</v>
      </c>
      <c r="AC43" s="28">
        <f t="shared" si="23"/>
        <v>14.931417178137552</v>
      </c>
      <c r="AD43" s="23"/>
    </row>
    <row r="44" spans="2:30" ht="19" customHeight="1">
      <c r="B44" s="48"/>
      <c r="C44" s="50">
        <v>22</v>
      </c>
      <c r="D44" s="22">
        <v>0</v>
      </c>
      <c r="E44" s="22">
        <f t="shared" si="26"/>
        <v>90</v>
      </c>
      <c r="F44" s="28">
        <f t="shared" si="3"/>
        <v>94.868329805051388</v>
      </c>
      <c r="G44" s="16">
        <f t="shared" si="4"/>
        <v>81.868329805051388</v>
      </c>
      <c r="H44" s="28">
        <f t="shared" si="5"/>
        <v>-56.783748940456839</v>
      </c>
      <c r="I44" s="51">
        <f>$H$7-$H$5*SIN(PI()/2/3*3)</f>
        <v>-30</v>
      </c>
      <c r="J44" s="28">
        <f t="shared" si="6"/>
        <v>40.934164902525701</v>
      </c>
      <c r="K44" s="52">
        <f t="shared" si="7"/>
        <v>2.5169914905818516</v>
      </c>
      <c r="L44" s="52">
        <f t="shared" si="8"/>
        <v>-1.89239032757391</v>
      </c>
      <c r="M44" s="52">
        <f t="shared" si="9"/>
        <v>-0.32175055439664219</v>
      </c>
      <c r="N44" s="28">
        <f t="shared" si="10"/>
        <v>35.787010519317818</v>
      </c>
      <c r="O44" s="28">
        <f t="shared" si="11"/>
        <v>108.42597896136438</v>
      </c>
      <c r="P44" s="28">
        <f t="shared" si="12"/>
        <v>-18.43494882292201</v>
      </c>
      <c r="Q44" s="22">
        <f>-$H$4*SIN(PI()/2)</f>
        <v>-20</v>
      </c>
      <c r="R44" s="22">
        <f>$J$4-$H$8</f>
        <v>85</v>
      </c>
      <c r="S44" s="28">
        <f t="shared" si="14"/>
        <v>87.321245982864909</v>
      </c>
      <c r="T44" s="16">
        <f t="shared" si="15"/>
        <v>74.321245982864909</v>
      </c>
      <c r="U44" s="28">
        <f t="shared" si="16"/>
        <v>-66.464244328624545</v>
      </c>
      <c r="V44" s="51">
        <f>$H$7+$H$5*SIN(PI()/2/3*3)</f>
        <v>20</v>
      </c>
      <c r="W44" s="28">
        <f t="shared" si="17"/>
        <v>21.965978826924598</v>
      </c>
      <c r="X44" s="52">
        <f t="shared" si="18"/>
        <v>2.8224004200639063</v>
      </c>
      <c r="Y44" s="52">
        <f t="shared" si="19"/>
        <v>-1.9774587613853127</v>
      </c>
      <c r="Z44" s="52">
        <f t="shared" si="20"/>
        <v>0.23109066719589708</v>
      </c>
      <c r="AA44" s="28">
        <f t="shared" si="21"/>
        <v>18.288367834387486</v>
      </c>
      <c r="AB44" s="28">
        <f t="shared" si="22"/>
        <v>113.30004118854573</v>
      </c>
      <c r="AC44" s="28">
        <f t="shared" si="23"/>
        <v>13.240519915187205</v>
      </c>
      <c r="AD44" s="23"/>
    </row>
    <row r="45" spans="2:30" ht="19" customHeight="1">
      <c r="B45" s="48"/>
      <c r="C45" s="50">
        <v>23</v>
      </c>
      <c r="D45" s="53">
        <f>$H$4/2*(1-COS(PI()/6))</f>
        <v>1.3397459621556129</v>
      </c>
      <c r="E45" s="22">
        <f t="shared" si="26"/>
        <v>90</v>
      </c>
      <c r="F45" s="28">
        <f t="shared" si="3"/>
        <v>93.862965811581461</v>
      </c>
      <c r="G45" s="16">
        <f t="shared" si="4"/>
        <v>80.862965811581461</v>
      </c>
      <c r="H45" s="28">
        <f t="shared" si="5"/>
        <v>-56.461121226499444</v>
      </c>
      <c r="I45" s="51">
        <f>$H$7-$H$5*SIN(PI()/2/3*2)</f>
        <v>-26.650635094610966</v>
      </c>
      <c r="J45" s="28">
        <f t="shared" si="6"/>
        <v>41.378035113409318</v>
      </c>
      <c r="K45" s="52">
        <f t="shared" si="7"/>
        <v>2.5091524081192795</v>
      </c>
      <c r="L45" s="52">
        <f t="shared" si="8"/>
        <v>-1.9098453375509914</v>
      </c>
      <c r="M45" s="52">
        <f t="shared" si="9"/>
        <v>-0.28789168660510245</v>
      </c>
      <c r="N45" s="28">
        <f t="shared" si="10"/>
        <v>36.236156859678204</v>
      </c>
      <c r="O45" s="28">
        <f t="shared" si="11"/>
        <v>109.42607736440988</v>
      </c>
      <c r="P45" s="28">
        <f t="shared" si="12"/>
        <v>-16.494978599375347</v>
      </c>
      <c r="Q45" s="53">
        <f>-$H$4/2*(1+COS(PI()/6))</f>
        <v>-18.660254037844389</v>
      </c>
      <c r="R45" s="22">
        <f>$J$4-$H$8</f>
        <v>85</v>
      </c>
      <c r="S45" s="28">
        <f t="shared" si="14"/>
        <v>86.615493123654801</v>
      </c>
      <c r="T45" s="16">
        <f t="shared" si="15"/>
        <v>73.615493123654801</v>
      </c>
      <c r="U45" s="28">
        <f t="shared" si="16"/>
        <v>-66.333250506282226</v>
      </c>
      <c r="V45" s="51">
        <f>$H$7+$H$5*COS(PI()/6)</f>
        <v>16.650635094610969</v>
      </c>
      <c r="W45" s="28">
        <f t="shared" si="17"/>
        <v>22.358440850623019</v>
      </c>
      <c r="X45" s="52">
        <f t="shared" si="18"/>
        <v>2.8164897531255213</v>
      </c>
      <c r="Y45" s="52">
        <f t="shared" si="19"/>
        <v>-1.9948792449260484</v>
      </c>
      <c r="Z45" s="52">
        <f t="shared" si="20"/>
        <v>0.19344036250776697</v>
      </c>
      <c r="AA45" s="28">
        <f t="shared" si="21"/>
        <v>18.627024104064475</v>
      </c>
      <c r="AB45" s="28">
        <f t="shared" si="22"/>
        <v>114.29816137250702</v>
      </c>
      <c r="AC45" s="28">
        <f t="shared" si="23"/>
        <v>11.083316359175733</v>
      </c>
      <c r="AD45" s="23"/>
    </row>
    <row r="46" spans="2:30" ht="19" customHeight="1">
      <c r="B46" s="48"/>
      <c r="C46" s="50">
        <v>24</v>
      </c>
      <c r="D46" s="53">
        <f>$H$4/2*(1-COS(PI()*2/6))</f>
        <v>4.9999999999999991</v>
      </c>
      <c r="E46" s="22">
        <f t="shared" si="26"/>
        <v>90</v>
      </c>
      <c r="F46" s="28">
        <f t="shared" si="3"/>
        <v>91.685604104461248</v>
      </c>
      <c r="G46" s="16">
        <f t="shared" si="4"/>
        <v>78.685604104461248</v>
      </c>
      <c r="H46" s="28">
        <f t="shared" si="5"/>
        <v>-55.227273143285217</v>
      </c>
      <c r="I46" s="51">
        <f>$H$7-$H$5*SIN(PI()/2/3)</f>
        <v>-17.5</v>
      </c>
      <c r="J46" s="28">
        <f t="shared" si="6"/>
        <v>43.011025344171557</v>
      </c>
      <c r="K46" s="52">
        <f t="shared" si="7"/>
        <v>2.4799125951145271</v>
      </c>
      <c r="L46" s="52">
        <f t="shared" si="8"/>
        <v>-1.9451499461347526</v>
      </c>
      <c r="M46" s="52">
        <f t="shared" si="9"/>
        <v>-0.19204801724073009</v>
      </c>
      <c r="N46" s="28">
        <f t="shared" si="10"/>
        <v>37.911474738602237</v>
      </c>
      <c r="O46" s="28">
        <f t="shared" si="11"/>
        <v>111.44888243362074</v>
      </c>
      <c r="P46" s="28">
        <f t="shared" si="12"/>
        <v>-11.003540851749504</v>
      </c>
      <c r="Q46" s="53">
        <f>-$H$4/2*(1+COS(PI()*2/6))</f>
        <v>-15</v>
      </c>
      <c r="R46" s="22">
        <f>$J$4-$H$8</f>
        <v>85</v>
      </c>
      <c r="S46" s="28">
        <f t="shared" si="14"/>
        <v>85.33024082938006</v>
      </c>
      <c r="T46" s="16">
        <f t="shared" si="15"/>
        <v>72.33024082938006</v>
      </c>
      <c r="U46" s="28">
        <f t="shared" si="16"/>
        <v>-65.724028807497305</v>
      </c>
      <c r="V46" s="51">
        <f>$H$7+$H$5*COS(PI()*2/6)</f>
        <v>7.5000000000000036</v>
      </c>
      <c r="W46" s="28">
        <f t="shared" si="17"/>
        <v>24.090496825745692</v>
      </c>
      <c r="X46" s="52">
        <f t="shared" si="18"/>
        <v>2.7902593677403145</v>
      </c>
      <c r="Y46" s="52">
        <f t="shared" si="19"/>
        <v>-2.0299589052377001</v>
      </c>
      <c r="Z46" s="52">
        <f t="shared" si="20"/>
        <v>8.8007373527740809E-2</v>
      </c>
      <c r="AA46" s="28">
        <f t="shared" si="21"/>
        <v>20.129914481638451</v>
      </c>
      <c r="AB46" s="28">
        <f t="shared" si="22"/>
        <v>116.30807785511723</v>
      </c>
      <c r="AC46" s="28">
        <f t="shared" si="23"/>
        <v>5.0424510691709159</v>
      </c>
      <c r="AD46" s="23"/>
    </row>
    <row r="47" spans="2:30" ht="19" customHeight="1">
      <c r="B47" s="48"/>
      <c r="C47" s="50">
        <v>25</v>
      </c>
      <c r="D47" s="53">
        <f>$H$4/2*(1-COS(PI()*3/6))</f>
        <v>9.9999999999999982</v>
      </c>
      <c r="E47" s="22">
        <f t="shared" si="26"/>
        <v>90</v>
      </c>
      <c r="F47" s="28">
        <f t="shared" si="3"/>
        <v>90.13878188659973</v>
      </c>
      <c r="G47" s="16">
        <f t="shared" si="4"/>
        <v>77.13878188659973</v>
      </c>
      <c r="H47" s="28">
        <f t="shared" si="5"/>
        <v>-52.718416382557024</v>
      </c>
      <c r="I47" s="51">
        <f>$H$7</f>
        <v>-5</v>
      </c>
      <c r="J47" s="28">
        <f t="shared" si="6"/>
        <v>46.051803158132067</v>
      </c>
      <c r="K47" s="52">
        <f t="shared" si="7"/>
        <v>2.4235884583678313</v>
      </c>
      <c r="L47" s="52">
        <f t="shared" si="8"/>
        <v>-1.9634192768633829</v>
      </c>
      <c r="M47" s="52">
        <f t="shared" si="9"/>
        <v>-5.5498505245716832E-2</v>
      </c>
      <c r="N47" s="28">
        <f t="shared" si="10"/>
        <v>41.138610058905641</v>
      </c>
      <c r="O47" s="28">
        <f t="shared" si="11"/>
        <v>112.49563797889992</v>
      </c>
      <c r="P47" s="28">
        <f t="shared" si="12"/>
        <v>-3.179830119864234</v>
      </c>
      <c r="Q47" s="53">
        <f>-$H$4/2*(1+COS(PI()*3/6))</f>
        <v>-10</v>
      </c>
      <c r="R47" s="22">
        <f t="shared" ref="R47:R71" si="28">$J$4</f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-62.718416382557031</v>
      </c>
      <c r="V47" s="51">
        <f>$H$7+$H$5*COS(PI()*3/6)</f>
        <v>-4.9999999999999982</v>
      </c>
      <c r="W47" s="28">
        <f t="shared" si="17"/>
        <v>31.086978728467678</v>
      </c>
      <c r="X47" s="52">
        <f t="shared" si="18"/>
        <v>2.6814234720853447</v>
      </c>
      <c r="Y47" s="52">
        <f t="shared" si="19"/>
        <v>-1.9634192768633829</v>
      </c>
      <c r="Z47" s="52">
        <f t="shared" si="20"/>
        <v>-5.5498505245716818E-2</v>
      </c>
      <c r="AA47" s="28">
        <f t="shared" si="21"/>
        <v>26.365751962194423</v>
      </c>
      <c r="AB47" s="28">
        <f t="shared" si="22"/>
        <v>112.49563797889992</v>
      </c>
      <c r="AC47" s="28">
        <f t="shared" si="23"/>
        <v>-3.1798301198642336</v>
      </c>
      <c r="AD47" s="23"/>
    </row>
    <row r="48" spans="2:30" ht="19" customHeight="1">
      <c r="B48" s="48"/>
      <c r="C48" s="50">
        <v>26</v>
      </c>
      <c r="D48" s="53">
        <f>$H$4/2*(1-COS(PI()*4/6))</f>
        <v>14.999999999999998</v>
      </c>
      <c r="E48" s="22">
        <f t="shared" si="26"/>
        <v>90</v>
      </c>
      <c r="F48" s="28">
        <f t="shared" si="3"/>
        <v>90.311959340942209</v>
      </c>
      <c r="G48" s="16">
        <f t="shared" si="4"/>
        <v>77.311959340942209</v>
      </c>
      <c r="H48" s="28">
        <f t="shared" si="5"/>
        <v>-49.315085886944068</v>
      </c>
      <c r="I48" s="51">
        <f>$H$7+$H$5*COS(PI()/2*2/3)</f>
        <v>7.5000000000000036</v>
      </c>
      <c r="J48" s="28">
        <f t="shared" si="6"/>
        <v>49.679193873928043</v>
      </c>
      <c r="K48" s="52">
        <f t="shared" si="7"/>
        <v>2.352516435804076</v>
      </c>
      <c r="L48" s="52">
        <f t="shared" si="8"/>
        <v>-1.9467165704796661</v>
      </c>
      <c r="M48" s="52">
        <f t="shared" si="9"/>
        <v>8.3141231888441261E-2</v>
      </c>
      <c r="N48" s="28">
        <f t="shared" si="10"/>
        <v>45.210736993267375</v>
      </c>
      <c r="O48" s="28">
        <f t="shared" si="11"/>
        <v>111.53864339666674</v>
      </c>
      <c r="P48" s="28">
        <f t="shared" si="12"/>
        <v>4.76364169072618</v>
      </c>
      <c r="Q48" s="53">
        <f>-$H$4/2*(1+COS(PI()*4/6))</f>
        <v>-5.0000000000000018</v>
      </c>
      <c r="R48" s="22">
        <f t="shared" si="28"/>
        <v>90</v>
      </c>
      <c r="S48" s="28">
        <f t="shared" si="14"/>
        <v>91.685604104461248</v>
      </c>
      <c r="T48" s="16">
        <f t="shared" si="15"/>
        <v>78.685604104461248</v>
      </c>
      <c r="U48" s="28">
        <f t="shared" si="16"/>
        <v>-60.22727314328521</v>
      </c>
      <c r="V48" s="51">
        <f>$H$7+$H$5*COS(PI()*4/6)</f>
        <v>-17.499999999999993</v>
      </c>
      <c r="W48" s="28">
        <f t="shared" si="17"/>
        <v>35.674578760289741</v>
      </c>
      <c r="X48" s="52">
        <f t="shared" si="18"/>
        <v>2.6068300046100181</v>
      </c>
      <c r="Y48" s="52">
        <f t="shared" si="19"/>
        <v>-1.9451499461347526</v>
      </c>
      <c r="Z48" s="52">
        <f t="shared" si="20"/>
        <v>-0.19204801724073001</v>
      </c>
      <c r="AA48" s="28">
        <f t="shared" si="21"/>
        <v>30.639642827777038</v>
      </c>
      <c r="AB48" s="28">
        <f t="shared" si="22"/>
        <v>111.44888243362074</v>
      </c>
      <c r="AC48" s="28">
        <f t="shared" si="23"/>
        <v>-11.0035408517495</v>
      </c>
      <c r="AD48" s="23"/>
    </row>
    <row r="49" spans="2:30" ht="19" customHeight="1">
      <c r="B49" s="48"/>
      <c r="C49" s="50">
        <v>27</v>
      </c>
      <c r="D49" s="53">
        <f>$H$4/2*(1-COS(PI()*5/6))</f>
        <v>18.660254037844389</v>
      </c>
      <c r="E49" s="22">
        <f t="shared" si="26"/>
        <v>90</v>
      </c>
      <c r="F49" s="28">
        <f t="shared" si="3"/>
        <v>91.527283632007183</v>
      </c>
      <c r="G49" s="16">
        <f t="shared" si="4"/>
        <v>78.527283632007183</v>
      </c>
      <c r="H49" s="28">
        <f t="shared" si="5"/>
        <v>-46.315782545476097</v>
      </c>
      <c r="I49" s="51">
        <f>$H$7+$H$5*COS(PI()/2/3)</f>
        <v>16.650635094610969</v>
      </c>
      <c r="J49" s="28">
        <f t="shared" si="6"/>
        <v>52.486648656588578</v>
      </c>
      <c r="K49" s="52">
        <f t="shared" si="7"/>
        <v>2.2938188893975657</v>
      </c>
      <c r="L49" s="52">
        <f t="shared" si="8"/>
        <v>-1.9126463919925218</v>
      </c>
      <c r="M49" s="52">
        <f t="shared" si="9"/>
        <v>0.18293858931288945</v>
      </c>
      <c r="N49" s="28">
        <f t="shared" si="10"/>
        <v>48.573858670133689</v>
      </c>
      <c r="O49" s="28">
        <f t="shared" si="11"/>
        <v>109.58656596209596</v>
      </c>
      <c r="P49" s="28">
        <f t="shared" si="12"/>
        <v>10.481609077705631</v>
      </c>
      <c r="Q49" s="53">
        <f>-$H$4/2*(1+COS(PI()*5/6))</f>
        <v>-1.3397459621556129</v>
      </c>
      <c r="R49" s="22">
        <f t="shared" si="28"/>
        <v>90</v>
      </c>
      <c r="S49" s="28">
        <f t="shared" si="14"/>
        <v>93.862965811581461</v>
      </c>
      <c r="T49" s="16">
        <f t="shared" si="15"/>
        <v>80.862965811581461</v>
      </c>
      <c r="U49" s="28">
        <f t="shared" si="16"/>
        <v>-57.800867188655054</v>
      </c>
      <c r="V49" s="51">
        <f>$H$7+$H$5*COS(PI()*5/6)</f>
        <v>-26.650635094610969</v>
      </c>
      <c r="W49" s="28">
        <f t="shared" si="17"/>
        <v>39.484930698172178</v>
      </c>
      <c r="X49" s="52">
        <f t="shared" si="18"/>
        <v>2.5422855830215045</v>
      </c>
      <c r="Y49" s="52">
        <f t="shared" si="19"/>
        <v>-1.9098453375509914</v>
      </c>
      <c r="Z49" s="52">
        <f t="shared" si="20"/>
        <v>-0.28789168660510245</v>
      </c>
      <c r="AA49" s="28">
        <f t="shared" si="21"/>
        <v>34.337765775911919</v>
      </c>
      <c r="AB49" s="28">
        <f t="shared" si="22"/>
        <v>109.42607736440988</v>
      </c>
      <c r="AC49" s="28">
        <f t="shared" si="23"/>
        <v>-16.494978599375347</v>
      </c>
      <c r="AD49" s="23"/>
    </row>
    <row r="50" spans="2:30" ht="19" customHeight="1">
      <c r="B50" s="48"/>
      <c r="C50" s="50">
        <v>28</v>
      </c>
      <c r="D50" s="53">
        <f>$H$4/2*(1-COS(PI()*6/6))</f>
        <v>20</v>
      </c>
      <c r="E50" s="22">
        <f t="shared" si="26"/>
        <v>90</v>
      </c>
      <c r="F50" s="28">
        <f t="shared" si="3"/>
        <v>92.195444572928878</v>
      </c>
      <c r="G50" s="16">
        <f t="shared" si="4"/>
        <v>79.195444572928878</v>
      </c>
      <c r="H50" s="28">
        <f t="shared" si="5"/>
        <v>-45.12033935555116</v>
      </c>
      <c r="I50" s="51">
        <f t="shared" ref="I50:I57" si="29">$H$7+$H$5*SIN(PI()/2/3*3)</f>
        <v>20</v>
      </c>
      <c r="J50" s="28">
        <f t="shared" si="6"/>
        <v>53.517800556823154</v>
      </c>
      <c r="K50" s="52">
        <f t="shared" si="7"/>
        <v>2.2712652602828474</v>
      </c>
      <c r="L50" s="52">
        <f t="shared" si="8"/>
        <v>-1.8956730876905508</v>
      </c>
      <c r="M50" s="52">
        <f t="shared" si="9"/>
        <v>0.21866894587394195</v>
      </c>
      <c r="N50" s="28">
        <f t="shared" si="10"/>
        <v>49.86608643111046</v>
      </c>
      <c r="O50" s="28">
        <f t="shared" si="11"/>
        <v>108.61406726120177</v>
      </c>
      <c r="P50" s="28">
        <f t="shared" si="12"/>
        <v>12.528807709151511</v>
      </c>
      <c r="Q50" s="22">
        <v>0</v>
      </c>
      <c r="R50" s="22">
        <f t="shared" si="28"/>
        <v>90</v>
      </c>
      <c r="S50" s="28">
        <f t="shared" si="14"/>
        <v>94.868329805051388</v>
      </c>
      <c r="T50" s="16">
        <f t="shared" si="15"/>
        <v>81.868329805051388</v>
      </c>
      <c r="U50" s="28">
        <f t="shared" si="16"/>
        <v>-56.783748940456839</v>
      </c>
      <c r="V50" s="51">
        <f>$H$7+$H$5*COS(PI()*6/6)</f>
        <v>-30</v>
      </c>
      <c r="W50" s="28">
        <f t="shared" si="17"/>
        <v>40.934164902525701</v>
      </c>
      <c r="X50" s="52">
        <f t="shared" si="18"/>
        <v>2.5169914905818516</v>
      </c>
      <c r="Y50" s="52">
        <f t="shared" si="19"/>
        <v>-1.89239032757391</v>
      </c>
      <c r="Z50" s="52">
        <f t="shared" si="20"/>
        <v>-0.32175055439664219</v>
      </c>
      <c r="AA50" s="28">
        <f t="shared" si="21"/>
        <v>35.787010519317818</v>
      </c>
      <c r="AB50" s="28">
        <f t="shared" si="22"/>
        <v>108.42597896136438</v>
      </c>
      <c r="AC50" s="28">
        <f t="shared" si="23"/>
        <v>-18.43494882292201</v>
      </c>
      <c r="AD50" s="23"/>
    </row>
    <row r="51" spans="2:30" ht="19" customHeight="1">
      <c r="B51" s="48"/>
      <c r="C51" s="50">
        <v>29</v>
      </c>
      <c r="D51" s="53">
        <f>$H$4/2*(1-COS(PI()*6/6))</f>
        <v>20</v>
      </c>
      <c r="E51" s="22">
        <f>$J$4-$H$8</f>
        <v>85</v>
      </c>
      <c r="F51" s="28">
        <f t="shared" si="3"/>
        <v>87.321245982864909</v>
      </c>
      <c r="G51" s="16">
        <f t="shared" si="4"/>
        <v>74.321245982864909</v>
      </c>
      <c r="H51" s="28">
        <f t="shared" si="5"/>
        <v>-46.464244328624545</v>
      </c>
      <c r="I51" s="51">
        <f t="shared" si="29"/>
        <v>20</v>
      </c>
      <c r="J51" s="28">
        <f t="shared" si="6"/>
        <v>52.355267155940304</v>
      </c>
      <c r="K51" s="52">
        <f t="shared" si="7"/>
        <v>2.2966509949111997</v>
      </c>
      <c r="L51" s="52">
        <f t="shared" si="8"/>
        <v>-1.9774587613853127</v>
      </c>
      <c r="M51" s="52">
        <f t="shared" si="9"/>
        <v>0.23109066719589708</v>
      </c>
      <c r="N51" s="28">
        <f t="shared" si="10"/>
        <v>48.411590977066737</v>
      </c>
      <c r="O51" s="28">
        <f t="shared" si="11"/>
        <v>113.30004118854573</v>
      </c>
      <c r="P51" s="28">
        <f t="shared" si="12"/>
        <v>13.240519915187205</v>
      </c>
      <c r="Q51" s="22">
        <v>0</v>
      </c>
      <c r="R51" s="22">
        <f t="shared" si="28"/>
        <v>90</v>
      </c>
      <c r="S51" s="28">
        <f t="shared" si="14"/>
        <v>94.868329805051388</v>
      </c>
      <c r="T51" s="16">
        <f t="shared" si="15"/>
        <v>81.868329805051388</v>
      </c>
      <c r="U51" s="28">
        <f t="shared" si="16"/>
        <v>-56.783748940456839</v>
      </c>
      <c r="V51" s="51">
        <f>$H$7+$H$5*COS(PI()*6/6)</f>
        <v>-30</v>
      </c>
      <c r="W51" s="28">
        <f t="shared" si="17"/>
        <v>40.934164902525701</v>
      </c>
      <c r="X51" s="52">
        <f t="shared" si="18"/>
        <v>2.5169914905818516</v>
      </c>
      <c r="Y51" s="52">
        <f t="shared" si="19"/>
        <v>-1.89239032757391</v>
      </c>
      <c r="Z51" s="52">
        <f t="shared" si="20"/>
        <v>-0.32175055439664219</v>
      </c>
      <c r="AA51" s="28">
        <f t="shared" si="21"/>
        <v>35.787010519317818</v>
      </c>
      <c r="AB51" s="28">
        <f t="shared" si="22"/>
        <v>108.42597896136438</v>
      </c>
      <c r="AC51" s="28">
        <f t="shared" si="23"/>
        <v>-18.43494882292201</v>
      </c>
      <c r="AD51" s="23"/>
    </row>
    <row r="52" spans="2:30" ht="19" customHeight="1">
      <c r="B52" s="48"/>
      <c r="C52" s="50">
        <v>30</v>
      </c>
      <c r="D52" s="53">
        <f>$H$4*SIN(PI()/2)*2/3</f>
        <v>13.333333333333334</v>
      </c>
      <c r="E52" s="22">
        <f>$J$4-$J$5*SIN(PI()/2/3)</f>
        <v>75</v>
      </c>
      <c r="F52" s="28">
        <f t="shared" si="3"/>
        <v>77.620873481300123</v>
      </c>
      <c r="G52" s="16">
        <f t="shared" si="4"/>
        <v>64.620873481300123</v>
      </c>
      <c r="H52" s="28">
        <f t="shared" si="5"/>
        <v>-53.797764638364768</v>
      </c>
      <c r="I52" s="51">
        <f t="shared" si="29"/>
        <v>20</v>
      </c>
      <c r="J52" s="28">
        <f t="shared" si="6"/>
        <v>44.786164380477032</v>
      </c>
      <c r="K52" s="52">
        <f t="shared" si="7"/>
        <v>2.4473515938374923</v>
      </c>
      <c r="L52" s="52">
        <f t="shared" si="8"/>
        <v>-2.1600630017354359</v>
      </c>
      <c r="M52" s="52">
        <f t="shared" si="9"/>
        <v>0.26060239174734096</v>
      </c>
      <c r="N52" s="28">
        <f t="shared" si="10"/>
        <v>39.777082688496421</v>
      </c>
      <c r="O52" s="28">
        <f t="shared" si="11"/>
        <v>123.76249348180031</v>
      </c>
      <c r="P52" s="28">
        <f t="shared" si="12"/>
        <v>14.931417178137552</v>
      </c>
      <c r="Q52" s="22">
        <v>0</v>
      </c>
      <c r="R52" s="22">
        <f t="shared" si="28"/>
        <v>90</v>
      </c>
      <c r="S52" s="28">
        <f t="shared" si="14"/>
        <v>94.868329805051388</v>
      </c>
      <c r="T52" s="16">
        <f t="shared" si="15"/>
        <v>81.868329805051388</v>
      </c>
      <c r="U52" s="28">
        <f t="shared" si="16"/>
        <v>-56.783748940456839</v>
      </c>
      <c r="V52" s="51">
        <f t="shared" ref="V52:V57" si="30">$H$7-$H$5*SIN(PI()/2/3*3)</f>
        <v>-30</v>
      </c>
      <c r="W52" s="28">
        <f t="shared" si="17"/>
        <v>40.934164902525701</v>
      </c>
      <c r="X52" s="52">
        <f t="shared" si="18"/>
        <v>2.5169914905818516</v>
      </c>
      <c r="Y52" s="52">
        <f t="shared" si="19"/>
        <v>-1.89239032757391</v>
      </c>
      <c r="Z52" s="52">
        <f t="shared" si="20"/>
        <v>-0.32175055439664219</v>
      </c>
      <c r="AA52" s="28">
        <f t="shared" si="21"/>
        <v>35.787010519317818</v>
      </c>
      <c r="AB52" s="28">
        <f t="shared" si="22"/>
        <v>108.42597896136438</v>
      </c>
      <c r="AC52" s="28">
        <f t="shared" si="23"/>
        <v>-18.43494882292201</v>
      </c>
      <c r="AD52" s="23"/>
    </row>
    <row r="53" spans="2:30" ht="19" customHeight="1">
      <c r="B53" s="48"/>
      <c r="C53" s="50">
        <v>31</v>
      </c>
      <c r="D53" s="53">
        <f>$H$4*SIN(PI()/2)/3</f>
        <v>6.666666666666667</v>
      </c>
      <c r="E53" s="53">
        <f>$J$4-$J$5*SIN(PI()/2/3*2)</f>
        <v>64.01923788646684</v>
      </c>
      <c r="F53" s="28">
        <f t="shared" si="3"/>
        <v>67.070580879876317</v>
      </c>
      <c r="G53" s="16">
        <f t="shared" si="4"/>
        <v>54.070580879876317</v>
      </c>
      <c r="H53" s="28">
        <f t="shared" si="5"/>
        <v>-60.664475947193644</v>
      </c>
      <c r="I53" s="51">
        <f t="shared" si="29"/>
        <v>20</v>
      </c>
      <c r="J53" s="28">
        <f t="shared" si="6"/>
        <v>34.925941047484514</v>
      </c>
      <c r="K53" s="52">
        <f t="shared" si="7"/>
        <v>2.6192151036578708</v>
      </c>
      <c r="L53" s="52">
        <f t="shared" si="8"/>
        <v>-2.3421905560510927</v>
      </c>
      <c r="M53" s="52">
        <f t="shared" si="9"/>
        <v>0.30279931401737425</v>
      </c>
      <c r="N53" s="28">
        <f t="shared" si="10"/>
        <v>29.930028923483576</v>
      </c>
      <c r="O53" s="28">
        <f t="shared" si="11"/>
        <v>134.19763367712707</v>
      </c>
      <c r="P53" s="28">
        <f t="shared" si="12"/>
        <v>17.349122732652056</v>
      </c>
      <c r="Q53" s="22">
        <v>0</v>
      </c>
      <c r="R53" s="22">
        <f t="shared" si="28"/>
        <v>90</v>
      </c>
      <c r="S53" s="28">
        <f t="shared" si="14"/>
        <v>94.868329805051388</v>
      </c>
      <c r="T53" s="16">
        <f t="shared" si="15"/>
        <v>81.868329805051388</v>
      </c>
      <c r="U53" s="28">
        <f t="shared" si="16"/>
        <v>-56.783748940456839</v>
      </c>
      <c r="V53" s="51">
        <f t="shared" si="30"/>
        <v>-30</v>
      </c>
      <c r="W53" s="28">
        <f t="shared" si="17"/>
        <v>40.934164902525701</v>
      </c>
      <c r="X53" s="52">
        <f t="shared" si="18"/>
        <v>2.5169914905818516</v>
      </c>
      <c r="Y53" s="52">
        <f t="shared" si="19"/>
        <v>-1.89239032757391</v>
      </c>
      <c r="Z53" s="52">
        <f t="shared" si="20"/>
        <v>-0.32175055439664219</v>
      </c>
      <c r="AA53" s="28">
        <f t="shared" si="21"/>
        <v>35.787010519317818</v>
      </c>
      <c r="AB53" s="28">
        <f t="shared" si="22"/>
        <v>108.42597896136438</v>
      </c>
      <c r="AC53" s="28">
        <f t="shared" si="23"/>
        <v>-18.43494882292201</v>
      </c>
      <c r="AD53" s="23"/>
    </row>
    <row r="54" spans="2:30" ht="19" customHeight="1">
      <c r="B54" s="48"/>
      <c r="C54" s="50">
        <v>32</v>
      </c>
      <c r="D54" s="22">
        <v>0</v>
      </c>
      <c r="E54" s="53">
        <f>$J$4-$J$5*SIN(PI()/2/3*3)</f>
        <v>60</v>
      </c>
      <c r="F54" s="28">
        <f t="shared" ref="F54:F71" si="31">E54/COS(M54)</f>
        <v>63.245553203367592</v>
      </c>
      <c r="G54" s="16">
        <f t="shared" ref="G54:G71" si="32">F54-$E$7</f>
        <v>50.245553203367592</v>
      </c>
      <c r="H54" s="28">
        <f t="shared" ref="H54:H71" si="33">$E$4*COS(K54)</f>
        <v>-65.336407123608268</v>
      </c>
      <c r="I54" s="51">
        <f t="shared" si="29"/>
        <v>20</v>
      </c>
      <c r="J54" s="28">
        <f t="shared" ref="J54:J71" si="34">$E$4*SIN(K54)</f>
        <v>25.122776601683803</v>
      </c>
      <c r="K54" s="52">
        <f t="shared" ref="K54:K71" si="35">ACOS((D54^2+G54^2+$E$4^2-$E$5^2)/(2*$E$4*SQRT(D54^2+G54^2)))+ATAN2(D54,G54)</f>
        <v>2.7745069643113984</v>
      </c>
      <c r="L54" s="52">
        <f t="shared" ref="L54:L71" si="36">ATAN2((D54-$E$4*COS(K54)),(G54-$E$4*SIN(K54)))-K54</f>
        <v>-2.4074212750330037</v>
      </c>
      <c r="M54" s="52">
        <f t="shared" ref="M54:M71" si="37">ATAN2(E54,I54)</f>
        <v>0.32175055439664219</v>
      </c>
      <c r="N54" s="28">
        <f t="shared" ref="N54:N71" si="38">180-K54/PI()*180</f>
        <v>21.032460715302733</v>
      </c>
      <c r="O54" s="28">
        <f t="shared" ref="O54:O71" si="39">-L54/PI()*180</f>
        <v>137.93507856939451</v>
      </c>
      <c r="P54" s="28">
        <f t="shared" ref="P54:P71" si="40">M54/PI()*180</f>
        <v>18.43494882292201</v>
      </c>
      <c r="Q54" s="22">
        <v>0</v>
      </c>
      <c r="R54" s="22">
        <f t="shared" si="28"/>
        <v>90</v>
      </c>
      <c r="S54" s="28">
        <f t="shared" ref="S54:S71" si="41">R54/COS(Z54)</f>
        <v>94.868329805051388</v>
      </c>
      <c r="T54" s="16">
        <f t="shared" ref="T54:T71" si="42">S54-$E$7</f>
        <v>81.868329805051388</v>
      </c>
      <c r="U54" s="28">
        <f t="shared" ref="U54:U71" si="43">$E$4*COS(X54)</f>
        <v>-56.783748940456839</v>
      </c>
      <c r="V54" s="51">
        <f t="shared" si="30"/>
        <v>-30</v>
      </c>
      <c r="W54" s="28">
        <f t="shared" ref="W54:W71" si="44">$E$4*SIN(X54)</f>
        <v>40.934164902525701</v>
      </c>
      <c r="X54" s="52">
        <f t="shared" ref="X54:X71" si="45">ACOS((Q54^2+T54^2+$E$4^2-$E$5^2)/(2*$E$4*SQRT(Q54^2+T54^2)))+ATAN2(Q54,T54)</f>
        <v>2.5169914905818516</v>
      </c>
      <c r="Y54" s="52">
        <f t="shared" ref="Y54:Y71" si="46">ATAN2((Q54-$E$4*COS(X54)),(T54-$E$4*SIN(X54)))-X54</f>
        <v>-1.89239032757391</v>
      </c>
      <c r="Z54" s="52">
        <f t="shared" ref="Z54:Z71" si="47">ATAN2(R54,V54)</f>
        <v>-0.32175055439664219</v>
      </c>
      <c r="AA54" s="28">
        <f t="shared" ref="AA54:AA71" si="48">180-X54/PI()*180</f>
        <v>35.787010519317818</v>
      </c>
      <c r="AB54" s="28">
        <f t="shared" ref="AB54:AB71" si="49">-Y54/PI()*180</f>
        <v>108.42597896136438</v>
      </c>
      <c r="AC54" s="28">
        <f t="shared" ref="AC54:AC71" si="50">Z54/PI()*180</f>
        <v>-18.43494882292201</v>
      </c>
      <c r="AD54" s="23"/>
    </row>
    <row r="55" spans="2:30" ht="19" customHeight="1">
      <c r="B55" s="48"/>
      <c r="C55" s="50">
        <v>33</v>
      </c>
      <c r="D55" s="22">
        <v>0</v>
      </c>
      <c r="E55" s="53">
        <f>$J$4-$J$5*SIN(PI()/2/3*2)</f>
        <v>64.01923788646684</v>
      </c>
      <c r="F55" s="28">
        <f t="shared" si="31"/>
        <v>67.070580879876317</v>
      </c>
      <c r="G55" s="16">
        <f t="shared" si="32"/>
        <v>54.070580879876317</v>
      </c>
      <c r="H55" s="28">
        <f t="shared" si="33"/>
        <v>-64.568514547170651</v>
      </c>
      <c r="I55" s="51">
        <f t="shared" si="29"/>
        <v>20</v>
      </c>
      <c r="J55" s="28">
        <f t="shared" si="34"/>
        <v>27.035290439938162</v>
      </c>
      <c r="K55" s="52">
        <f t="shared" si="35"/>
        <v>2.7450642664849441</v>
      </c>
      <c r="L55" s="52">
        <f t="shared" si="36"/>
        <v>-2.348535879380095</v>
      </c>
      <c r="M55" s="52">
        <f t="shared" si="37"/>
        <v>0.30279931401737425</v>
      </c>
      <c r="N55" s="28">
        <f t="shared" si="38"/>
        <v>22.719403038237573</v>
      </c>
      <c r="O55" s="28">
        <f t="shared" si="39"/>
        <v>134.56119392352483</v>
      </c>
      <c r="P55" s="28">
        <f t="shared" si="40"/>
        <v>17.349122732652056</v>
      </c>
      <c r="Q55" s="22">
        <v>0</v>
      </c>
      <c r="R55" s="22">
        <f t="shared" si="28"/>
        <v>90</v>
      </c>
      <c r="S55" s="28">
        <f t="shared" si="41"/>
        <v>94.868329805051388</v>
      </c>
      <c r="T55" s="16">
        <f t="shared" si="42"/>
        <v>81.868329805051388</v>
      </c>
      <c r="U55" s="28">
        <f t="shared" si="43"/>
        <v>-56.783748940456839</v>
      </c>
      <c r="V55" s="51">
        <f t="shared" si="30"/>
        <v>-30</v>
      </c>
      <c r="W55" s="28">
        <f t="shared" si="44"/>
        <v>40.934164902525701</v>
      </c>
      <c r="X55" s="52">
        <f t="shared" si="45"/>
        <v>2.5169914905818516</v>
      </c>
      <c r="Y55" s="52">
        <f t="shared" si="46"/>
        <v>-1.89239032757391</v>
      </c>
      <c r="Z55" s="52">
        <f t="shared" si="47"/>
        <v>-0.32175055439664219</v>
      </c>
      <c r="AA55" s="28">
        <f t="shared" si="48"/>
        <v>35.787010519317818</v>
      </c>
      <c r="AB55" s="28">
        <f t="shared" si="49"/>
        <v>108.42597896136438</v>
      </c>
      <c r="AC55" s="28">
        <f t="shared" si="50"/>
        <v>-18.43494882292201</v>
      </c>
      <c r="AD55" s="23"/>
    </row>
    <row r="56" spans="2:30" ht="19" customHeight="1">
      <c r="B56" s="48"/>
      <c r="C56" s="50">
        <v>34</v>
      </c>
      <c r="D56" s="22">
        <v>0</v>
      </c>
      <c r="E56" s="22">
        <f>$J$4-$J$5*SIN(PI()/2/3)</f>
        <v>75</v>
      </c>
      <c r="F56" s="28">
        <f t="shared" si="31"/>
        <v>77.620873481300123</v>
      </c>
      <c r="G56" s="16">
        <f t="shared" si="32"/>
        <v>64.620873481300123</v>
      </c>
      <c r="H56" s="28">
        <f t="shared" si="33"/>
        <v>-62.096986059135354</v>
      </c>
      <c r="I56" s="51">
        <f t="shared" si="29"/>
        <v>20</v>
      </c>
      <c r="J56" s="28">
        <f t="shared" si="34"/>
        <v>32.310436740650061</v>
      </c>
      <c r="K56" s="52">
        <f t="shared" si="35"/>
        <v>2.6618198205097561</v>
      </c>
      <c r="L56" s="52">
        <f t="shared" si="36"/>
        <v>-2.182046987429719</v>
      </c>
      <c r="M56" s="52">
        <f t="shared" si="37"/>
        <v>0.26060239174734096</v>
      </c>
      <c r="N56" s="28">
        <f t="shared" si="38"/>
        <v>27.488958460520649</v>
      </c>
      <c r="O56" s="28">
        <f t="shared" si="39"/>
        <v>125.02208307895869</v>
      </c>
      <c r="P56" s="28">
        <f t="shared" si="40"/>
        <v>14.931417178137552</v>
      </c>
      <c r="Q56" s="22">
        <v>0</v>
      </c>
      <c r="R56" s="22">
        <f t="shared" si="28"/>
        <v>90</v>
      </c>
      <c r="S56" s="28">
        <f t="shared" si="41"/>
        <v>94.868329805051388</v>
      </c>
      <c r="T56" s="16">
        <f t="shared" si="42"/>
        <v>81.868329805051388</v>
      </c>
      <c r="U56" s="28">
        <f t="shared" si="43"/>
        <v>-56.783748940456839</v>
      </c>
      <c r="V56" s="51">
        <f t="shared" si="30"/>
        <v>-30</v>
      </c>
      <c r="W56" s="28">
        <f t="shared" si="44"/>
        <v>40.934164902525701</v>
      </c>
      <c r="X56" s="52">
        <f t="shared" si="45"/>
        <v>2.5169914905818516</v>
      </c>
      <c r="Y56" s="52">
        <f t="shared" si="46"/>
        <v>-1.89239032757391</v>
      </c>
      <c r="Z56" s="52">
        <f t="shared" si="47"/>
        <v>-0.32175055439664219</v>
      </c>
      <c r="AA56" s="28">
        <f t="shared" si="48"/>
        <v>35.787010519317818</v>
      </c>
      <c r="AB56" s="28">
        <f t="shared" si="49"/>
        <v>108.42597896136438</v>
      </c>
      <c r="AC56" s="28">
        <f t="shared" si="50"/>
        <v>-18.43494882292201</v>
      </c>
      <c r="AD56" s="23"/>
    </row>
    <row r="57" spans="2:30" ht="19" customHeight="1">
      <c r="B57" s="48"/>
      <c r="C57" s="50">
        <v>35</v>
      </c>
      <c r="D57" s="22">
        <v>0</v>
      </c>
      <c r="E57" s="22">
        <f>$J$4-$H$8</f>
        <v>85</v>
      </c>
      <c r="F57" s="28">
        <f t="shared" si="31"/>
        <v>87.321245982864909</v>
      </c>
      <c r="G57" s="16">
        <f t="shared" si="32"/>
        <v>74.321245982864909</v>
      </c>
      <c r="H57" s="28">
        <f t="shared" si="33"/>
        <v>-59.32190235392509</v>
      </c>
      <c r="I57" s="51">
        <f t="shared" si="29"/>
        <v>20</v>
      </c>
      <c r="J57" s="28">
        <f t="shared" si="34"/>
        <v>37.16062299143244</v>
      </c>
      <c r="K57" s="52">
        <f t="shared" si="35"/>
        <v>2.5819704822685194</v>
      </c>
      <c r="L57" s="52">
        <f t="shared" si="36"/>
        <v>-2.0223483109472453</v>
      </c>
      <c r="M57" s="52">
        <f t="shared" si="37"/>
        <v>0.23109066719589708</v>
      </c>
      <c r="N57" s="28">
        <f t="shared" si="38"/>
        <v>32.063988538656076</v>
      </c>
      <c r="O57" s="28">
        <f t="shared" si="39"/>
        <v>115.87202292268782</v>
      </c>
      <c r="P57" s="28">
        <f t="shared" si="40"/>
        <v>13.240519915187205</v>
      </c>
      <c r="Q57" s="22">
        <v>0</v>
      </c>
      <c r="R57" s="22">
        <f t="shared" si="28"/>
        <v>90</v>
      </c>
      <c r="S57" s="28">
        <f t="shared" si="41"/>
        <v>94.868329805051388</v>
      </c>
      <c r="T57" s="16">
        <f t="shared" si="42"/>
        <v>81.868329805051388</v>
      </c>
      <c r="U57" s="28">
        <f t="shared" si="43"/>
        <v>-56.783748940456839</v>
      </c>
      <c r="V57" s="51">
        <f t="shared" si="30"/>
        <v>-30</v>
      </c>
      <c r="W57" s="28">
        <f t="shared" si="44"/>
        <v>40.934164902525701</v>
      </c>
      <c r="X57" s="52">
        <f t="shared" si="45"/>
        <v>2.5169914905818516</v>
      </c>
      <c r="Y57" s="52">
        <f t="shared" si="46"/>
        <v>-1.89239032757391</v>
      </c>
      <c r="Z57" s="52">
        <f t="shared" si="47"/>
        <v>-0.32175055439664219</v>
      </c>
      <c r="AA57" s="28">
        <f t="shared" si="48"/>
        <v>35.787010519317818</v>
      </c>
      <c r="AB57" s="28">
        <f t="shared" si="49"/>
        <v>108.42597896136438</v>
      </c>
      <c r="AC57" s="28">
        <f t="shared" si="50"/>
        <v>-18.43494882292201</v>
      </c>
      <c r="AD57" s="23"/>
    </row>
    <row r="58" spans="2:30" ht="19" customHeight="1">
      <c r="B58" s="48"/>
      <c r="C58" s="50">
        <v>36</v>
      </c>
      <c r="D58" s="22">
        <v>0</v>
      </c>
      <c r="E58" s="22">
        <f>$J$4-$H$8</f>
        <v>85</v>
      </c>
      <c r="F58" s="28">
        <f t="shared" si="31"/>
        <v>86.615493123654787</v>
      </c>
      <c r="G58" s="16">
        <f t="shared" si="32"/>
        <v>73.615493123654787</v>
      </c>
      <c r="H58" s="28">
        <f t="shared" si="33"/>
        <v>-59.541496395709466</v>
      </c>
      <c r="I58" s="51">
        <f>$H$7+$H$5*SIN(PI()/2/3*2)</f>
        <v>16.650635094610966</v>
      </c>
      <c r="J58" s="28">
        <f t="shared" si="34"/>
        <v>36.8077465618274</v>
      </c>
      <c r="K58" s="52">
        <f t="shared" si="35"/>
        <v>2.5879079768484989</v>
      </c>
      <c r="L58" s="52">
        <f t="shared" si="36"/>
        <v>-2.0342233001072048</v>
      </c>
      <c r="M58" s="52">
        <f t="shared" si="37"/>
        <v>0.19344036250776692</v>
      </c>
      <c r="N58" s="28">
        <f t="shared" si="38"/>
        <v>31.72379515834146</v>
      </c>
      <c r="O58" s="28">
        <f t="shared" si="39"/>
        <v>116.55240968331709</v>
      </c>
      <c r="P58" s="28">
        <f t="shared" si="40"/>
        <v>11.083316359175729</v>
      </c>
      <c r="Q58" s="22">
        <v>0</v>
      </c>
      <c r="R58" s="22">
        <f t="shared" si="28"/>
        <v>90</v>
      </c>
      <c r="S58" s="28">
        <f t="shared" si="41"/>
        <v>93.862965811581461</v>
      </c>
      <c r="T58" s="16">
        <f t="shared" si="42"/>
        <v>80.862965811581461</v>
      </c>
      <c r="U58" s="28">
        <f t="shared" si="43"/>
        <v>-57.142761484187588</v>
      </c>
      <c r="V58" s="51">
        <f>$H$7-$H$5*SIN(PI()/2/3*2)</f>
        <v>-26.650635094610966</v>
      </c>
      <c r="W58" s="28">
        <f t="shared" si="44"/>
        <v>40.431482905790723</v>
      </c>
      <c r="X58" s="52">
        <f t="shared" si="45"/>
        <v>2.5258161044967373</v>
      </c>
      <c r="Y58" s="52">
        <f t="shared" si="46"/>
        <v>-1.9100395554036813</v>
      </c>
      <c r="Z58" s="52">
        <f t="shared" si="47"/>
        <v>-0.28789168660510245</v>
      </c>
      <c r="AA58" s="28">
        <f t="shared" si="48"/>
        <v>35.281397386162439</v>
      </c>
      <c r="AB58" s="28">
        <f t="shared" si="49"/>
        <v>109.43720522767511</v>
      </c>
      <c r="AC58" s="28">
        <f t="shared" si="50"/>
        <v>-16.494978599375347</v>
      </c>
      <c r="AD58" s="23"/>
    </row>
    <row r="59" spans="2:30" ht="19" customHeight="1">
      <c r="B59" s="48"/>
      <c r="C59" s="50">
        <v>37</v>
      </c>
      <c r="D59" s="22">
        <v>0</v>
      </c>
      <c r="E59" s="22">
        <f>$J$4-$H$8</f>
        <v>85</v>
      </c>
      <c r="F59" s="28">
        <f t="shared" si="31"/>
        <v>85.33024082938006</v>
      </c>
      <c r="G59" s="16">
        <f t="shared" si="32"/>
        <v>72.33024082938006</v>
      </c>
      <c r="H59" s="28">
        <f t="shared" si="33"/>
        <v>-59.933997575591178</v>
      </c>
      <c r="I59" s="51">
        <f>$H$7+$H$5*SIN(PI()/2/3)</f>
        <v>7.4999999999999982</v>
      </c>
      <c r="J59" s="28">
        <f t="shared" si="34"/>
        <v>36.165120414690037</v>
      </c>
      <c r="K59" s="52">
        <f t="shared" si="35"/>
        <v>2.5986653284806041</v>
      </c>
      <c r="L59" s="52">
        <f t="shared" si="36"/>
        <v>-2.055738003371415</v>
      </c>
      <c r="M59" s="52">
        <f t="shared" si="37"/>
        <v>8.800737352774074E-2</v>
      </c>
      <c r="N59" s="28">
        <f t="shared" si="38"/>
        <v>31.107444311083668</v>
      </c>
      <c r="O59" s="28">
        <f t="shared" si="39"/>
        <v>117.78511137783269</v>
      </c>
      <c r="P59" s="28">
        <f t="shared" si="40"/>
        <v>5.0424510691709115</v>
      </c>
      <c r="Q59" s="22">
        <v>0</v>
      </c>
      <c r="R59" s="22">
        <f t="shared" si="28"/>
        <v>90</v>
      </c>
      <c r="S59" s="28">
        <f t="shared" si="41"/>
        <v>91.685604104461248</v>
      </c>
      <c r="T59" s="16">
        <f t="shared" si="42"/>
        <v>78.685604104461248</v>
      </c>
      <c r="U59" s="28">
        <f t="shared" si="43"/>
        <v>-57.897702257334856</v>
      </c>
      <c r="V59" s="51">
        <f>$H$7-$H$5*SIN(PI()/2/3)</f>
        <v>-17.5</v>
      </c>
      <c r="W59" s="28">
        <f t="shared" si="44"/>
        <v>39.342802052230624</v>
      </c>
      <c r="X59" s="52">
        <f t="shared" si="45"/>
        <v>2.5447424599756192</v>
      </c>
      <c r="Y59" s="52">
        <f t="shared" si="46"/>
        <v>-1.9478922663614453</v>
      </c>
      <c r="Z59" s="52">
        <f t="shared" si="47"/>
        <v>-0.19204801724073009</v>
      </c>
      <c r="AA59" s="28">
        <f t="shared" si="48"/>
        <v>34.19699709565819</v>
      </c>
      <c r="AB59" s="28">
        <f t="shared" si="49"/>
        <v>111.60600580868359</v>
      </c>
      <c r="AC59" s="28">
        <f t="shared" si="50"/>
        <v>-11.003540851749504</v>
      </c>
      <c r="AD59" s="23"/>
    </row>
    <row r="60" spans="2:30" ht="19" customHeight="1">
      <c r="B60" s="48"/>
      <c r="C60" s="50">
        <v>38</v>
      </c>
      <c r="D60" s="22">
        <v>0</v>
      </c>
      <c r="E60" s="22">
        <f t="shared" ref="E60:E71" si="51">$J$4</f>
        <v>90</v>
      </c>
      <c r="F60" s="28">
        <f t="shared" si="31"/>
        <v>90.13878188659973</v>
      </c>
      <c r="G60" s="16">
        <f t="shared" si="32"/>
        <v>77.13878188659973</v>
      </c>
      <c r="H60" s="28">
        <f t="shared" si="33"/>
        <v>-58.415769123267545</v>
      </c>
      <c r="I60" s="51">
        <f t="shared" ref="I60:I71" si="52">$H$7</f>
        <v>-5</v>
      </c>
      <c r="J60" s="28">
        <f t="shared" si="34"/>
        <v>38.569390943299879</v>
      </c>
      <c r="K60" s="52">
        <f t="shared" si="35"/>
        <v>2.5580410005744811</v>
      </c>
      <c r="L60" s="52">
        <f t="shared" si="36"/>
        <v>-1.9744893475591692</v>
      </c>
      <c r="M60" s="52">
        <f t="shared" si="37"/>
        <v>-5.5498505245716832E-2</v>
      </c>
      <c r="N60" s="28">
        <f t="shared" si="38"/>
        <v>33.435046845660054</v>
      </c>
      <c r="O60" s="28">
        <f t="shared" si="39"/>
        <v>113.12990630867994</v>
      </c>
      <c r="P60" s="28">
        <f t="shared" si="40"/>
        <v>-3.179830119864234</v>
      </c>
      <c r="Q60" s="22">
        <v>0</v>
      </c>
      <c r="R60" s="22">
        <f t="shared" si="28"/>
        <v>90</v>
      </c>
      <c r="S60" s="28">
        <f t="shared" si="41"/>
        <v>90.13878188659973</v>
      </c>
      <c r="T60" s="16">
        <f t="shared" si="42"/>
        <v>77.13878188659973</v>
      </c>
      <c r="U60" s="28">
        <f t="shared" si="43"/>
        <v>-58.415769123267545</v>
      </c>
      <c r="V60" s="51">
        <f t="shared" ref="V60:V71" si="53">$H$7</f>
        <v>-5</v>
      </c>
      <c r="W60" s="28">
        <f t="shared" si="44"/>
        <v>38.569390943299879</v>
      </c>
      <c r="X60" s="52">
        <f t="shared" si="45"/>
        <v>2.5580410005744811</v>
      </c>
      <c r="Y60" s="52">
        <f t="shared" si="46"/>
        <v>-1.9744893475591692</v>
      </c>
      <c r="Z60" s="52">
        <f t="shared" si="47"/>
        <v>-5.5498505245716832E-2</v>
      </c>
      <c r="AA60" s="28">
        <f t="shared" si="48"/>
        <v>33.435046845660054</v>
      </c>
      <c r="AB60" s="28">
        <f t="shared" si="49"/>
        <v>113.12990630867994</v>
      </c>
      <c r="AC60" s="28">
        <f t="shared" si="50"/>
        <v>-3.179830119864234</v>
      </c>
      <c r="AD60" s="23"/>
    </row>
    <row r="61" spans="2:30" ht="19" customHeight="1">
      <c r="B61" s="48"/>
      <c r="C61" s="54">
        <v>39</v>
      </c>
      <c r="D61" s="22">
        <v>0</v>
      </c>
      <c r="E61" s="22">
        <f t="shared" si="51"/>
        <v>90</v>
      </c>
      <c r="F61" s="28">
        <f t="shared" si="31"/>
        <v>90.13878188659973</v>
      </c>
      <c r="G61" s="16">
        <f t="shared" si="32"/>
        <v>77.13878188659973</v>
      </c>
      <c r="H61" s="28">
        <f t="shared" si="33"/>
        <v>-58.415769123267545</v>
      </c>
      <c r="I61" s="51">
        <f t="shared" si="52"/>
        <v>-5</v>
      </c>
      <c r="J61" s="28">
        <f t="shared" si="34"/>
        <v>38.569390943299879</v>
      </c>
      <c r="K61" s="52">
        <f t="shared" si="35"/>
        <v>2.5580410005744811</v>
      </c>
      <c r="L61" s="52">
        <f t="shared" si="36"/>
        <v>-1.9744893475591692</v>
      </c>
      <c r="M61" s="52">
        <f t="shared" si="37"/>
        <v>-5.5498505245716832E-2</v>
      </c>
      <c r="N61" s="28">
        <f t="shared" si="38"/>
        <v>33.435046845660054</v>
      </c>
      <c r="O61" s="28">
        <f t="shared" si="39"/>
        <v>113.12990630867994</v>
      </c>
      <c r="P61" s="28">
        <f t="shared" si="40"/>
        <v>-3.179830119864234</v>
      </c>
      <c r="Q61" s="22">
        <v>0</v>
      </c>
      <c r="R61" s="22">
        <f t="shared" si="28"/>
        <v>90</v>
      </c>
      <c r="S61" s="28">
        <f t="shared" si="41"/>
        <v>90.13878188659973</v>
      </c>
      <c r="T61" s="16">
        <f t="shared" si="42"/>
        <v>77.13878188659973</v>
      </c>
      <c r="U61" s="28">
        <f t="shared" si="43"/>
        <v>-58.415769123267545</v>
      </c>
      <c r="V61" s="51">
        <f t="shared" si="53"/>
        <v>-5</v>
      </c>
      <c r="W61" s="28">
        <f t="shared" si="44"/>
        <v>38.569390943299879</v>
      </c>
      <c r="X61" s="52">
        <f t="shared" si="45"/>
        <v>2.5580410005744811</v>
      </c>
      <c r="Y61" s="52">
        <f t="shared" si="46"/>
        <v>-1.9744893475591692</v>
      </c>
      <c r="Z61" s="52">
        <f t="shared" si="47"/>
        <v>-5.5498505245716832E-2</v>
      </c>
      <c r="AA61" s="28">
        <f t="shared" si="48"/>
        <v>33.435046845660054</v>
      </c>
      <c r="AB61" s="28">
        <f t="shared" si="49"/>
        <v>113.12990630867994</v>
      </c>
      <c r="AC61" s="28">
        <f t="shared" si="50"/>
        <v>-3.179830119864234</v>
      </c>
      <c r="AD61" s="23"/>
    </row>
    <row r="62" spans="2:30" ht="19" customHeight="1">
      <c r="B62" s="48"/>
      <c r="C62" s="54">
        <v>40</v>
      </c>
      <c r="D62" s="22">
        <v>0</v>
      </c>
      <c r="E62" s="22">
        <f t="shared" si="51"/>
        <v>90</v>
      </c>
      <c r="F62" s="28">
        <f t="shared" si="31"/>
        <v>90.13878188659973</v>
      </c>
      <c r="G62" s="16">
        <f t="shared" si="32"/>
        <v>77.13878188659973</v>
      </c>
      <c r="H62" s="28">
        <f t="shared" si="33"/>
        <v>-58.415769123267545</v>
      </c>
      <c r="I62" s="51">
        <f t="shared" si="52"/>
        <v>-5</v>
      </c>
      <c r="J62" s="28">
        <f t="shared" si="34"/>
        <v>38.569390943299879</v>
      </c>
      <c r="K62" s="52">
        <f t="shared" si="35"/>
        <v>2.5580410005744811</v>
      </c>
      <c r="L62" s="52">
        <f t="shared" si="36"/>
        <v>-1.9744893475591692</v>
      </c>
      <c r="M62" s="52">
        <f t="shared" si="37"/>
        <v>-5.5498505245716832E-2</v>
      </c>
      <c r="N62" s="28">
        <f t="shared" si="38"/>
        <v>33.435046845660054</v>
      </c>
      <c r="O62" s="28">
        <f t="shared" si="39"/>
        <v>113.12990630867994</v>
      </c>
      <c r="P62" s="28">
        <f t="shared" si="40"/>
        <v>-3.179830119864234</v>
      </c>
      <c r="Q62" s="22">
        <v>0</v>
      </c>
      <c r="R62" s="22">
        <f t="shared" si="28"/>
        <v>90</v>
      </c>
      <c r="S62" s="28">
        <f t="shared" si="41"/>
        <v>90.13878188659973</v>
      </c>
      <c r="T62" s="16">
        <f t="shared" si="42"/>
        <v>77.13878188659973</v>
      </c>
      <c r="U62" s="28">
        <f t="shared" si="43"/>
        <v>-58.415769123267545</v>
      </c>
      <c r="V62" s="51">
        <f t="shared" si="53"/>
        <v>-5</v>
      </c>
      <c r="W62" s="28">
        <f t="shared" si="44"/>
        <v>38.569390943299879</v>
      </c>
      <c r="X62" s="52">
        <f t="shared" si="45"/>
        <v>2.5580410005744811</v>
      </c>
      <c r="Y62" s="52">
        <f t="shared" si="46"/>
        <v>-1.9744893475591692</v>
      </c>
      <c r="Z62" s="52">
        <f t="shared" si="47"/>
        <v>-5.5498505245716832E-2</v>
      </c>
      <c r="AA62" s="28">
        <f t="shared" si="48"/>
        <v>33.435046845660054</v>
      </c>
      <c r="AB62" s="28">
        <f t="shared" si="49"/>
        <v>113.12990630867994</v>
      </c>
      <c r="AC62" s="28">
        <f t="shared" si="50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51"/>
        <v>90</v>
      </c>
      <c r="F63" s="28">
        <f t="shared" si="31"/>
        <v>90.13878188659973</v>
      </c>
      <c r="G63" s="16">
        <f t="shared" si="32"/>
        <v>77.13878188659973</v>
      </c>
      <c r="H63" s="28">
        <f t="shared" si="33"/>
        <v>-58.415769123267545</v>
      </c>
      <c r="I63" s="51">
        <f t="shared" si="52"/>
        <v>-5</v>
      </c>
      <c r="J63" s="28">
        <f t="shared" si="34"/>
        <v>38.569390943299879</v>
      </c>
      <c r="K63" s="52">
        <f t="shared" si="35"/>
        <v>2.5580410005744811</v>
      </c>
      <c r="L63" s="52">
        <f t="shared" si="36"/>
        <v>-1.9744893475591692</v>
      </c>
      <c r="M63" s="52">
        <f t="shared" si="37"/>
        <v>-5.5498505245716832E-2</v>
      </c>
      <c r="N63" s="28">
        <f t="shared" si="38"/>
        <v>33.435046845660054</v>
      </c>
      <c r="O63" s="28">
        <f t="shared" si="39"/>
        <v>113.12990630867994</v>
      </c>
      <c r="P63" s="28">
        <f t="shared" si="40"/>
        <v>-3.179830119864234</v>
      </c>
      <c r="Q63" s="22">
        <v>0</v>
      </c>
      <c r="R63" s="22">
        <f t="shared" si="28"/>
        <v>90</v>
      </c>
      <c r="S63" s="28">
        <f t="shared" si="41"/>
        <v>90.13878188659973</v>
      </c>
      <c r="T63" s="16">
        <f t="shared" si="42"/>
        <v>77.13878188659973</v>
      </c>
      <c r="U63" s="28">
        <f t="shared" si="43"/>
        <v>-58.415769123267545</v>
      </c>
      <c r="V63" s="51">
        <f t="shared" si="53"/>
        <v>-5</v>
      </c>
      <c r="W63" s="28">
        <f t="shared" si="44"/>
        <v>38.569390943299879</v>
      </c>
      <c r="X63" s="52">
        <f t="shared" si="45"/>
        <v>2.5580410005744811</v>
      </c>
      <c r="Y63" s="52">
        <f t="shared" si="46"/>
        <v>-1.9744893475591692</v>
      </c>
      <c r="Z63" s="52">
        <f t="shared" si="47"/>
        <v>-5.5498505245716832E-2</v>
      </c>
      <c r="AA63" s="28">
        <f t="shared" si="48"/>
        <v>33.435046845660054</v>
      </c>
      <c r="AB63" s="28">
        <f t="shared" si="49"/>
        <v>113.12990630867994</v>
      </c>
      <c r="AC63" s="28">
        <f t="shared" si="50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51"/>
        <v>90</v>
      </c>
      <c r="F64" s="28">
        <f t="shared" si="31"/>
        <v>90.13878188659973</v>
      </c>
      <c r="G64" s="16">
        <f t="shared" si="32"/>
        <v>77.13878188659973</v>
      </c>
      <c r="H64" s="28">
        <f t="shared" si="33"/>
        <v>-58.415769123267545</v>
      </c>
      <c r="I64" s="51">
        <f t="shared" si="52"/>
        <v>-5</v>
      </c>
      <c r="J64" s="28">
        <f t="shared" si="34"/>
        <v>38.569390943299879</v>
      </c>
      <c r="K64" s="52">
        <f t="shared" si="35"/>
        <v>2.5580410005744811</v>
      </c>
      <c r="L64" s="52">
        <f t="shared" si="36"/>
        <v>-1.9744893475591692</v>
      </c>
      <c r="M64" s="52">
        <f t="shared" si="37"/>
        <v>-5.5498505245716832E-2</v>
      </c>
      <c r="N64" s="28">
        <f t="shared" si="38"/>
        <v>33.435046845660054</v>
      </c>
      <c r="O64" s="28">
        <f t="shared" si="39"/>
        <v>113.12990630867994</v>
      </c>
      <c r="P64" s="28">
        <f t="shared" si="40"/>
        <v>-3.179830119864234</v>
      </c>
      <c r="Q64" s="22">
        <v>0</v>
      </c>
      <c r="R64" s="22">
        <f t="shared" si="28"/>
        <v>90</v>
      </c>
      <c r="S64" s="28">
        <f t="shared" si="41"/>
        <v>90.13878188659973</v>
      </c>
      <c r="T64" s="16">
        <f t="shared" si="42"/>
        <v>77.13878188659973</v>
      </c>
      <c r="U64" s="28">
        <f t="shared" si="43"/>
        <v>-58.415769123267545</v>
      </c>
      <c r="V64" s="51">
        <f t="shared" si="53"/>
        <v>-5</v>
      </c>
      <c r="W64" s="28">
        <f t="shared" si="44"/>
        <v>38.569390943299879</v>
      </c>
      <c r="X64" s="52">
        <f t="shared" si="45"/>
        <v>2.5580410005744811</v>
      </c>
      <c r="Y64" s="52">
        <f t="shared" si="46"/>
        <v>-1.9744893475591692</v>
      </c>
      <c r="Z64" s="52">
        <f t="shared" si="47"/>
        <v>-5.5498505245716832E-2</v>
      </c>
      <c r="AA64" s="28">
        <f t="shared" si="48"/>
        <v>33.435046845660054</v>
      </c>
      <c r="AB64" s="28">
        <f t="shared" si="49"/>
        <v>113.12990630867994</v>
      </c>
      <c r="AC64" s="28">
        <f t="shared" si="50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51"/>
        <v>90</v>
      </c>
      <c r="F65" s="28">
        <f t="shared" si="31"/>
        <v>90.13878188659973</v>
      </c>
      <c r="G65" s="16">
        <f t="shared" si="32"/>
        <v>77.13878188659973</v>
      </c>
      <c r="H65" s="28">
        <f t="shared" si="33"/>
        <v>-58.415769123267545</v>
      </c>
      <c r="I65" s="51">
        <f t="shared" si="52"/>
        <v>-5</v>
      </c>
      <c r="J65" s="28">
        <f t="shared" si="34"/>
        <v>38.569390943299879</v>
      </c>
      <c r="K65" s="52">
        <f t="shared" si="35"/>
        <v>2.5580410005744811</v>
      </c>
      <c r="L65" s="52">
        <f t="shared" si="36"/>
        <v>-1.9744893475591692</v>
      </c>
      <c r="M65" s="52">
        <f t="shared" si="37"/>
        <v>-5.5498505245716832E-2</v>
      </c>
      <c r="N65" s="28">
        <f t="shared" si="38"/>
        <v>33.435046845660054</v>
      </c>
      <c r="O65" s="28">
        <f t="shared" si="39"/>
        <v>113.12990630867994</v>
      </c>
      <c r="P65" s="28">
        <f t="shared" si="40"/>
        <v>-3.179830119864234</v>
      </c>
      <c r="Q65" s="22">
        <v>0</v>
      </c>
      <c r="R65" s="22">
        <f t="shared" si="28"/>
        <v>90</v>
      </c>
      <c r="S65" s="28">
        <f t="shared" si="41"/>
        <v>90.13878188659973</v>
      </c>
      <c r="T65" s="16">
        <f t="shared" si="42"/>
        <v>77.13878188659973</v>
      </c>
      <c r="U65" s="28">
        <f t="shared" si="43"/>
        <v>-58.415769123267545</v>
      </c>
      <c r="V65" s="51">
        <f t="shared" si="53"/>
        <v>-5</v>
      </c>
      <c r="W65" s="28">
        <f t="shared" si="44"/>
        <v>38.569390943299879</v>
      </c>
      <c r="X65" s="52">
        <f t="shared" si="45"/>
        <v>2.5580410005744811</v>
      </c>
      <c r="Y65" s="52">
        <f t="shared" si="46"/>
        <v>-1.9744893475591692</v>
      </c>
      <c r="Z65" s="52">
        <f t="shared" si="47"/>
        <v>-5.5498505245716832E-2</v>
      </c>
      <c r="AA65" s="28">
        <f t="shared" si="48"/>
        <v>33.435046845660054</v>
      </c>
      <c r="AB65" s="28">
        <f t="shared" si="49"/>
        <v>113.12990630867994</v>
      </c>
      <c r="AC65" s="28">
        <f t="shared" si="50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51"/>
        <v>90</v>
      </c>
      <c r="F66" s="28">
        <f t="shared" si="31"/>
        <v>90.13878188659973</v>
      </c>
      <c r="G66" s="16">
        <f t="shared" si="32"/>
        <v>77.13878188659973</v>
      </c>
      <c r="H66" s="28">
        <f t="shared" si="33"/>
        <v>-58.415769123267545</v>
      </c>
      <c r="I66" s="51">
        <f t="shared" si="52"/>
        <v>-5</v>
      </c>
      <c r="J66" s="28">
        <f t="shared" si="34"/>
        <v>38.569390943299879</v>
      </c>
      <c r="K66" s="52">
        <f t="shared" si="35"/>
        <v>2.5580410005744811</v>
      </c>
      <c r="L66" s="52">
        <f t="shared" si="36"/>
        <v>-1.9744893475591692</v>
      </c>
      <c r="M66" s="52">
        <f t="shared" si="37"/>
        <v>-5.5498505245716832E-2</v>
      </c>
      <c r="N66" s="28">
        <f t="shared" si="38"/>
        <v>33.435046845660054</v>
      </c>
      <c r="O66" s="28">
        <f t="shared" si="39"/>
        <v>113.12990630867994</v>
      </c>
      <c r="P66" s="28">
        <f t="shared" si="40"/>
        <v>-3.179830119864234</v>
      </c>
      <c r="Q66" s="22">
        <v>0</v>
      </c>
      <c r="R66" s="22">
        <f t="shared" si="28"/>
        <v>90</v>
      </c>
      <c r="S66" s="28">
        <f t="shared" si="41"/>
        <v>90.13878188659973</v>
      </c>
      <c r="T66" s="16">
        <f t="shared" si="42"/>
        <v>77.13878188659973</v>
      </c>
      <c r="U66" s="28">
        <f t="shared" si="43"/>
        <v>-58.415769123267545</v>
      </c>
      <c r="V66" s="51">
        <f t="shared" si="53"/>
        <v>-5</v>
      </c>
      <c r="W66" s="28">
        <f t="shared" si="44"/>
        <v>38.569390943299879</v>
      </c>
      <c r="X66" s="52">
        <f t="shared" si="45"/>
        <v>2.5580410005744811</v>
      </c>
      <c r="Y66" s="52">
        <f t="shared" si="46"/>
        <v>-1.9744893475591692</v>
      </c>
      <c r="Z66" s="52">
        <f t="shared" si="47"/>
        <v>-5.5498505245716832E-2</v>
      </c>
      <c r="AA66" s="28">
        <f t="shared" si="48"/>
        <v>33.435046845660054</v>
      </c>
      <c r="AB66" s="28">
        <f t="shared" si="49"/>
        <v>113.12990630867994</v>
      </c>
      <c r="AC66" s="28">
        <f t="shared" si="50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51"/>
        <v>90</v>
      </c>
      <c r="F67" s="28">
        <f t="shared" si="31"/>
        <v>90.13878188659973</v>
      </c>
      <c r="G67" s="16">
        <f t="shared" si="32"/>
        <v>77.13878188659973</v>
      </c>
      <c r="H67" s="28">
        <f t="shared" si="33"/>
        <v>-58.415769123267545</v>
      </c>
      <c r="I67" s="51">
        <f t="shared" si="52"/>
        <v>-5</v>
      </c>
      <c r="J67" s="28">
        <f t="shared" si="34"/>
        <v>38.569390943299879</v>
      </c>
      <c r="K67" s="52">
        <f t="shared" si="35"/>
        <v>2.5580410005744811</v>
      </c>
      <c r="L67" s="52">
        <f t="shared" si="36"/>
        <v>-1.9744893475591692</v>
      </c>
      <c r="M67" s="52">
        <f t="shared" si="37"/>
        <v>-5.5498505245716832E-2</v>
      </c>
      <c r="N67" s="28">
        <f t="shared" si="38"/>
        <v>33.435046845660054</v>
      </c>
      <c r="O67" s="28">
        <f t="shared" si="39"/>
        <v>113.12990630867994</v>
      </c>
      <c r="P67" s="28">
        <f t="shared" si="40"/>
        <v>-3.179830119864234</v>
      </c>
      <c r="Q67" s="22">
        <v>0</v>
      </c>
      <c r="R67" s="22">
        <f t="shared" si="28"/>
        <v>90</v>
      </c>
      <c r="S67" s="28">
        <f t="shared" si="41"/>
        <v>90.13878188659973</v>
      </c>
      <c r="T67" s="16">
        <f t="shared" si="42"/>
        <v>77.13878188659973</v>
      </c>
      <c r="U67" s="28">
        <f t="shared" si="43"/>
        <v>-58.415769123267545</v>
      </c>
      <c r="V67" s="51">
        <f t="shared" si="53"/>
        <v>-5</v>
      </c>
      <c r="W67" s="28">
        <f t="shared" si="44"/>
        <v>38.569390943299879</v>
      </c>
      <c r="X67" s="52">
        <f t="shared" si="45"/>
        <v>2.5580410005744811</v>
      </c>
      <c r="Y67" s="52">
        <f t="shared" si="46"/>
        <v>-1.9744893475591692</v>
      </c>
      <c r="Z67" s="52">
        <f t="shared" si="47"/>
        <v>-5.5498505245716832E-2</v>
      </c>
      <c r="AA67" s="28">
        <f t="shared" si="48"/>
        <v>33.435046845660054</v>
      </c>
      <c r="AB67" s="28">
        <f t="shared" si="49"/>
        <v>113.12990630867994</v>
      </c>
      <c r="AC67" s="28">
        <f t="shared" si="50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51"/>
        <v>90</v>
      </c>
      <c r="F68" s="28">
        <f t="shared" si="31"/>
        <v>90.13878188659973</v>
      </c>
      <c r="G68" s="16">
        <f t="shared" si="32"/>
        <v>77.13878188659973</v>
      </c>
      <c r="H68" s="28">
        <f t="shared" si="33"/>
        <v>-58.415769123267545</v>
      </c>
      <c r="I68" s="51">
        <f t="shared" si="52"/>
        <v>-5</v>
      </c>
      <c r="J68" s="28">
        <f t="shared" si="34"/>
        <v>38.569390943299879</v>
      </c>
      <c r="K68" s="52">
        <f t="shared" si="35"/>
        <v>2.5580410005744811</v>
      </c>
      <c r="L68" s="52">
        <f t="shared" si="36"/>
        <v>-1.9744893475591692</v>
      </c>
      <c r="M68" s="52">
        <f t="shared" si="37"/>
        <v>-5.5498505245716832E-2</v>
      </c>
      <c r="N68" s="28">
        <f t="shared" si="38"/>
        <v>33.435046845660054</v>
      </c>
      <c r="O68" s="28">
        <f t="shared" si="39"/>
        <v>113.12990630867994</v>
      </c>
      <c r="P68" s="28">
        <f t="shared" si="40"/>
        <v>-3.179830119864234</v>
      </c>
      <c r="Q68" s="22">
        <v>0</v>
      </c>
      <c r="R68" s="22">
        <f t="shared" si="28"/>
        <v>90</v>
      </c>
      <c r="S68" s="28">
        <f t="shared" si="41"/>
        <v>90.13878188659973</v>
      </c>
      <c r="T68" s="16">
        <f t="shared" si="42"/>
        <v>77.13878188659973</v>
      </c>
      <c r="U68" s="28">
        <f t="shared" si="43"/>
        <v>-58.415769123267545</v>
      </c>
      <c r="V68" s="51">
        <f t="shared" si="53"/>
        <v>-5</v>
      </c>
      <c r="W68" s="28">
        <f t="shared" si="44"/>
        <v>38.569390943299879</v>
      </c>
      <c r="X68" s="52">
        <f t="shared" si="45"/>
        <v>2.5580410005744811</v>
      </c>
      <c r="Y68" s="52">
        <f t="shared" si="46"/>
        <v>-1.9744893475591692</v>
      </c>
      <c r="Z68" s="52">
        <f t="shared" si="47"/>
        <v>-5.5498505245716832E-2</v>
      </c>
      <c r="AA68" s="28">
        <f t="shared" si="48"/>
        <v>33.435046845660054</v>
      </c>
      <c r="AB68" s="28">
        <f t="shared" si="49"/>
        <v>113.12990630867994</v>
      </c>
      <c r="AC68" s="28">
        <f t="shared" si="50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51"/>
        <v>90</v>
      </c>
      <c r="F69" s="28">
        <f t="shared" si="31"/>
        <v>90.13878188659973</v>
      </c>
      <c r="G69" s="16">
        <f t="shared" si="32"/>
        <v>77.13878188659973</v>
      </c>
      <c r="H69" s="28">
        <f t="shared" si="33"/>
        <v>-58.415769123267545</v>
      </c>
      <c r="I69" s="51">
        <f t="shared" si="52"/>
        <v>-5</v>
      </c>
      <c r="J69" s="28">
        <f t="shared" si="34"/>
        <v>38.569390943299879</v>
      </c>
      <c r="K69" s="52">
        <f t="shared" si="35"/>
        <v>2.5580410005744811</v>
      </c>
      <c r="L69" s="52">
        <f t="shared" si="36"/>
        <v>-1.9744893475591692</v>
      </c>
      <c r="M69" s="52">
        <f t="shared" si="37"/>
        <v>-5.5498505245716832E-2</v>
      </c>
      <c r="N69" s="28">
        <f t="shared" si="38"/>
        <v>33.435046845660054</v>
      </c>
      <c r="O69" s="28">
        <f t="shared" si="39"/>
        <v>113.12990630867994</v>
      </c>
      <c r="P69" s="28">
        <f t="shared" si="40"/>
        <v>-3.179830119864234</v>
      </c>
      <c r="Q69" s="22">
        <v>0</v>
      </c>
      <c r="R69" s="22">
        <f t="shared" si="28"/>
        <v>90</v>
      </c>
      <c r="S69" s="28">
        <f t="shared" si="41"/>
        <v>90.13878188659973</v>
      </c>
      <c r="T69" s="16">
        <f t="shared" si="42"/>
        <v>77.13878188659973</v>
      </c>
      <c r="U69" s="28">
        <f t="shared" si="43"/>
        <v>-58.415769123267545</v>
      </c>
      <c r="V69" s="51">
        <f t="shared" si="53"/>
        <v>-5</v>
      </c>
      <c r="W69" s="28">
        <f t="shared" si="44"/>
        <v>38.569390943299879</v>
      </c>
      <c r="X69" s="52">
        <f t="shared" si="45"/>
        <v>2.5580410005744811</v>
      </c>
      <c r="Y69" s="52">
        <f t="shared" si="46"/>
        <v>-1.9744893475591692</v>
      </c>
      <c r="Z69" s="52">
        <f t="shared" si="47"/>
        <v>-5.5498505245716832E-2</v>
      </c>
      <c r="AA69" s="28">
        <f t="shared" si="48"/>
        <v>33.435046845660054</v>
      </c>
      <c r="AB69" s="28">
        <f t="shared" si="49"/>
        <v>113.12990630867994</v>
      </c>
      <c r="AC69" s="28">
        <f t="shared" si="50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51"/>
        <v>90</v>
      </c>
      <c r="F70" s="28">
        <f t="shared" si="31"/>
        <v>90.13878188659973</v>
      </c>
      <c r="G70" s="16">
        <f t="shared" si="32"/>
        <v>77.13878188659973</v>
      </c>
      <c r="H70" s="28">
        <f t="shared" si="33"/>
        <v>-58.415769123267545</v>
      </c>
      <c r="I70" s="51">
        <f t="shared" si="52"/>
        <v>-5</v>
      </c>
      <c r="J70" s="28">
        <f t="shared" si="34"/>
        <v>38.569390943299879</v>
      </c>
      <c r="K70" s="52">
        <f t="shared" si="35"/>
        <v>2.5580410005744811</v>
      </c>
      <c r="L70" s="52">
        <f t="shared" si="36"/>
        <v>-1.9744893475591692</v>
      </c>
      <c r="M70" s="52">
        <f t="shared" si="37"/>
        <v>-5.5498505245716832E-2</v>
      </c>
      <c r="N70" s="28">
        <f t="shared" si="38"/>
        <v>33.435046845660054</v>
      </c>
      <c r="O70" s="28">
        <f t="shared" si="39"/>
        <v>113.12990630867994</v>
      </c>
      <c r="P70" s="28">
        <f t="shared" si="40"/>
        <v>-3.179830119864234</v>
      </c>
      <c r="Q70" s="22">
        <v>0</v>
      </c>
      <c r="R70" s="22">
        <f t="shared" si="28"/>
        <v>90</v>
      </c>
      <c r="S70" s="28">
        <f t="shared" si="41"/>
        <v>90.13878188659973</v>
      </c>
      <c r="T70" s="16">
        <f t="shared" si="42"/>
        <v>77.13878188659973</v>
      </c>
      <c r="U70" s="28">
        <f t="shared" si="43"/>
        <v>-58.415769123267545</v>
      </c>
      <c r="V70" s="51">
        <f t="shared" si="53"/>
        <v>-5</v>
      </c>
      <c r="W70" s="28">
        <f t="shared" si="44"/>
        <v>38.569390943299879</v>
      </c>
      <c r="X70" s="52">
        <f t="shared" si="45"/>
        <v>2.5580410005744811</v>
      </c>
      <c r="Y70" s="52">
        <f t="shared" si="46"/>
        <v>-1.9744893475591692</v>
      </c>
      <c r="Z70" s="52">
        <f t="shared" si="47"/>
        <v>-5.5498505245716832E-2</v>
      </c>
      <c r="AA70" s="28">
        <f t="shared" si="48"/>
        <v>33.435046845660054</v>
      </c>
      <c r="AB70" s="28">
        <f t="shared" si="49"/>
        <v>113.12990630867994</v>
      </c>
      <c r="AC70" s="28">
        <f t="shared" si="50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51"/>
        <v>90</v>
      </c>
      <c r="F71" s="28">
        <f t="shared" si="31"/>
        <v>90.13878188659973</v>
      </c>
      <c r="G71" s="16">
        <f t="shared" si="32"/>
        <v>77.13878188659973</v>
      </c>
      <c r="H71" s="28">
        <f t="shared" si="33"/>
        <v>-58.415769123267545</v>
      </c>
      <c r="I71" s="51">
        <f t="shared" si="52"/>
        <v>-5</v>
      </c>
      <c r="J71" s="28">
        <f t="shared" si="34"/>
        <v>38.569390943299879</v>
      </c>
      <c r="K71" s="52">
        <f t="shared" si="35"/>
        <v>2.5580410005744811</v>
      </c>
      <c r="L71" s="52">
        <f t="shared" si="36"/>
        <v>-1.9744893475591692</v>
      </c>
      <c r="M71" s="52">
        <f t="shared" si="37"/>
        <v>-5.5498505245716832E-2</v>
      </c>
      <c r="N71" s="28">
        <f t="shared" si="38"/>
        <v>33.435046845660054</v>
      </c>
      <c r="O71" s="28">
        <f t="shared" si="39"/>
        <v>113.12990630867994</v>
      </c>
      <c r="P71" s="28">
        <f t="shared" si="40"/>
        <v>-3.179830119864234</v>
      </c>
      <c r="Q71" s="22">
        <v>0</v>
      </c>
      <c r="R71" s="22">
        <f t="shared" si="28"/>
        <v>90</v>
      </c>
      <c r="S71" s="28">
        <f t="shared" si="41"/>
        <v>90.13878188659973</v>
      </c>
      <c r="T71" s="16">
        <f t="shared" si="42"/>
        <v>77.13878188659973</v>
      </c>
      <c r="U71" s="28">
        <f t="shared" si="43"/>
        <v>-58.415769123267545</v>
      </c>
      <c r="V71" s="51">
        <f t="shared" si="53"/>
        <v>-5</v>
      </c>
      <c r="W71" s="28">
        <f t="shared" si="44"/>
        <v>38.569390943299879</v>
      </c>
      <c r="X71" s="52">
        <f t="shared" si="45"/>
        <v>2.5580410005744811</v>
      </c>
      <c r="Y71" s="52">
        <f t="shared" si="46"/>
        <v>-1.9744893475591692</v>
      </c>
      <c r="Z71" s="52">
        <f t="shared" si="47"/>
        <v>-5.5498505245716832E-2</v>
      </c>
      <c r="AA71" s="28">
        <f t="shared" si="48"/>
        <v>33.435046845660054</v>
      </c>
      <c r="AB71" s="28">
        <f t="shared" si="49"/>
        <v>113.12990630867994</v>
      </c>
      <c r="AC71" s="28">
        <f t="shared" si="50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</xdr:col>
                    <xdr:colOff>50800</xdr:colOff>
                    <xdr:row>16</xdr:row>
                    <xdr:rowOff>228600</xdr:rowOff>
                  </from>
                  <to>
                    <xdr:col>2</xdr:col>
                    <xdr:colOff>533400</xdr:colOff>
                    <xdr:row>18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2" t="s">
        <v>30</v>
      </c>
      <c r="C2" s="82"/>
      <c r="D2" s="82"/>
      <c r="E2" s="82"/>
      <c r="F2" s="82"/>
      <c r="G2" s="82"/>
      <c r="H2" s="82"/>
      <c r="I2" s="82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18</v>
      </c>
      <c r="D7" s="56" t="s">
        <v>22</v>
      </c>
      <c r="E7" s="56" t="s">
        <v>31</v>
      </c>
      <c r="F7" s="56" t="s">
        <v>32</v>
      </c>
      <c r="G7" s="56" t="s">
        <v>19</v>
      </c>
      <c r="H7" s="56" t="s">
        <v>20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14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5</v>
      </c>
      <c r="E7" s="73">
        <f>ROUND(入力!N23-45,0)</f>
        <v>-11</v>
      </c>
      <c r="F7" s="73">
        <f>ROUND(入力!O23-5-90,0)</f>
        <v>18</v>
      </c>
      <c r="G7" s="73">
        <f>ROUND(-(90-入力!N23-入力!O23+45)-20+5,0)</f>
        <v>-4</v>
      </c>
      <c r="H7" s="73">
        <f>-ROUND(入力!P23,0)</f>
        <v>-5</v>
      </c>
      <c r="I7" s="76">
        <v>0</v>
      </c>
      <c r="J7" s="73">
        <f>-ROUND(入力!AC23,0)</f>
        <v>11</v>
      </c>
      <c r="K7" s="73">
        <f>-ROUND(入力!AA23-45,0)</f>
        <v>11</v>
      </c>
      <c r="L7" s="73">
        <f>-ROUND(入力!AB23-5-90,0)</f>
        <v>-17</v>
      </c>
      <c r="M7" s="73">
        <f>-ROUND(-(90-入力!AA23-入力!AB23+45)-20+5,0)</f>
        <v>4</v>
      </c>
      <c r="N7" s="73">
        <f>ROUND(入力!AC23,0)</f>
        <v>-11</v>
      </c>
      <c r="O7" s="76">
        <v>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10</v>
      </c>
      <c r="E8" s="73">
        <f>ROUND(入力!N24-45,0)</f>
        <v>-11</v>
      </c>
      <c r="F8" s="73">
        <f>ROUND(入力!O24-5-90,0)</f>
        <v>17</v>
      </c>
      <c r="G8" s="73">
        <f>ROUND(-(90-入力!N24-入力!O24+45)-20+5,0)</f>
        <v>-4</v>
      </c>
      <c r="H8" s="73">
        <f>-ROUND(入力!P24,0)</f>
        <v>-10</v>
      </c>
      <c r="I8" s="76">
        <v>0</v>
      </c>
      <c r="J8" s="73">
        <f>-ROUND(入力!AC24,0)</f>
        <v>16</v>
      </c>
      <c r="K8" s="73">
        <f>-ROUND(入力!AA24-45,0)</f>
        <v>10</v>
      </c>
      <c r="L8" s="73">
        <f>-ROUND(入力!AB24-5-90,0)</f>
        <v>-14</v>
      </c>
      <c r="M8" s="73">
        <f>-ROUND(-(90-入力!AA24-入力!AB24+45)-20+5,0)</f>
        <v>5</v>
      </c>
      <c r="N8" s="73">
        <f>ROUND(入力!AC24,0)</f>
        <v>-16</v>
      </c>
      <c r="O8" s="76">
        <v>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13</v>
      </c>
      <c r="E9" s="73">
        <f>ROUND(入力!N25-45,0)</f>
        <v>-13</v>
      </c>
      <c r="F9" s="73">
        <f>ROUND(入力!O25-5-90,0)</f>
        <v>21</v>
      </c>
      <c r="G9" s="73">
        <f>ROUND(-(90-入力!N25-入力!O25+45)-20+5,0)</f>
        <v>-2</v>
      </c>
      <c r="H9" s="73">
        <f>-ROUND(入力!P25,0)</f>
        <v>-13</v>
      </c>
      <c r="I9" s="76">
        <v>0</v>
      </c>
      <c r="J9" s="73">
        <f>-ROUND(入力!AC25,0)</f>
        <v>18</v>
      </c>
      <c r="K9" s="73">
        <f>-ROUND(入力!AA25-45,0)</f>
        <v>9</v>
      </c>
      <c r="L9" s="73">
        <f>-ROUND(入力!AB25-5-90,0)</f>
        <v>-13</v>
      </c>
      <c r="M9" s="73">
        <f>-ROUND(-(90-入力!AA25-入力!AB25+45)-20+5,0)</f>
        <v>6</v>
      </c>
      <c r="N9" s="73">
        <f>ROUND(入力!AC25,0)</f>
        <v>-18</v>
      </c>
      <c r="O9" s="76">
        <v>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15</v>
      </c>
      <c r="E10" s="73">
        <f>ROUND(入力!N26-45,0)</f>
        <v>-23</v>
      </c>
      <c r="F10" s="73">
        <f>ROUND(入力!O26-5-90,0)</f>
        <v>30</v>
      </c>
      <c r="G10" s="73">
        <f>ROUND(-(90-入力!N26-入力!O26+45)-20+5,0)</f>
        <v>-4</v>
      </c>
      <c r="H10" s="73">
        <f>-ROUND(入力!P26,0)</f>
        <v>-15</v>
      </c>
      <c r="I10" s="76">
        <v>0</v>
      </c>
      <c r="J10" s="73">
        <f>-ROUND(入力!AC26,0)</f>
        <v>18</v>
      </c>
      <c r="K10" s="73">
        <f>-ROUND(入力!AA26-45,0)</f>
        <v>9</v>
      </c>
      <c r="L10" s="73">
        <f>-ROUND(入力!AB26-5-90,0)</f>
        <v>-13</v>
      </c>
      <c r="M10" s="73">
        <f>-ROUND(-(90-入力!AA26-入力!AB26+45)-20+5,0)</f>
        <v>6</v>
      </c>
      <c r="N10" s="73">
        <f>ROUND(入力!AC26,0)</f>
        <v>-18</v>
      </c>
      <c r="O10" s="76">
        <v>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17</v>
      </c>
      <c r="E11" s="73">
        <f>ROUND(入力!N27-45,0)</f>
        <v>-35</v>
      </c>
      <c r="F11" s="73">
        <f>ROUND(入力!O27-5-90,0)</f>
        <v>38</v>
      </c>
      <c r="G11" s="73">
        <f>ROUND(-(90-入力!N27-入力!O27+45)-20+5,0)</f>
        <v>-7</v>
      </c>
      <c r="H11" s="73">
        <f>-ROUND(入力!P27,0)</f>
        <v>-17</v>
      </c>
      <c r="I11" s="76">
        <v>0</v>
      </c>
      <c r="J11" s="73">
        <f>-ROUND(入力!AC27,0)</f>
        <v>18</v>
      </c>
      <c r="K11" s="73">
        <f>-ROUND(入力!AA27-45,0)</f>
        <v>9</v>
      </c>
      <c r="L11" s="73">
        <f>-ROUND(入力!AB27-5-90,0)</f>
        <v>-13</v>
      </c>
      <c r="M11" s="73">
        <f>-ROUND(-(90-入力!AA27-入力!AB27+45)-20+5,0)</f>
        <v>6</v>
      </c>
      <c r="N11" s="73">
        <f>ROUND(入力!AC27,0)</f>
        <v>-18</v>
      </c>
      <c r="O11" s="76">
        <v>0</v>
      </c>
      <c r="P11" s="71"/>
      <c r="Q11" s="24"/>
      <c r="R11" s="24"/>
    </row>
    <row r="12" spans="1:18" ht="19" customHeight="1">
      <c r="A12" s="48"/>
      <c r="B12" s="75">
        <v>6</v>
      </c>
      <c r="C12" s="76">
        <v>0</v>
      </c>
      <c r="D12" s="73">
        <f>ROUND(入力!P28,0)</f>
        <v>18</v>
      </c>
      <c r="E12" s="73">
        <f>ROUND(入力!N28-45,0)</f>
        <v>-44</v>
      </c>
      <c r="F12" s="73">
        <f>ROUND(入力!O28-5-90,0)</f>
        <v>40</v>
      </c>
      <c r="G12" s="73">
        <f>ROUND(-(90-入力!N28-入力!O28+45)-20+5,0)</f>
        <v>-14</v>
      </c>
      <c r="H12" s="73">
        <f>-ROUND(入力!P28,0)</f>
        <v>-18</v>
      </c>
      <c r="I12" s="76">
        <v>0</v>
      </c>
      <c r="J12" s="73">
        <f>-ROUND(入力!AC28,0)</f>
        <v>18</v>
      </c>
      <c r="K12" s="73">
        <f>-ROUND(入力!AA28-45,0)</f>
        <v>9</v>
      </c>
      <c r="L12" s="73">
        <f>-ROUND(入力!AB28-5-90,0)</f>
        <v>-13</v>
      </c>
      <c r="M12" s="73">
        <f>-ROUND(-(90-入力!AA28-入力!AB28+45)-20+5,0)</f>
        <v>6</v>
      </c>
      <c r="N12" s="73">
        <f>ROUND(入力!AC28,0)</f>
        <v>-18</v>
      </c>
      <c r="O12" s="76">
        <v>0</v>
      </c>
      <c r="P12" s="71"/>
      <c r="Q12" s="24"/>
      <c r="R12" s="24"/>
    </row>
    <row r="13" spans="1:18" ht="19" customHeight="1">
      <c r="A13" s="48"/>
      <c r="B13" s="75">
        <v>7</v>
      </c>
      <c r="C13" s="76">
        <v>0</v>
      </c>
      <c r="D13" s="73">
        <f>ROUND(入力!P29,0)</f>
        <v>17</v>
      </c>
      <c r="E13" s="73">
        <f>ROUND(入力!N29-45,0)</f>
        <v>-41</v>
      </c>
      <c r="F13" s="73">
        <f>ROUND(入力!O29-5-90,0)</f>
        <v>36</v>
      </c>
      <c r="G13" s="73">
        <f>ROUND(-(90-入力!N29-入力!O29+45)-20+5,0)</f>
        <v>-15</v>
      </c>
      <c r="H13" s="73">
        <f>-ROUND(入力!P29,0)</f>
        <v>-17</v>
      </c>
      <c r="I13" s="76">
        <v>0</v>
      </c>
      <c r="J13" s="73">
        <f>-ROUND(入力!AC29,0)</f>
        <v>18</v>
      </c>
      <c r="K13" s="73">
        <f>-ROUND(入力!AA29-45,0)</f>
        <v>9</v>
      </c>
      <c r="L13" s="73">
        <f>-ROUND(入力!AB29-5-90,0)</f>
        <v>-13</v>
      </c>
      <c r="M13" s="73">
        <f>-ROUND(-(90-入力!AA29-入力!AB29+45)-20+5,0)</f>
        <v>6</v>
      </c>
      <c r="N13" s="73">
        <f>ROUND(入力!AC29,0)</f>
        <v>-18</v>
      </c>
      <c r="O13" s="76">
        <v>0</v>
      </c>
      <c r="P13" s="71"/>
      <c r="Q13" s="24"/>
      <c r="R13" s="24"/>
    </row>
    <row r="14" spans="1:18" ht="19" customHeight="1">
      <c r="A14" s="48"/>
      <c r="B14" s="75">
        <v>8</v>
      </c>
      <c r="C14" s="76">
        <v>0</v>
      </c>
      <c r="D14" s="73">
        <f>ROUND(入力!P30,0)</f>
        <v>15</v>
      </c>
      <c r="E14" s="73">
        <f>ROUND(入力!N30-45,0)</f>
        <v>-33</v>
      </c>
      <c r="F14" s="73">
        <f>ROUND(入力!O30-5-90,0)</f>
        <v>27</v>
      </c>
      <c r="G14" s="73">
        <f>ROUND(-(90-入力!N30-入力!O30+45)-20+5,0)</f>
        <v>-16</v>
      </c>
      <c r="H14" s="73">
        <f>-ROUND(入力!P30,0)</f>
        <v>-15</v>
      </c>
      <c r="I14" s="76">
        <v>0</v>
      </c>
      <c r="J14" s="73">
        <f>-ROUND(入力!AC30,0)</f>
        <v>18</v>
      </c>
      <c r="K14" s="73">
        <f>-ROUND(入力!AA30-45,0)</f>
        <v>9</v>
      </c>
      <c r="L14" s="73">
        <f>-ROUND(入力!AB30-5-90,0)</f>
        <v>-13</v>
      </c>
      <c r="M14" s="73">
        <f>-ROUND(-(90-入力!AA30-入力!AB30+45)-20+5,0)</f>
        <v>6</v>
      </c>
      <c r="N14" s="73">
        <f>ROUND(入力!AC30,0)</f>
        <v>-18</v>
      </c>
      <c r="O14" s="76">
        <v>0</v>
      </c>
      <c r="P14" s="71"/>
      <c r="Q14" s="24"/>
      <c r="R14" s="24"/>
    </row>
    <row r="15" spans="1:18" ht="19" customHeight="1">
      <c r="A15" s="48"/>
      <c r="B15" s="77">
        <v>9</v>
      </c>
      <c r="C15" s="76">
        <v>0</v>
      </c>
      <c r="D15" s="73">
        <f>ROUND(入力!P31,0)</f>
        <v>13</v>
      </c>
      <c r="E15" s="73">
        <f>ROUND(入力!N31-45,0)</f>
        <v>-27</v>
      </c>
      <c r="F15" s="73">
        <f>ROUND(入力!O31-5-90,0)</f>
        <v>18</v>
      </c>
      <c r="G15" s="73">
        <f>ROUND(-(90-入力!N31-入力!O31+45)-20+5,0)</f>
        <v>-18</v>
      </c>
      <c r="H15" s="73">
        <f>-ROUND(入力!P31,0)</f>
        <v>-13</v>
      </c>
      <c r="I15" s="76">
        <v>0</v>
      </c>
      <c r="J15" s="73">
        <f>-ROUND(入力!AC31,0)</f>
        <v>18</v>
      </c>
      <c r="K15" s="73">
        <f>-ROUND(入力!AA31-45,0)</f>
        <v>9</v>
      </c>
      <c r="L15" s="73">
        <f>-ROUND(入力!AB31-5-90,0)</f>
        <v>-13</v>
      </c>
      <c r="M15" s="73">
        <f>-ROUND(-(90-入力!AA31-入力!AB31+45)-20+5,0)</f>
        <v>6</v>
      </c>
      <c r="N15" s="73">
        <f>ROUND(入力!AC31,0)</f>
        <v>-18</v>
      </c>
      <c r="O15" s="76">
        <v>0</v>
      </c>
      <c r="P15" s="71"/>
      <c r="Q15" s="24"/>
      <c r="R15" s="24"/>
    </row>
    <row r="16" spans="1:18" ht="19" customHeight="1">
      <c r="A16" s="78"/>
      <c r="B16" s="73">
        <v>10</v>
      </c>
      <c r="C16" s="76">
        <v>0</v>
      </c>
      <c r="D16" s="73">
        <f>ROUND(入力!P32,0)</f>
        <v>11</v>
      </c>
      <c r="E16" s="73">
        <f>ROUND(入力!N32-45,0)</f>
        <v>-26</v>
      </c>
      <c r="F16" s="73">
        <f>ROUND(入力!O32-5-90,0)</f>
        <v>19</v>
      </c>
      <c r="G16" s="73">
        <f>ROUND(-(90-入力!N32-入力!O32+45)-20+5,0)</f>
        <v>-17</v>
      </c>
      <c r="H16" s="73">
        <f>-ROUND(入力!P32,0)</f>
        <v>-11</v>
      </c>
      <c r="I16" s="76">
        <v>0</v>
      </c>
      <c r="J16" s="73">
        <f>-ROUND(入力!AC32,0)</f>
        <v>16</v>
      </c>
      <c r="K16" s="73">
        <f>-ROUND(入力!AA32-45,0)</f>
        <v>9</v>
      </c>
      <c r="L16" s="73">
        <f>-ROUND(入力!AB32-5-90,0)</f>
        <v>-14</v>
      </c>
      <c r="M16" s="73">
        <f>-ROUND(-(90-入力!AA32-入力!AB32+45)-20+5,0)</f>
        <v>4</v>
      </c>
      <c r="N16" s="73">
        <f>ROUND(入力!AC32,0)</f>
        <v>-16</v>
      </c>
      <c r="O16" s="76">
        <v>0</v>
      </c>
      <c r="P16" s="71"/>
      <c r="Q16" s="24"/>
      <c r="R16" s="24"/>
    </row>
    <row r="17" spans="1:18" ht="19" customHeight="1">
      <c r="A17" s="78"/>
      <c r="B17" s="73">
        <v>11</v>
      </c>
      <c r="C17" s="76">
        <v>0</v>
      </c>
      <c r="D17" s="73">
        <f>ROUND(入力!P33,0)</f>
        <v>5</v>
      </c>
      <c r="E17" s="73">
        <f>ROUND(入力!N33-45,0)</f>
        <v>-25</v>
      </c>
      <c r="F17" s="73">
        <f>ROUND(入力!O33-5-90,0)</f>
        <v>21</v>
      </c>
      <c r="G17" s="73">
        <f>ROUND(-(90-入力!N33-入力!O33+45)-20+5,0)</f>
        <v>-14</v>
      </c>
      <c r="H17" s="73">
        <f>-ROUND(入力!P33,0)</f>
        <v>-5</v>
      </c>
      <c r="I17" s="76">
        <v>0</v>
      </c>
      <c r="J17" s="73">
        <f>-ROUND(入力!AC33,0)</f>
        <v>11</v>
      </c>
      <c r="K17" s="73">
        <f>-ROUND(入力!AA33-45,0)</f>
        <v>7</v>
      </c>
      <c r="L17" s="73">
        <f>-ROUND(入力!AB33-5-90,0)</f>
        <v>-16</v>
      </c>
      <c r="M17" s="73">
        <f>-ROUND(-(90-入力!AA33-入力!AB33+45)-20+5,0)</f>
        <v>1</v>
      </c>
      <c r="N17" s="73">
        <f>ROUND(入力!AC33,0)</f>
        <v>-11</v>
      </c>
      <c r="O17" s="76">
        <v>0</v>
      </c>
      <c r="P17" s="71"/>
      <c r="Q17" s="24"/>
      <c r="R17" s="24"/>
    </row>
    <row r="18" spans="1:18" ht="19" customHeight="1">
      <c r="A18" s="78"/>
      <c r="B18" s="73">
        <v>12</v>
      </c>
      <c r="C18" s="76">
        <v>0</v>
      </c>
      <c r="D18" s="73">
        <f>ROUND(入力!P34,0)</f>
        <v>-3</v>
      </c>
      <c r="E18" s="73">
        <f>ROUND(入力!N34-45,0)</f>
        <v>-19</v>
      </c>
      <c r="F18" s="73">
        <f>ROUND(入力!O34-5-90,0)</f>
        <v>17</v>
      </c>
      <c r="G18" s="73">
        <f>ROUND(-(90-入力!N34-入力!O34+45)-20+5,0)</f>
        <v>-11</v>
      </c>
      <c r="H18" s="73">
        <f>-ROUND(入力!P34,0)</f>
        <v>3</v>
      </c>
      <c r="I18" s="76">
        <v>0</v>
      </c>
      <c r="J18" s="73">
        <f>-ROUND(入力!AC34,0)</f>
        <v>3</v>
      </c>
      <c r="K18" s="73">
        <f>-ROUND(入力!AA34-45,0)</f>
        <v>4</v>
      </c>
      <c r="L18" s="73">
        <f>-ROUND(入力!AB34-5-90,0)</f>
        <v>-17</v>
      </c>
      <c r="M18" s="73">
        <f>-ROUND(-(90-入力!AA34-入力!AB34+45)-20+5,0)</f>
        <v>-4</v>
      </c>
      <c r="N18" s="73">
        <f>ROUND(入力!AC34,0)</f>
        <v>-3</v>
      </c>
      <c r="O18" s="76">
        <v>0</v>
      </c>
      <c r="P18" s="71"/>
      <c r="Q18" s="24"/>
      <c r="R18" s="24"/>
    </row>
    <row r="19" spans="1:18" ht="19" customHeight="1">
      <c r="A19" s="78"/>
      <c r="B19" s="73">
        <v>13</v>
      </c>
      <c r="C19" s="76">
        <v>0</v>
      </c>
      <c r="D19" s="73">
        <f>ROUND(入力!P35,0)</f>
        <v>-11</v>
      </c>
      <c r="E19" s="73">
        <f>ROUND(入力!N35-45,0)</f>
        <v>-14</v>
      </c>
      <c r="F19" s="73">
        <f>ROUND(入力!O35-5-90,0)</f>
        <v>16</v>
      </c>
      <c r="G19" s="73">
        <f>ROUND(-(90-入力!N35-入力!O35+45)-20+5,0)</f>
        <v>-8</v>
      </c>
      <c r="H19" s="73">
        <f>-ROUND(入力!P35,0)</f>
        <v>11</v>
      </c>
      <c r="I19" s="76">
        <v>0</v>
      </c>
      <c r="J19" s="73">
        <f>-ROUND(入力!AC35,0)</f>
        <v>-5</v>
      </c>
      <c r="K19" s="73">
        <f>-ROUND(入力!AA35-45,0)</f>
        <v>0</v>
      </c>
      <c r="L19" s="73">
        <f>-ROUND(入力!AB35-5-90,0)</f>
        <v>-17</v>
      </c>
      <c r="M19" s="73">
        <f>-ROUND(-(90-入力!AA35-入力!AB35+45)-20+5,0)</f>
        <v>-7</v>
      </c>
      <c r="N19" s="73">
        <f>ROUND(入力!AC35,0)</f>
        <v>5</v>
      </c>
      <c r="O19" s="76">
        <v>0</v>
      </c>
      <c r="P19" s="71"/>
      <c r="Q19" s="24"/>
      <c r="R19" s="24"/>
    </row>
    <row r="20" spans="1:18" ht="19" customHeight="1">
      <c r="A20" s="78"/>
      <c r="B20" s="73">
        <v>14</v>
      </c>
      <c r="C20" s="76">
        <v>0</v>
      </c>
      <c r="D20" s="73">
        <f>ROUND(入力!P36,0)</f>
        <v>-16</v>
      </c>
      <c r="E20" s="73">
        <f>ROUND(入力!N36-45,0)</f>
        <v>-11</v>
      </c>
      <c r="F20" s="73">
        <f>ROUND(入力!O36-5-90,0)</f>
        <v>14</v>
      </c>
      <c r="G20" s="73">
        <f>ROUND(-(90-入力!N36-入力!O36+45)-20+5,0)</f>
        <v>-6</v>
      </c>
      <c r="H20" s="73">
        <f>-ROUND(入力!P36,0)</f>
        <v>16</v>
      </c>
      <c r="I20" s="76">
        <v>0</v>
      </c>
      <c r="J20" s="73">
        <f>-ROUND(入力!AC36,0)</f>
        <v>-10</v>
      </c>
      <c r="K20" s="73">
        <f>-ROUND(入力!AA36-45,0)</f>
        <v>-4</v>
      </c>
      <c r="L20" s="73">
        <f>-ROUND(入力!AB36-5-90,0)</f>
        <v>-15</v>
      </c>
      <c r="M20" s="73">
        <f>-ROUND(-(90-入力!AA36-入力!AB36+45)-20+5,0)</f>
        <v>-8</v>
      </c>
      <c r="N20" s="73">
        <f>ROUND(入力!AC36,0)</f>
        <v>10</v>
      </c>
      <c r="O20" s="76">
        <v>0</v>
      </c>
      <c r="P20" s="71"/>
      <c r="Q20" s="24"/>
      <c r="R20" s="24"/>
    </row>
    <row r="21" spans="1:18" ht="19" customHeight="1">
      <c r="A21" s="78"/>
      <c r="B21" s="73">
        <v>15</v>
      </c>
      <c r="C21" s="76">
        <v>0</v>
      </c>
      <c r="D21" s="73">
        <f>ROUND(入力!P37,0)</f>
        <v>-18</v>
      </c>
      <c r="E21" s="73">
        <f>ROUND(入力!N37-45,0)</f>
        <v>-9</v>
      </c>
      <c r="F21" s="73">
        <f>ROUND(入力!O37-5-90,0)</f>
        <v>13</v>
      </c>
      <c r="G21" s="73">
        <f>ROUND(-(90-入力!N37-入力!O37+45)-20+5,0)</f>
        <v>-6</v>
      </c>
      <c r="H21" s="73">
        <f>-ROUND(入力!P37,0)</f>
        <v>18</v>
      </c>
      <c r="I21" s="76">
        <v>0</v>
      </c>
      <c r="J21" s="73">
        <f>-ROUND(入力!AC37,0)</f>
        <v>-13</v>
      </c>
      <c r="K21" s="73">
        <f>-ROUND(入力!AA37-45,0)</f>
        <v>-5</v>
      </c>
      <c r="L21" s="73">
        <f>-ROUND(入力!AB37-5-90,0)</f>
        <v>-14</v>
      </c>
      <c r="M21" s="73">
        <f>-ROUND(-(90-入力!AA37-入力!AB37+45)-20+5,0)</f>
        <v>-8</v>
      </c>
      <c r="N21" s="73">
        <f>ROUND(入力!AC37,0)</f>
        <v>13</v>
      </c>
      <c r="O21" s="76">
        <v>0</v>
      </c>
      <c r="P21" s="71"/>
      <c r="Q21" s="24"/>
      <c r="R21" s="24"/>
    </row>
    <row r="22" spans="1:18" ht="19" customHeight="1">
      <c r="A22" s="78"/>
      <c r="B22" s="73">
        <v>16</v>
      </c>
      <c r="C22" s="76">
        <v>0</v>
      </c>
      <c r="D22" s="73">
        <f>ROUND(入力!P38,0)</f>
        <v>-18</v>
      </c>
      <c r="E22" s="73">
        <f>ROUND(入力!N38-45,0)</f>
        <v>-9</v>
      </c>
      <c r="F22" s="73">
        <f>ROUND(入力!O38-5-90,0)</f>
        <v>13</v>
      </c>
      <c r="G22" s="73">
        <f>ROUND(-(90-入力!N38-入力!O38+45)-20+5,0)</f>
        <v>-6</v>
      </c>
      <c r="H22" s="73">
        <f>-ROUND(入力!P38,0)</f>
        <v>18</v>
      </c>
      <c r="I22" s="76">
        <v>0</v>
      </c>
      <c r="J22" s="73">
        <f>-ROUND(入力!AC38,0)</f>
        <v>-13</v>
      </c>
      <c r="K22" s="73">
        <f>-ROUND(入力!AA38-45,0)</f>
        <v>-3</v>
      </c>
      <c r="L22" s="73">
        <f>-ROUND(入力!AB38-5-90,0)</f>
        <v>-18</v>
      </c>
      <c r="M22" s="73">
        <f>-ROUND(-(90-入力!AA38-入力!AB38+45)-20+5,0)</f>
        <v>-12</v>
      </c>
      <c r="N22" s="73">
        <f>ROUND(入力!AC38,0)</f>
        <v>13</v>
      </c>
      <c r="O22" s="76">
        <v>0</v>
      </c>
      <c r="P22" s="71"/>
      <c r="Q22" s="24"/>
      <c r="R22" s="24"/>
    </row>
    <row r="23" spans="1:18" ht="19" customHeight="1">
      <c r="A23" s="78"/>
      <c r="B23" s="73">
        <v>17</v>
      </c>
      <c r="C23" s="76">
        <v>0</v>
      </c>
      <c r="D23" s="73">
        <f>ROUND(入力!P39,0)</f>
        <v>-18</v>
      </c>
      <c r="E23" s="73">
        <f>ROUND(入力!N39-45,0)</f>
        <v>-9</v>
      </c>
      <c r="F23" s="73">
        <f>ROUND(入力!O39-5-90,0)</f>
        <v>13</v>
      </c>
      <c r="G23" s="73">
        <f>ROUND(-(90-入力!N39-入力!O39+45)-20+5,0)</f>
        <v>-6</v>
      </c>
      <c r="H23" s="73">
        <f>-ROUND(入力!P39,0)</f>
        <v>18</v>
      </c>
      <c r="I23" s="76">
        <v>0</v>
      </c>
      <c r="J23" s="73">
        <f>-ROUND(入力!AC39,0)</f>
        <v>-15</v>
      </c>
      <c r="K23" s="73">
        <f>-ROUND(入力!AA39-45,0)</f>
        <v>5</v>
      </c>
      <c r="L23" s="73">
        <f>-ROUND(入力!AB39-5-90,0)</f>
        <v>-29</v>
      </c>
      <c r="M23" s="73">
        <f>-ROUND(-(90-入力!AA39-入力!AB39+45)-20+5,0)</f>
        <v>-14</v>
      </c>
      <c r="N23" s="73">
        <f>ROUND(入力!AC39,0)</f>
        <v>15</v>
      </c>
      <c r="O23" s="76">
        <v>0</v>
      </c>
      <c r="P23" s="71"/>
      <c r="Q23" s="24"/>
      <c r="R23" s="24"/>
    </row>
    <row r="24" spans="1:18" ht="19" customHeight="1">
      <c r="A24" s="78"/>
      <c r="B24" s="73">
        <v>18</v>
      </c>
      <c r="C24" s="76">
        <v>0</v>
      </c>
      <c r="D24" s="73">
        <f>ROUND(入力!P40,0)</f>
        <v>-18</v>
      </c>
      <c r="E24" s="73">
        <f>ROUND(入力!N40-45,0)</f>
        <v>-9</v>
      </c>
      <c r="F24" s="73">
        <f>ROUND(入力!O40-5-90,0)</f>
        <v>13</v>
      </c>
      <c r="G24" s="73">
        <f>ROUND(-(90-入力!N40-入力!O40+45)-20+5,0)</f>
        <v>-6</v>
      </c>
      <c r="H24" s="73">
        <f>-ROUND(入力!P40,0)</f>
        <v>18</v>
      </c>
      <c r="I24" s="76">
        <v>0</v>
      </c>
      <c r="J24" s="73">
        <f>-ROUND(入力!AC40,0)</f>
        <v>-17</v>
      </c>
      <c r="K24" s="73">
        <f>-ROUND(入力!AA40-45,0)</f>
        <v>15</v>
      </c>
      <c r="L24" s="73">
        <f>-ROUND(入力!AB40-5-90,0)</f>
        <v>-39</v>
      </c>
      <c r="M24" s="73">
        <f>-ROUND(-(90-入力!AA40-入力!AB40+45)-20+5,0)</f>
        <v>-14</v>
      </c>
      <c r="N24" s="73">
        <f>ROUND(入力!AC40,0)</f>
        <v>17</v>
      </c>
      <c r="O24" s="76">
        <v>0</v>
      </c>
      <c r="P24" s="71"/>
      <c r="Q24" s="24"/>
      <c r="R24" s="24"/>
    </row>
    <row r="25" spans="1:18" ht="19" customHeight="1">
      <c r="A25" s="78"/>
      <c r="B25" s="73">
        <v>19</v>
      </c>
      <c r="C25" s="76">
        <v>0</v>
      </c>
      <c r="D25" s="73">
        <f>ROUND(入力!P41,0)</f>
        <v>-18</v>
      </c>
      <c r="E25" s="73">
        <f>ROUND(入力!N41-45,0)</f>
        <v>-9</v>
      </c>
      <c r="F25" s="73">
        <f>ROUND(入力!O41-5-90,0)</f>
        <v>13</v>
      </c>
      <c r="G25" s="73">
        <f>ROUND(-(90-入力!N41-入力!O41+45)-20+5,0)</f>
        <v>-6</v>
      </c>
      <c r="H25" s="73">
        <f>-ROUND(入力!P41,0)</f>
        <v>18</v>
      </c>
      <c r="I25" s="76">
        <v>0</v>
      </c>
      <c r="J25" s="73">
        <f>-ROUND(入力!AC41,0)</f>
        <v>-18</v>
      </c>
      <c r="K25" s="73">
        <f>-ROUND(入力!AA41-45,0)</f>
        <v>24</v>
      </c>
      <c r="L25" s="73">
        <f>-ROUND(入力!AB41-5-90,0)</f>
        <v>-43</v>
      </c>
      <c r="M25" s="73">
        <f>-ROUND(-(90-入力!AA41-入力!AB41+45)-20+5,0)</f>
        <v>-9</v>
      </c>
      <c r="N25" s="73">
        <f>ROUND(入力!AC41,0)</f>
        <v>18</v>
      </c>
      <c r="O25" s="76">
        <v>0</v>
      </c>
      <c r="P25" s="71"/>
      <c r="Q25" s="24"/>
      <c r="R25" s="24"/>
    </row>
    <row r="26" spans="1:18" ht="19" customHeight="1">
      <c r="A26" s="78"/>
      <c r="B26" s="73">
        <v>20</v>
      </c>
      <c r="C26" s="76">
        <v>0</v>
      </c>
      <c r="D26" s="73">
        <f>ROUND(入力!P42,0)</f>
        <v>-18</v>
      </c>
      <c r="E26" s="73">
        <f>ROUND(入力!N42-45,0)</f>
        <v>-9</v>
      </c>
      <c r="F26" s="73">
        <f>ROUND(入力!O42-5-90,0)</f>
        <v>13</v>
      </c>
      <c r="G26" s="73">
        <f>ROUND(-(90-入力!N42-入力!O42+45)-20+5,0)</f>
        <v>-6</v>
      </c>
      <c r="H26" s="73">
        <f>-ROUND(入力!P42,0)</f>
        <v>18</v>
      </c>
      <c r="I26" s="76">
        <v>0</v>
      </c>
      <c r="J26" s="73">
        <f>-ROUND(入力!AC42,0)</f>
        <v>-17</v>
      </c>
      <c r="K26" s="73">
        <f>-ROUND(入力!AA42-45,0)</f>
        <v>29</v>
      </c>
      <c r="L26" s="73">
        <f>-ROUND(入力!AB42-5-90,0)</f>
        <v>-39</v>
      </c>
      <c r="M26" s="73">
        <f>-ROUND(-(90-入力!AA42-入力!AB42+45)-20+5,0)</f>
        <v>0</v>
      </c>
      <c r="N26" s="73">
        <f>ROUND(入力!AC42,0)</f>
        <v>17</v>
      </c>
      <c r="O26" s="76">
        <v>0</v>
      </c>
      <c r="P26" s="71"/>
      <c r="Q26" s="24"/>
      <c r="R26" s="24"/>
    </row>
    <row r="27" spans="1:18" ht="19" customHeight="1">
      <c r="A27" s="78"/>
      <c r="B27" s="73">
        <v>21</v>
      </c>
      <c r="C27" s="76">
        <v>0</v>
      </c>
      <c r="D27" s="73">
        <f>ROUND(入力!P43,0)</f>
        <v>-18</v>
      </c>
      <c r="E27" s="73">
        <f>ROUND(入力!N43-45,0)</f>
        <v>-9</v>
      </c>
      <c r="F27" s="73">
        <f>ROUND(入力!O43-5-90,0)</f>
        <v>13</v>
      </c>
      <c r="G27" s="73">
        <f>ROUND(-(90-入力!N43-入力!O43+45)-20+5,0)</f>
        <v>-6</v>
      </c>
      <c r="H27" s="73">
        <f>-ROUND(入力!P43,0)</f>
        <v>18</v>
      </c>
      <c r="I27" s="76">
        <v>0</v>
      </c>
      <c r="J27" s="73">
        <f>-ROUND(入力!AC43,0)</f>
        <v>-15</v>
      </c>
      <c r="K27" s="73">
        <f>-ROUND(入力!AA43-45,0)</f>
        <v>29</v>
      </c>
      <c r="L27" s="73">
        <f>-ROUND(入力!AB43-5-90,0)</f>
        <v>-29</v>
      </c>
      <c r="M27" s="73">
        <f>-ROUND(-(90-入力!AA43-入力!AB43+45)-20+5,0)</f>
        <v>10</v>
      </c>
      <c r="N27" s="73">
        <f>ROUND(入力!AC43,0)</f>
        <v>15</v>
      </c>
      <c r="O27" s="76">
        <v>0</v>
      </c>
      <c r="P27" s="71"/>
      <c r="Q27" s="24"/>
      <c r="R27" s="24"/>
    </row>
    <row r="28" spans="1:18" ht="19" customHeight="1">
      <c r="A28" s="78"/>
      <c r="B28" s="73">
        <v>22</v>
      </c>
      <c r="C28" s="76">
        <v>0</v>
      </c>
      <c r="D28" s="73">
        <f>ROUND(入力!P44,0)</f>
        <v>-18</v>
      </c>
      <c r="E28" s="73">
        <f>ROUND(入力!N44-45,0)</f>
        <v>-9</v>
      </c>
      <c r="F28" s="73">
        <f>ROUND(入力!O44-5-90,0)</f>
        <v>13</v>
      </c>
      <c r="G28" s="73">
        <f>ROUND(-(90-入力!N44-入力!O44+45)-20+5,0)</f>
        <v>-6</v>
      </c>
      <c r="H28" s="73">
        <f>-ROUND(入力!P44,0)</f>
        <v>18</v>
      </c>
      <c r="I28" s="76">
        <v>0</v>
      </c>
      <c r="J28" s="73">
        <f>-ROUND(入力!AC44,0)</f>
        <v>-13</v>
      </c>
      <c r="K28" s="73">
        <f>-ROUND(入力!AA44-45,0)</f>
        <v>27</v>
      </c>
      <c r="L28" s="73">
        <f>-ROUND(入力!AB44-5-90,0)</f>
        <v>-18</v>
      </c>
      <c r="M28" s="73">
        <f>-ROUND(-(90-入力!AA44-入力!AB44+45)-20+5,0)</f>
        <v>18</v>
      </c>
      <c r="N28" s="73">
        <f>ROUND(入力!AC44,0)</f>
        <v>13</v>
      </c>
      <c r="O28" s="76">
        <v>0</v>
      </c>
      <c r="P28" s="71"/>
      <c r="Q28" s="24"/>
      <c r="R28" s="24"/>
    </row>
    <row r="29" spans="1:18" ht="19" customHeight="1">
      <c r="A29" s="78"/>
      <c r="B29" s="73">
        <v>23</v>
      </c>
      <c r="C29" s="76">
        <v>0</v>
      </c>
      <c r="D29" s="73">
        <f>ROUND(入力!P45,0)</f>
        <v>-16</v>
      </c>
      <c r="E29" s="73">
        <f>ROUND(入力!N45-45,0)</f>
        <v>-9</v>
      </c>
      <c r="F29" s="73">
        <f>ROUND(入力!O45-5-90,0)</f>
        <v>14</v>
      </c>
      <c r="G29" s="73">
        <f>ROUND(-(90-入力!N45-入力!O45+45)-20+5,0)</f>
        <v>-4</v>
      </c>
      <c r="H29" s="73">
        <f>-ROUND(入力!P45,0)</f>
        <v>16</v>
      </c>
      <c r="I29" s="76">
        <v>0</v>
      </c>
      <c r="J29" s="73">
        <f>-ROUND(入力!AC45,0)</f>
        <v>-11</v>
      </c>
      <c r="K29" s="73">
        <f>-ROUND(入力!AA45-45,0)</f>
        <v>26</v>
      </c>
      <c r="L29" s="73">
        <f>-ROUND(入力!AB45-5-90,0)</f>
        <v>-19</v>
      </c>
      <c r="M29" s="73">
        <f>-ROUND(-(90-入力!AA45-入力!AB45+45)-20+5,0)</f>
        <v>17</v>
      </c>
      <c r="N29" s="73">
        <f>ROUND(入力!AC45,0)</f>
        <v>11</v>
      </c>
      <c r="O29" s="76">
        <v>0</v>
      </c>
      <c r="P29" s="71"/>
      <c r="Q29" s="24"/>
      <c r="R29" s="24"/>
    </row>
    <row r="30" spans="1:18" ht="19" customHeight="1">
      <c r="A30" s="78"/>
      <c r="B30" s="73">
        <v>24</v>
      </c>
      <c r="C30" s="76">
        <v>0</v>
      </c>
      <c r="D30" s="73">
        <f>ROUND(入力!P46,0)</f>
        <v>-11</v>
      </c>
      <c r="E30" s="73">
        <f>ROUND(入力!N46-45,0)</f>
        <v>-7</v>
      </c>
      <c r="F30" s="73">
        <f>ROUND(入力!O46-5-90,0)</f>
        <v>16</v>
      </c>
      <c r="G30" s="73">
        <f>ROUND(-(90-入力!N46-入力!O46+45)-20+5,0)</f>
        <v>-1</v>
      </c>
      <c r="H30" s="73">
        <f>-ROUND(入力!P46,0)</f>
        <v>11</v>
      </c>
      <c r="I30" s="76">
        <v>0</v>
      </c>
      <c r="J30" s="73">
        <f>-ROUND(入力!AC46,0)</f>
        <v>-5</v>
      </c>
      <c r="K30" s="73">
        <f>-ROUND(入力!AA46-45,0)</f>
        <v>25</v>
      </c>
      <c r="L30" s="73">
        <f>-ROUND(入力!AB46-5-90,0)</f>
        <v>-21</v>
      </c>
      <c r="M30" s="73">
        <f>-ROUND(-(90-入力!AA46-入力!AB46+45)-20+5,0)</f>
        <v>14</v>
      </c>
      <c r="N30" s="73">
        <f>ROUND(入力!AC46,0)</f>
        <v>5</v>
      </c>
      <c r="O30" s="76">
        <v>0</v>
      </c>
      <c r="P30" s="71"/>
      <c r="Q30" s="24"/>
      <c r="R30" s="24"/>
    </row>
    <row r="31" spans="1:18" ht="19" customHeight="1">
      <c r="A31" s="78"/>
      <c r="B31" s="73">
        <v>25</v>
      </c>
      <c r="C31" s="76">
        <v>0</v>
      </c>
      <c r="D31" s="73">
        <f>ROUND(入力!P47,0)</f>
        <v>-3</v>
      </c>
      <c r="E31" s="73">
        <f>ROUND(入力!N47-45,0)</f>
        <v>-4</v>
      </c>
      <c r="F31" s="73">
        <f>ROUND(入力!O47-5-90,0)</f>
        <v>17</v>
      </c>
      <c r="G31" s="73">
        <f>ROUND(-(90-入力!N47-入力!O47+45)-20+5,0)</f>
        <v>4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19</v>
      </c>
      <c r="L31" s="73">
        <f>-ROUND(入力!AB47-5-90,0)</f>
        <v>-17</v>
      </c>
      <c r="M31" s="73">
        <f>-ROUND(-(90-入力!AA47-入力!AB47+45)-20+5,0)</f>
        <v>11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8"/>
      <c r="B32" s="73">
        <v>26</v>
      </c>
      <c r="C32" s="76">
        <v>0</v>
      </c>
      <c r="D32" s="73">
        <f>ROUND(入力!P48,0)</f>
        <v>5</v>
      </c>
      <c r="E32" s="73">
        <f>ROUND(入力!N48-45,0)</f>
        <v>0</v>
      </c>
      <c r="F32" s="73">
        <f>ROUND(入力!O48-5-90,0)</f>
        <v>17</v>
      </c>
      <c r="G32" s="73">
        <f>ROUND(-(90-入力!N48-入力!O48+45)-20+5,0)</f>
        <v>7</v>
      </c>
      <c r="H32" s="73">
        <f>-ROUND(入力!P48,0)</f>
        <v>-5</v>
      </c>
      <c r="I32" s="76">
        <v>0</v>
      </c>
      <c r="J32" s="73">
        <f>-ROUND(入力!AC48,0)</f>
        <v>11</v>
      </c>
      <c r="K32" s="73">
        <f>-ROUND(入力!AA48-45,0)</f>
        <v>14</v>
      </c>
      <c r="L32" s="73">
        <f>-ROUND(入力!AB48-5-90,0)</f>
        <v>-16</v>
      </c>
      <c r="M32" s="73">
        <f>-ROUND(-(90-入力!AA48-入力!AB48+45)-20+5,0)</f>
        <v>8</v>
      </c>
      <c r="N32" s="73">
        <f>ROUND(入力!AC48,0)</f>
        <v>-11</v>
      </c>
      <c r="O32" s="76">
        <v>0</v>
      </c>
      <c r="P32" s="71"/>
      <c r="Q32" s="24"/>
      <c r="R32" s="24"/>
    </row>
    <row r="33" spans="1:18" ht="19" customHeight="1">
      <c r="A33" s="78"/>
      <c r="B33" s="73">
        <v>27</v>
      </c>
      <c r="C33" s="76">
        <v>0</v>
      </c>
      <c r="D33" s="73">
        <f>ROUND(入力!P49,0)</f>
        <v>10</v>
      </c>
      <c r="E33" s="73">
        <f>ROUND(入力!N49-45,0)</f>
        <v>4</v>
      </c>
      <c r="F33" s="73">
        <f>ROUND(入力!O49-5-90,0)</f>
        <v>15</v>
      </c>
      <c r="G33" s="73">
        <f>ROUND(-(90-入力!N49-入力!O49+45)-20+5,0)</f>
        <v>8</v>
      </c>
      <c r="H33" s="73">
        <f>-ROUND(入力!P49,0)</f>
        <v>-10</v>
      </c>
      <c r="I33" s="76">
        <v>0</v>
      </c>
      <c r="J33" s="73">
        <f>-ROUND(入力!AC49,0)</f>
        <v>16</v>
      </c>
      <c r="K33" s="73">
        <f>-ROUND(入力!AA49-45,0)</f>
        <v>11</v>
      </c>
      <c r="L33" s="73">
        <f>-ROUND(入力!AB49-5-90,0)</f>
        <v>-14</v>
      </c>
      <c r="M33" s="73">
        <f>-ROUND(-(90-入力!AA49-入力!AB49+45)-20+5,0)</f>
        <v>6</v>
      </c>
      <c r="N33" s="73">
        <f>ROUND(入力!AC49,0)</f>
        <v>-16</v>
      </c>
      <c r="O33" s="76">
        <v>0</v>
      </c>
      <c r="P33" s="71"/>
      <c r="Q33" s="24"/>
      <c r="R33" s="24"/>
    </row>
    <row r="34" spans="1:18" ht="19" customHeight="1">
      <c r="A34" s="78"/>
      <c r="B34" s="73">
        <v>28</v>
      </c>
      <c r="C34" s="76">
        <v>0</v>
      </c>
      <c r="D34" s="73">
        <f>ROUND(入力!P50,0)</f>
        <v>13</v>
      </c>
      <c r="E34" s="73">
        <f>ROUND(入力!N50-45,0)</f>
        <v>5</v>
      </c>
      <c r="F34" s="73">
        <f>ROUND(入力!O50-5-90,0)</f>
        <v>14</v>
      </c>
      <c r="G34" s="73">
        <f>ROUND(-(90-入力!N50-入力!O50+45)-20+5,0)</f>
        <v>8</v>
      </c>
      <c r="H34" s="73">
        <f>-ROUND(入力!P50,0)</f>
        <v>-13</v>
      </c>
      <c r="I34" s="76">
        <v>0</v>
      </c>
      <c r="J34" s="73">
        <f>-ROUND(入力!AC50,0)</f>
        <v>18</v>
      </c>
      <c r="K34" s="73">
        <f>-ROUND(入力!AA50-45,0)</f>
        <v>9</v>
      </c>
      <c r="L34" s="73">
        <f>-ROUND(入力!AB50-5-90,0)</f>
        <v>-13</v>
      </c>
      <c r="M34" s="73">
        <f>-ROUND(-(90-入力!AA50-入力!AB50+45)-20+5,0)</f>
        <v>6</v>
      </c>
      <c r="N34" s="73">
        <f>ROUND(入力!AC50,0)</f>
        <v>-18</v>
      </c>
      <c r="O34" s="76">
        <v>0</v>
      </c>
      <c r="P34" s="71"/>
      <c r="Q34" s="24"/>
      <c r="R34" s="24"/>
    </row>
    <row r="35" spans="1:18" ht="19" customHeight="1">
      <c r="A35" s="78"/>
      <c r="B35" s="73">
        <v>29</v>
      </c>
      <c r="C35" s="76">
        <v>0</v>
      </c>
      <c r="D35" s="73">
        <f>ROUND(入力!P51,0)</f>
        <v>13</v>
      </c>
      <c r="E35" s="73">
        <f>ROUND(入力!N51-45,0)</f>
        <v>3</v>
      </c>
      <c r="F35" s="73">
        <f>ROUND(入力!O51-5-90,0)</f>
        <v>18</v>
      </c>
      <c r="G35" s="73">
        <f>ROUND(-(90-入力!N51-入力!O51+45)-20+5,0)</f>
        <v>12</v>
      </c>
      <c r="H35" s="73">
        <f>-ROUND(入力!P51,0)</f>
        <v>-13</v>
      </c>
      <c r="I35" s="76">
        <v>0</v>
      </c>
      <c r="J35" s="73">
        <f>-ROUND(入力!AC51,0)</f>
        <v>18</v>
      </c>
      <c r="K35" s="73">
        <f>-ROUND(入力!AA51-45,0)</f>
        <v>9</v>
      </c>
      <c r="L35" s="73">
        <f>-ROUND(入力!AB51-5-90,0)</f>
        <v>-13</v>
      </c>
      <c r="M35" s="73">
        <f>-ROUND(-(90-入力!AA51-入力!AB51+45)-20+5,0)</f>
        <v>6</v>
      </c>
      <c r="N35" s="73">
        <f>ROUND(入力!AC51,0)</f>
        <v>-18</v>
      </c>
      <c r="O35" s="76">
        <v>0</v>
      </c>
      <c r="P35" s="71"/>
      <c r="Q35" s="24"/>
      <c r="R35" s="24"/>
    </row>
    <row r="36" spans="1:18" ht="19" customHeight="1">
      <c r="A36" s="78"/>
      <c r="B36" s="73">
        <v>30</v>
      </c>
      <c r="C36" s="76">
        <v>0</v>
      </c>
      <c r="D36" s="73">
        <f>ROUND(入力!P52,0)</f>
        <v>15</v>
      </c>
      <c r="E36" s="73">
        <f>ROUND(入力!N52-45,0)</f>
        <v>-5</v>
      </c>
      <c r="F36" s="73">
        <f>ROUND(入力!O52-5-90,0)</f>
        <v>29</v>
      </c>
      <c r="G36" s="73">
        <f>ROUND(-(90-入力!N52-入力!O52+45)-20+5,0)</f>
        <v>14</v>
      </c>
      <c r="H36" s="73">
        <f>-ROUND(入力!P52,0)</f>
        <v>-15</v>
      </c>
      <c r="I36" s="76">
        <v>0</v>
      </c>
      <c r="J36" s="73">
        <f>-ROUND(入力!AC52,0)</f>
        <v>18</v>
      </c>
      <c r="K36" s="73">
        <f>-ROUND(入力!AA52-45,0)</f>
        <v>9</v>
      </c>
      <c r="L36" s="73">
        <f>-ROUND(入力!AB52-5-90,0)</f>
        <v>-13</v>
      </c>
      <c r="M36" s="73">
        <f>-ROUND(-(90-入力!AA52-入力!AB52+45)-20+5,0)</f>
        <v>6</v>
      </c>
      <c r="N36" s="73">
        <f>ROUND(入力!AC52,0)</f>
        <v>-18</v>
      </c>
      <c r="O36" s="76">
        <v>0</v>
      </c>
      <c r="P36" s="71"/>
      <c r="Q36" s="24"/>
      <c r="R36" s="24"/>
    </row>
    <row r="37" spans="1:18" ht="19" customHeight="1">
      <c r="A37" s="78"/>
      <c r="B37" s="73">
        <v>31</v>
      </c>
      <c r="C37" s="76">
        <v>0</v>
      </c>
      <c r="D37" s="73">
        <f>ROUND(入力!P53,0)</f>
        <v>17</v>
      </c>
      <c r="E37" s="73">
        <f>ROUND(入力!N53-45,0)</f>
        <v>-15</v>
      </c>
      <c r="F37" s="73">
        <f>ROUND(入力!O53-5-90,0)</f>
        <v>39</v>
      </c>
      <c r="G37" s="73">
        <f>ROUND(-(90-入力!N53-入力!O53+45)-20+5,0)</f>
        <v>14</v>
      </c>
      <c r="H37" s="73">
        <f>-ROUND(入力!P53,0)</f>
        <v>-17</v>
      </c>
      <c r="I37" s="76">
        <v>0</v>
      </c>
      <c r="J37" s="73">
        <f>-ROUND(入力!AC53,0)</f>
        <v>18</v>
      </c>
      <c r="K37" s="73">
        <f>-ROUND(入力!AA53-45,0)</f>
        <v>9</v>
      </c>
      <c r="L37" s="73">
        <f>-ROUND(入力!AB53-5-90,0)</f>
        <v>-13</v>
      </c>
      <c r="M37" s="73">
        <f>-ROUND(-(90-入力!AA53-入力!AB53+45)-20+5,0)</f>
        <v>6</v>
      </c>
      <c r="N37" s="73">
        <f>ROUND(入力!AC53,0)</f>
        <v>-18</v>
      </c>
      <c r="O37" s="76">
        <v>0</v>
      </c>
      <c r="P37" s="71"/>
      <c r="Q37" s="24"/>
      <c r="R37" s="24"/>
    </row>
    <row r="38" spans="1:18" ht="19" customHeight="1">
      <c r="A38" s="78"/>
      <c r="B38" s="73">
        <v>32</v>
      </c>
      <c r="C38" s="76">
        <v>0</v>
      </c>
      <c r="D38" s="73">
        <f>ROUND(入力!P54,0)</f>
        <v>18</v>
      </c>
      <c r="E38" s="73">
        <f>ROUND(入力!N54-45,0)</f>
        <v>-24</v>
      </c>
      <c r="F38" s="73">
        <f>ROUND(入力!O54-5-90,0)</f>
        <v>43</v>
      </c>
      <c r="G38" s="73">
        <f>ROUND(-(90-入力!N54-入力!O54+45)-20+5,0)</f>
        <v>9</v>
      </c>
      <c r="H38" s="73">
        <f>-ROUND(入力!P54,0)</f>
        <v>-18</v>
      </c>
      <c r="I38" s="76">
        <v>0</v>
      </c>
      <c r="J38" s="73">
        <f>-ROUND(入力!AC54,0)</f>
        <v>18</v>
      </c>
      <c r="K38" s="73">
        <f>-ROUND(入力!AA54-45,0)</f>
        <v>9</v>
      </c>
      <c r="L38" s="73">
        <f>-ROUND(入力!AB54-5-90,0)</f>
        <v>-13</v>
      </c>
      <c r="M38" s="73">
        <f>-ROUND(-(90-入力!AA54-入力!AB54+45)-20+5,0)</f>
        <v>6</v>
      </c>
      <c r="N38" s="73">
        <f>ROUND(入力!AC54,0)</f>
        <v>-18</v>
      </c>
      <c r="O38" s="76">
        <v>0</v>
      </c>
      <c r="P38" s="71"/>
      <c r="Q38" s="24"/>
      <c r="R38" s="24"/>
    </row>
    <row r="39" spans="1:18" ht="19" customHeight="1">
      <c r="A39" s="78"/>
      <c r="B39" s="73">
        <v>33</v>
      </c>
      <c r="C39" s="76">
        <v>0</v>
      </c>
      <c r="D39" s="73">
        <f>ROUND(入力!P55,0)</f>
        <v>17</v>
      </c>
      <c r="E39" s="73">
        <f>ROUND(入力!N55-45,0)</f>
        <v>-22</v>
      </c>
      <c r="F39" s="73">
        <f>ROUND(入力!O55-5-90,0)</f>
        <v>40</v>
      </c>
      <c r="G39" s="73">
        <f>ROUND(-(90-入力!N55-入力!O55+45)-20+5,0)</f>
        <v>7</v>
      </c>
      <c r="H39" s="73">
        <f>-ROUND(入力!P55,0)</f>
        <v>-17</v>
      </c>
      <c r="I39" s="76">
        <v>0</v>
      </c>
      <c r="J39" s="73">
        <f>-ROUND(入力!AC55,0)</f>
        <v>18</v>
      </c>
      <c r="K39" s="73">
        <f>-ROUND(入力!AA55-45,0)</f>
        <v>9</v>
      </c>
      <c r="L39" s="73">
        <f>-ROUND(入力!AB55-5-90,0)</f>
        <v>-13</v>
      </c>
      <c r="M39" s="73">
        <f>-ROUND(-(90-入力!AA55-入力!AB55+45)-20+5,0)</f>
        <v>6</v>
      </c>
      <c r="N39" s="73">
        <f>ROUND(入力!AC55,0)</f>
        <v>-18</v>
      </c>
      <c r="O39" s="76">
        <v>0</v>
      </c>
      <c r="P39" s="71"/>
      <c r="Q39" s="24"/>
      <c r="R39" s="24"/>
    </row>
    <row r="40" spans="1:18" ht="19" customHeight="1">
      <c r="A40" s="78"/>
      <c r="B40" s="73">
        <v>34</v>
      </c>
      <c r="C40" s="76">
        <v>0</v>
      </c>
      <c r="D40" s="73">
        <f>ROUND(入力!P56,0)</f>
        <v>15</v>
      </c>
      <c r="E40" s="73">
        <f>ROUND(入力!N56-45,0)</f>
        <v>-18</v>
      </c>
      <c r="F40" s="73">
        <f>ROUND(入力!O56-5-90,0)</f>
        <v>30</v>
      </c>
      <c r="G40" s="73">
        <f>ROUND(-(90-入力!N56-入力!O56+45)-20+5,0)</f>
        <v>3</v>
      </c>
      <c r="H40" s="73">
        <f>-ROUND(入力!P56,0)</f>
        <v>-15</v>
      </c>
      <c r="I40" s="76">
        <v>0</v>
      </c>
      <c r="J40" s="73">
        <f>-ROUND(入力!AC56,0)</f>
        <v>18</v>
      </c>
      <c r="K40" s="73">
        <f>-ROUND(入力!AA56-45,0)</f>
        <v>9</v>
      </c>
      <c r="L40" s="73">
        <f>-ROUND(入力!AB56-5-90,0)</f>
        <v>-13</v>
      </c>
      <c r="M40" s="73">
        <f>-ROUND(-(90-入力!AA56-入力!AB56+45)-20+5,0)</f>
        <v>6</v>
      </c>
      <c r="N40" s="73">
        <f>ROUND(入力!AC56,0)</f>
        <v>-18</v>
      </c>
      <c r="O40" s="76">
        <v>0</v>
      </c>
      <c r="P40" s="71"/>
      <c r="Q40" s="24"/>
      <c r="R40" s="24"/>
    </row>
    <row r="41" spans="1:18" ht="19" customHeight="1">
      <c r="A41" s="78"/>
      <c r="B41" s="73">
        <v>35</v>
      </c>
      <c r="C41" s="76">
        <v>0</v>
      </c>
      <c r="D41" s="73">
        <f>ROUND(入力!P57,0)</f>
        <v>13</v>
      </c>
      <c r="E41" s="73">
        <f>ROUND(入力!N57-45,0)</f>
        <v>-13</v>
      </c>
      <c r="F41" s="73">
        <f>ROUND(入力!O57-5-90,0)</f>
        <v>21</v>
      </c>
      <c r="G41" s="73">
        <f>ROUND(-(90-入力!N57-入力!O57+45)-20+5,0)</f>
        <v>-2</v>
      </c>
      <c r="H41" s="73">
        <f>-ROUND(入力!P57,0)</f>
        <v>-13</v>
      </c>
      <c r="I41" s="76">
        <v>0</v>
      </c>
      <c r="J41" s="73">
        <f>-ROUND(入力!AC57,0)</f>
        <v>18</v>
      </c>
      <c r="K41" s="73">
        <f>-ROUND(入力!AA57-45,0)</f>
        <v>9</v>
      </c>
      <c r="L41" s="73">
        <f>-ROUND(入力!AB57-5-90,0)</f>
        <v>-13</v>
      </c>
      <c r="M41" s="73">
        <f>-ROUND(-(90-入力!AA57-入力!AB57+45)-20+5,0)</f>
        <v>6</v>
      </c>
      <c r="N41" s="73">
        <f>ROUND(入力!AC57,0)</f>
        <v>-18</v>
      </c>
      <c r="O41" s="76">
        <v>0</v>
      </c>
      <c r="P41" s="71"/>
      <c r="Q41" s="24"/>
      <c r="R41" s="24"/>
    </row>
    <row r="42" spans="1:18" ht="19" customHeight="1">
      <c r="A42" s="78"/>
      <c r="B42" s="73">
        <v>36</v>
      </c>
      <c r="C42" s="76">
        <v>0</v>
      </c>
      <c r="D42" s="73">
        <f>ROUND(入力!P58,0)</f>
        <v>11</v>
      </c>
      <c r="E42" s="73">
        <f>ROUND(入力!N58-45,0)</f>
        <v>-13</v>
      </c>
      <c r="F42" s="73">
        <f>ROUND(入力!O58-5-90,0)</f>
        <v>22</v>
      </c>
      <c r="G42" s="73">
        <f>ROUND(-(90-入力!N58-入力!O58+45)-20+5,0)</f>
        <v>-2</v>
      </c>
      <c r="H42" s="73">
        <f>-ROUND(入力!P58,0)</f>
        <v>-11</v>
      </c>
      <c r="I42" s="76">
        <v>0</v>
      </c>
      <c r="J42" s="73">
        <f>-ROUND(入力!AC58,0)</f>
        <v>16</v>
      </c>
      <c r="K42" s="73">
        <f>-ROUND(入力!AA58-45,0)</f>
        <v>10</v>
      </c>
      <c r="L42" s="73">
        <f>-ROUND(入力!AB58-5-90,0)</f>
        <v>-14</v>
      </c>
      <c r="M42" s="73">
        <f>-ROUND(-(90-入力!AA58-入力!AB58+45)-20+5,0)</f>
        <v>5</v>
      </c>
      <c r="N42" s="73">
        <f>ROUND(入力!AC58,0)</f>
        <v>-16</v>
      </c>
      <c r="O42" s="76">
        <v>0</v>
      </c>
      <c r="P42" s="71"/>
      <c r="Q42" s="24"/>
      <c r="R42" s="24"/>
    </row>
    <row r="43" spans="1:18" ht="19" customHeight="1">
      <c r="A43" s="78"/>
      <c r="B43" s="73">
        <v>37</v>
      </c>
      <c r="C43" s="76">
        <v>0</v>
      </c>
      <c r="D43" s="73">
        <f>ROUND(入力!P59,0)</f>
        <v>5</v>
      </c>
      <c r="E43" s="73">
        <f>ROUND(入力!N59-45,0)</f>
        <v>-14</v>
      </c>
      <c r="F43" s="73">
        <f>ROUND(入力!O59-5-90,0)</f>
        <v>23</v>
      </c>
      <c r="G43" s="73">
        <f>ROUND(-(90-入力!N59-入力!O59+45)-20+5,0)</f>
        <v>-1</v>
      </c>
      <c r="H43" s="73">
        <f>-ROUND(入力!P59,0)</f>
        <v>-5</v>
      </c>
      <c r="I43" s="76">
        <v>0</v>
      </c>
      <c r="J43" s="73">
        <f>-ROUND(入力!AC59,0)</f>
        <v>11</v>
      </c>
      <c r="K43" s="73">
        <f>-ROUND(入力!AA59-45,0)</f>
        <v>11</v>
      </c>
      <c r="L43" s="73">
        <f>-ROUND(入力!AB59-5-90,0)</f>
        <v>-17</v>
      </c>
      <c r="M43" s="73">
        <f>-ROUND(-(90-入力!AA59-入力!AB59+45)-20+5,0)</f>
        <v>4</v>
      </c>
      <c r="N43" s="73">
        <f>ROUND(入力!AC59,0)</f>
        <v>-11</v>
      </c>
      <c r="O43" s="76">
        <v>0</v>
      </c>
      <c r="P43" s="71"/>
      <c r="Q43" s="24"/>
      <c r="R43" s="24"/>
    </row>
    <row r="44" spans="1:18" ht="19" customHeight="1">
      <c r="A44" s="78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8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8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8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8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8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8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8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8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8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8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8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79" customWidth="1"/>
    <col min="14" max="14" width="19.5703125" style="79" customWidth="1"/>
    <col min="15" max="16384" width="19.5703125" style="79"/>
  </cols>
  <sheetData>
    <row r="1" spans="1:13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0">
        <f>中間!C6</f>
        <v>0</v>
      </c>
      <c r="B3" s="80">
        <f>中間!D6</f>
        <v>-3</v>
      </c>
      <c r="C3" s="80">
        <f>中間!E6</f>
        <v>-12</v>
      </c>
      <c r="D3" s="80">
        <f>中間!F6</f>
        <v>18</v>
      </c>
      <c r="E3" s="80">
        <f>中間!G6</f>
        <v>-3</v>
      </c>
      <c r="F3" s="80">
        <f>中間!H6</f>
        <v>3</v>
      </c>
      <c r="G3" s="80">
        <f>中間!I6</f>
        <v>0</v>
      </c>
      <c r="H3" s="80">
        <f>中間!J6</f>
        <v>3</v>
      </c>
      <c r="I3" s="80">
        <f>中間!K6</f>
        <v>12</v>
      </c>
      <c r="J3" s="80">
        <f>中間!L6</f>
        <v>-18</v>
      </c>
      <c r="K3" s="80">
        <f>中間!M6</f>
        <v>3</v>
      </c>
      <c r="L3" s="80">
        <f>中間!N6</f>
        <v>-3</v>
      </c>
      <c r="M3" s="80">
        <f>中間!O6</f>
        <v>0</v>
      </c>
    </row>
    <row r="4" spans="1:13" ht="18.25" customHeight="1">
      <c r="A4" s="80">
        <f>中間!C7</f>
        <v>0</v>
      </c>
      <c r="B4" s="80">
        <f>中間!D7</f>
        <v>5</v>
      </c>
      <c r="C4" s="80">
        <f>中間!E7</f>
        <v>-11</v>
      </c>
      <c r="D4" s="80">
        <f>中間!F7</f>
        <v>18</v>
      </c>
      <c r="E4" s="80">
        <f>中間!G7</f>
        <v>-4</v>
      </c>
      <c r="F4" s="80">
        <f>中間!H7</f>
        <v>-5</v>
      </c>
      <c r="G4" s="80">
        <f>中間!I7</f>
        <v>0</v>
      </c>
      <c r="H4" s="80">
        <f>中間!J7</f>
        <v>11</v>
      </c>
      <c r="I4" s="80">
        <f>中間!K7</f>
        <v>11</v>
      </c>
      <c r="J4" s="80">
        <f>中間!L7</f>
        <v>-17</v>
      </c>
      <c r="K4" s="80">
        <f>中間!M7</f>
        <v>4</v>
      </c>
      <c r="L4" s="80">
        <f>中間!N7</f>
        <v>-11</v>
      </c>
      <c r="M4" s="80">
        <f>中間!O7</f>
        <v>0</v>
      </c>
    </row>
    <row r="5" spans="1:13" ht="18.25" customHeight="1">
      <c r="A5" s="80">
        <f>中間!C8</f>
        <v>0</v>
      </c>
      <c r="B5" s="80">
        <f>中間!D8</f>
        <v>10</v>
      </c>
      <c r="C5" s="80">
        <f>中間!E8</f>
        <v>-11</v>
      </c>
      <c r="D5" s="80">
        <f>中間!F8</f>
        <v>17</v>
      </c>
      <c r="E5" s="80">
        <f>中間!G8</f>
        <v>-4</v>
      </c>
      <c r="F5" s="80">
        <f>中間!H8</f>
        <v>-10</v>
      </c>
      <c r="G5" s="80">
        <f>中間!I8</f>
        <v>0</v>
      </c>
      <c r="H5" s="80">
        <f>中間!J8</f>
        <v>16</v>
      </c>
      <c r="I5" s="80">
        <f>中間!K8</f>
        <v>10</v>
      </c>
      <c r="J5" s="80">
        <f>中間!L8</f>
        <v>-14</v>
      </c>
      <c r="K5" s="80">
        <f>中間!M8</f>
        <v>5</v>
      </c>
      <c r="L5" s="80">
        <f>中間!N8</f>
        <v>-16</v>
      </c>
      <c r="M5" s="80">
        <f>中間!O8</f>
        <v>0</v>
      </c>
    </row>
    <row r="6" spans="1:13" ht="18.25" customHeight="1">
      <c r="A6" s="80">
        <f>中間!C9</f>
        <v>0</v>
      </c>
      <c r="B6" s="80">
        <f>中間!D9</f>
        <v>13</v>
      </c>
      <c r="C6" s="80">
        <f>中間!E9</f>
        <v>-13</v>
      </c>
      <c r="D6" s="80">
        <f>中間!F9</f>
        <v>21</v>
      </c>
      <c r="E6" s="80">
        <f>中間!G9</f>
        <v>-2</v>
      </c>
      <c r="F6" s="80">
        <f>中間!H9</f>
        <v>-13</v>
      </c>
      <c r="G6" s="80">
        <f>中間!I9</f>
        <v>0</v>
      </c>
      <c r="H6" s="80">
        <f>中間!J9</f>
        <v>18</v>
      </c>
      <c r="I6" s="80">
        <f>中間!K9</f>
        <v>9</v>
      </c>
      <c r="J6" s="80">
        <f>中間!L9</f>
        <v>-13</v>
      </c>
      <c r="K6" s="80">
        <f>中間!M9</f>
        <v>6</v>
      </c>
      <c r="L6" s="80">
        <f>中間!N9</f>
        <v>-18</v>
      </c>
      <c r="M6" s="80">
        <f>中間!O9</f>
        <v>0</v>
      </c>
    </row>
    <row r="7" spans="1:13" ht="18.25" customHeight="1">
      <c r="A7" s="80">
        <f>中間!C10</f>
        <v>0</v>
      </c>
      <c r="B7" s="80">
        <f>中間!D10</f>
        <v>15</v>
      </c>
      <c r="C7" s="80">
        <f>中間!E10</f>
        <v>-23</v>
      </c>
      <c r="D7" s="80">
        <f>中間!F10</f>
        <v>30</v>
      </c>
      <c r="E7" s="80">
        <f>中間!G10</f>
        <v>-4</v>
      </c>
      <c r="F7" s="80">
        <f>中間!H10</f>
        <v>-15</v>
      </c>
      <c r="G7" s="80">
        <f>中間!I10</f>
        <v>0</v>
      </c>
      <c r="H7" s="80">
        <f>中間!J10</f>
        <v>18</v>
      </c>
      <c r="I7" s="80">
        <f>中間!K10</f>
        <v>9</v>
      </c>
      <c r="J7" s="80">
        <f>中間!L10</f>
        <v>-13</v>
      </c>
      <c r="K7" s="80">
        <f>中間!M10</f>
        <v>6</v>
      </c>
      <c r="L7" s="80">
        <f>中間!N10</f>
        <v>-18</v>
      </c>
      <c r="M7" s="80">
        <f>中間!O10</f>
        <v>0</v>
      </c>
    </row>
    <row r="8" spans="1:13" ht="18.25" customHeight="1">
      <c r="A8" s="80">
        <f>中間!C11</f>
        <v>0</v>
      </c>
      <c r="B8" s="80">
        <f>中間!D11</f>
        <v>17</v>
      </c>
      <c r="C8" s="80">
        <f>中間!E11</f>
        <v>-35</v>
      </c>
      <c r="D8" s="80">
        <f>中間!F11</f>
        <v>38</v>
      </c>
      <c r="E8" s="80">
        <f>中間!G11</f>
        <v>-7</v>
      </c>
      <c r="F8" s="80">
        <f>中間!H11</f>
        <v>-17</v>
      </c>
      <c r="G8" s="80">
        <f>中間!I11</f>
        <v>0</v>
      </c>
      <c r="H8" s="80">
        <f>中間!J11</f>
        <v>18</v>
      </c>
      <c r="I8" s="80">
        <f>中間!K11</f>
        <v>9</v>
      </c>
      <c r="J8" s="80">
        <f>中間!L11</f>
        <v>-13</v>
      </c>
      <c r="K8" s="80">
        <f>中間!M11</f>
        <v>6</v>
      </c>
      <c r="L8" s="80">
        <f>中間!N11</f>
        <v>-18</v>
      </c>
      <c r="M8" s="80">
        <f>中間!O11</f>
        <v>0</v>
      </c>
    </row>
    <row r="9" spans="1:13" ht="18.25" customHeight="1">
      <c r="A9" s="80">
        <f>中間!C12</f>
        <v>0</v>
      </c>
      <c r="B9" s="80">
        <f>中間!D12</f>
        <v>18</v>
      </c>
      <c r="C9" s="80">
        <f>中間!E12</f>
        <v>-44</v>
      </c>
      <c r="D9" s="80">
        <f>中間!F12</f>
        <v>40</v>
      </c>
      <c r="E9" s="80">
        <f>中間!G12</f>
        <v>-14</v>
      </c>
      <c r="F9" s="80">
        <f>中間!H12</f>
        <v>-18</v>
      </c>
      <c r="G9" s="80">
        <f>中間!I12</f>
        <v>0</v>
      </c>
      <c r="H9" s="80">
        <f>中間!J12</f>
        <v>18</v>
      </c>
      <c r="I9" s="80">
        <f>中間!K12</f>
        <v>9</v>
      </c>
      <c r="J9" s="80">
        <f>中間!L12</f>
        <v>-13</v>
      </c>
      <c r="K9" s="80">
        <f>中間!M12</f>
        <v>6</v>
      </c>
      <c r="L9" s="80">
        <f>中間!N12</f>
        <v>-18</v>
      </c>
      <c r="M9" s="80">
        <f>中間!O12</f>
        <v>0</v>
      </c>
    </row>
    <row r="10" spans="1:13" ht="18.25" customHeight="1">
      <c r="A10" s="80">
        <f>中間!C13</f>
        <v>0</v>
      </c>
      <c r="B10" s="80">
        <f>中間!D13</f>
        <v>17</v>
      </c>
      <c r="C10" s="80">
        <f>中間!E13</f>
        <v>-41</v>
      </c>
      <c r="D10" s="80">
        <f>中間!F13</f>
        <v>36</v>
      </c>
      <c r="E10" s="80">
        <f>中間!G13</f>
        <v>-15</v>
      </c>
      <c r="F10" s="80">
        <f>中間!H13</f>
        <v>-17</v>
      </c>
      <c r="G10" s="80">
        <f>中間!I13</f>
        <v>0</v>
      </c>
      <c r="H10" s="80">
        <f>中間!J13</f>
        <v>18</v>
      </c>
      <c r="I10" s="80">
        <f>中間!K13</f>
        <v>9</v>
      </c>
      <c r="J10" s="80">
        <f>中間!L13</f>
        <v>-13</v>
      </c>
      <c r="K10" s="80">
        <f>中間!M13</f>
        <v>6</v>
      </c>
      <c r="L10" s="80">
        <f>中間!N13</f>
        <v>-18</v>
      </c>
      <c r="M10" s="80">
        <f>中間!O13</f>
        <v>0</v>
      </c>
    </row>
    <row r="11" spans="1:13" ht="18.25" customHeight="1">
      <c r="A11" s="80">
        <f>中間!C14</f>
        <v>0</v>
      </c>
      <c r="B11" s="80">
        <f>中間!D14</f>
        <v>15</v>
      </c>
      <c r="C11" s="80">
        <f>中間!E14</f>
        <v>-33</v>
      </c>
      <c r="D11" s="80">
        <f>中間!F14</f>
        <v>27</v>
      </c>
      <c r="E11" s="80">
        <f>中間!G14</f>
        <v>-16</v>
      </c>
      <c r="F11" s="80">
        <f>中間!H14</f>
        <v>-15</v>
      </c>
      <c r="G11" s="80">
        <f>中間!I14</f>
        <v>0</v>
      </c>
      <c r="H11" s="80">
        <f>中間!J14</f>
        <v>18</v>
      </c>
      <c r="I11" s="80">
        <f>中間!K14</f>
        <v>9</v>
      </c>
      <c r="J11" s="80">
        <f>中間!L14</f>
        <v>-13</v>
      </c>
      <c r="K11" s="80">
        <f>中間!M14</f>
        <v>6</v>
      </c>
      <c r="L11" s="80">
        <f>中間!N14</f>
        <v>-18</v>
      </c>
      <c r="M11" s="80">
        <f>中間!O14</f>
        <v>0</v>
      </c>
    </row>
    <row r="12" spans="1:13" ht="18.25" customHeight="1">
      <c r="A12" s="80">
        <f>中間!C15</f>
        <v>0</v>
      </c>
      <c r="B12" s="80">
        <f>中間!D15</f>
        <v>13</v>
      </c>
      <c r="C12" s="80">
        <f>中間!E15</f>
        <v>-27</v>
      </c>
      <c r="D12" s="80">
        <f>中間!F15</f>
        <v>18</v>
      </c>
      <c r="E12" s="80">
        <f>中間!G15</f>
        <v>-18</v>
      </c>
      <c r="F12" s="80">
        <f>中間!H15</f>
        <v>-13</v>
      </c>
      <c r="G12" s="80">
        <f>中間!I15</f>
        <v>0</v>
      </c>
      <c r="H12" s="80">
        <f>中間!J15</f>
        <v>18</v>
      </c>
      <c r="I12" s="80">
        <f>中間!K15</f>
        <v>9</v>
      </c>
      <c r="J12" s="80">
        <f>中間!L15</f>
        <v>-13</v>
      </c>
      <c r="K12" s="80">
        <f>中間!M15</f>
        <v>6</v>
      </c>
      <c r="L12" s="80">
        <f>中間!N15</f>
        <v>-18</v>
      </c>
      <c r="M12" s="80">
        <f>中間!O15</f>
        <v>0</v>
      </c>
    </row>
    <row r="13" spans="1:13" ht="18.25" customHeight="1">
      <c r="A13" s="80">
        <f>中間!C16</f>
        <v>0</v>
      </c>
      <c r="B13" s="80">
        <f>中間!D16</f>
        <v>11</v>
      </c>
      <c r="C13" s="80">
        <f>中間!E16</f>
        <v>-26</v>
      </c>
      <c r="D13" s="80">
        <f>中間!F16</f>
        <v>19</v>
      </c>
      <c r="E13" s="80">
        <f>中間!G16</f>
        <v>-17</v>
      </c>
      <c r="F13" s="80">
        <f>中間!H16</f>
        <v>-11</v>
      </c>
      <c r="G13" s="80">
        <f>中間!I16</f>
        <v>0</v>
      </c>
      <c r="H13" s="80">
        <f>中間!J16</f>
        <v>16</v>
      </c>
      <c r="I13" s="80">
        <f>中間!K16</f>
        <v>9</v>
      </c>
      <c r="J13" s="80">
        <f>中間!L16</f>
        <v>-14</v>
      </c>
      <c r="K13" s="80">
        <f>中間!M16</f>
        <v>4</v>
      </c>
      <c r="L13" s="80">
        <f>中間!N16</f>
        <v>-16</v>
      </c>
      <c r="M13" s="80">
        <f>中間!O16</f>
        <v>0</v>
      </c>
    </row>
    <row r="14" spans="1:13" ht="18.25" customHeight="1">
      <c r="A14" s="80">
        <f>中間!C17</f>
        <v>0</v>
      </c>
      <c r="B14" s="80">
        <f>中間!D17</f>
        <v>5</v>
      </c>
      <c r="C14" s="80">
        <f>中間!E17</f>
        <v>-25</v>
      </c>
      <c r="D14" s="80">
        <f>中間!F17</f>
        <v>21</v>
      </c>
      <c r="E14" s="80">
        <f>中間!G17</f>
        <v>-14</v>
      </c>
      <c r="F14" s="80">
        <f>中間!H17</f>
        <v>-5</v>
      </c>
      <c r="G14" s="80">
        <f>中間!I17</f>
        <v>0</v>
      </c>
      <c r="H14" s="80">
        <f>中間!J17</f>
        <v>11</v>
      </c>
      <c r="I14" s="80">
        <f>中間!K17</f>
        <v>7</v>
      </c>
      <c r="J14" s="80">
        <f>中間!L17</f>
        <v>-16</v>
      </c>
      <c r="K14" s="80">
        <f>中間!M17</f>
        <v>1</v>
      </c>
      <c r="L14" s="80">
        <f>中間!N17</f>
        <v>-11</v>
      </c>
      <c r="M14" s="80">
        <f>中間!O17</f>
        <v>0</v>
      </c>
    </row>
    <row r="15" spans="1:13" ht="18.25" customHeight="1">
      <c r="A15" s="80">
        <f>中間!C18</f>
        <v>0</v>
      </c>
      <c r="B15" s="80">
        <f>中間!D18</f>
        <v>-3</v>
      </c>
      <c r="C15" s="80">
        <f>中間!E18</f>
        <v>-19</v>
      </c>
      <c r="D15" s="80">
        <f>中間!F18</f>
        <v>17</v>
      </c>
      <c r="E15" s="80">
        <f>中間!G18</f>
        <v>-11</v>
      </c>
      <c r="F15" s="80">
        <f>中間!H18</f>
        <v>3</v>
      </c>
      <c r="G15" s="80">
        <f>中間!I18</f>
        <v>0</v>
      </c>
      <c r="H15" s="80">
        <f>中間!J18</f>
        <v>3</v>
      </c>
      <c r="I15" s="80">
        <f>中間!K18</f>
        <v>4</v>
      </c>
      <c r="J15" s="80">
        <f>中間!L18</f>
        <v>-17</v>
      </c>
      <c r="K15" s="80">
        <f>中間!M18</f>
        <v>-4</v>
      </c>
      <c r="L15" s="80">
        <f>中間!N18</f>
        <v>-3</v>
      </c>
      <c r="M15" s="80">
        <f>中間!O18</f>
        <v>0</v>
      </c>
    </row>
    <row r="16" spans="1:13" ht="18.25" customHeight="1">
      <c r="A16" s="80">
        <f>中間!C19</f>
        <v>0</v>
      </c>
      <c r="B16" s="80">
        <f>中間!D19</f>
        <v>-11</v>
      </c>
      <c r="C16" s="80">
        <f>中間!E19</f>
        <v>-14</v>
      </c>
      <c r="D16" s="80">
        <f>中間!F19</f>
        <v>16</v>
      </c>
      <c r="E16" s="80">
        <f>中間!G19</f>
        <v>-8</v>
      </c>
      <c r="F16" s="80">
        <f>中間!H19</f>
        <v>11</v>
      </c>
      <c r="G16" s="80">
        <f>中間!I19</f>
        <v>0</v>
      </c>
      <c r="H16" s="80">
        <f>中間!J19</f>
        <v>-5</v>
      </c>
      <c r="I16" s="80">
        <f>中間!K19</f>
        <v>0</v>
      </c>
      <c r="J16" s="80">
        <f>中間!L19</f>
        <v>-17</v>
      </c>
      <c r="K16" s="80">
        <f>中間!M19</f>
        <v>-7</v>
      </c>
      <c r="L16" s="80">
        <f>中間!N19</f>
        <v>5</v>
      </c>
      <c r="M16" s="80">
        <f>中間!O19</f>
        <v>0</v>
      </c>
    </row>
    <row r="17" spans="1:13" ht="18.25" customHeight="1">
      <c r="A17" s="80">
        <f>中間!C20</f>
        <v>0</v>
      </c>
      <c r="B17" s="80">
        <f>中間!D20</f>
        <v>-16</v>
      </c>
      <c r="C17" s="80">
        <f>中間!E20</f>
        <v>-11</v>
      </c>
      <c r="D17" s="80">
        <f>中間!F20</f>
        <v>14</v>
      </c>
      <c r="E17" s="80">
        <f>中間!G20</f>
        <v>-6</v>
      </c>
      <c r="F17" s="80">
        <f>中間!H20</f>
        <v>16</v>
      </c>
      <c r="G17" s="80">
        <f>中間!I20</f>
        <v>0</v>
      </c>
      <c r="H17" s="80">
        <f>中間!J20</f>
        <v>-10</v>
      </c>
      <c r="I17" s="80">
        <f>中間!K20</f>
        <v>-4</v>
      </c>
      <c r="J17" s="80">
        <f>中間!L20</f>
        <v>-15</v>
      </c>
      <c r="K17" s="80">
        <f>中間!M20</f>
        <v>-8</v>
      </c>
      <c r="L17" s="80">
        <f>中間!N20</f>
        <v>10</v>
      </c>
      <c r="M17" s="80">
        <f>中間!O20</f>
        <v>0</v>
      </c>
    </row>
    <row r="18" spans="1:13" ht="18.25" customHeight="1">
      <c r="A18" s="80">
        <f>中間!C21</f>
        <v>0</v>
      </c>
      <c r="B18" s="80">
        <f>中間!D21</f>
        <v>-18</v>
      </c>
      <c r="C18" s="80">
        <f>中間!E21</f>
        <v>-9</v>
      </c>
      <c r="D18" s="80">
        <f>中間!F21</f>
        <v>13</v>
      </c>
      <c r="E18" s="80">
        <f>中間!G21</f>
        <v>-6</v>
      </c>
      <c r="F18" s="80">
        <f>中間!H21</f>
        <v>18</v>
      </c>
      <c r="G18" s="80">
        <f>中間!I21</f>
        <v>0</v>
      </c>
      <c r="H18" s="80">
        <f>中間!J21</f>
        <v>-13</v>
      </c>
      <c r="I18" s="80">
        <f>中間!K21</f>
        <v>-5</v>
      </c>
      <c r="J18" s="80">
        <f>中間!L21</f>
        <v>-14</v>
      </c>
      <c r="K18" s="80">
        <f>中間!M21</f>
        <v>-8</v>
      </c>
      <c r="L18" s="80">
        <f>中間!N21</f>
        <v>13</v>
      </c>
      <c r="M18" s="80">
        <f>中間!O21</f>
        <v>0</v>
      </c>
    </row>
    <row r="19" spans="1:13" ht="18.25" customHeight="1">
      <c r="A19" s="80">
        <f>中間!C22</f>
        <v>0</v>
      </c>
      <c r="B19" s="80">
        <f>中間!D22</f>
        <v>-18</v>
      </c>
      <c r="C19" s="80">
        <f>中間!E22</f>
        <v>-9</v>
      </c>
      <c r="D19" s="80">
        <f>中間!F22</f>
        <v>13</v>
      </c>
      <c r="E19" s="80">
        <f>中間!G22</f>
        <v>-6</v>
      </c>
      <c r="F19" s="80">
        <f>中間!H22</f>
        <v>18</v>
      </c>
      <c r="G19" s="80">
        <f>中間!I22</f>
        <v>0</v>
      </c>
      <c r="H19" s="80">
        <f>中間!J22</f>
        <v>-13</v>
      </c>
      <c r="I19" s="80">
        <f>中間!K22</f>
        <v>-3</v>
      </c>
      <c r="J19" s="80">
        <f>中間!L22</f>
        <v>-18</v>
      </c>
      <c r="K19" s="80">
        <f>中間!M22</f>
        <v>-12</v>
      </c>
      <c r="L19" s="80">
        <f>中間!N22</f>
        <v>13</v>
      </c>
      <c r="M19" s="80">
        <f>中間!O22</f>
        <v>0</v>
      </c>
    </row>
    <row r="20" spans="1:13" ht="18.25" customHeight="1">
      <c r="A20" s="80">
        <f>中間!C23</f>
        <v>0</v>
      </c>
      <c r="B20" s="80">
        <f>中間!D23</f>
        <v>-18</v>
      </c>
      <c r="C20" s="80">
        <f>中間!E23</f>
        <v>-9</v>
      </c>
      <c r="D20" s="80">
        <f>中間!F23</f>
        <v>13</v>
      </c>
      <c r="E20" s="80">
        <f>中間!G23</f>
        <v>-6</v>
      </c>
      <c r="F20" s="80">
        <f>中間!H23</f>
        <v>18</v>
      </c>
      <c r="G20" s="80">
        <f>中間!I23</f>
        <v>0</v>
      </c>
      <c r="H20" s="80">
        <f>中間!J23</f>
        <v>-15</v>
      </c>
      <c r="I20" s="80">
        <f>中間!K23</f>
        <v>5</v>
      </c>
      <c r="J20" s="80">
        <f>中間!L23</f>
        <v>-29</v>
      </c>
      <c r="K20" s="80">
        <f>中間!M23</f>
        <v>-14</v>
      </c>
      <c r="L20" s="80">
        <f>中間!N23</f>
        <v>15</v>
      </c>
      <c r="M20" s="80">
        <f>中間!O23</f>
        <v>0</v>
      </c>
    </row>
    <row r="21" spans="1:13" ht="18.25" customHeight="1">
      <c r="A21" s="80">
        <f>中間!C24</f>
        <v>0</v>
      </c>
      <c r="B21" s="80">
        <f>中間!D24</f>
        <v>-18</v>
      </c>
      <c r="C21" s="80">
        <f>中間!E24</f>
        <v>-9</v>
      </c>
      <c r="D21" s="80">
        <f>中間!F24</f>
        <v>13</v>
      </c>
      <c r="E21" s="80">
        <f>中間!G24</f>
        <v>-6</v>
      </c>
      <c r="F21" s="80">
        <f>中間!H24</f>
        <v>18</v>
      </c>
      <c r="G21" s="80">
        <f>中間!I24</f>
        <v>0</v>
      </c>
      <c r="H21" s="80">
        <f>中間!J24</f>
        <v>-17</v>
      </c>
      <c r="I21" s="80">
        <f>中間!K24</f>
        <v>15</v>
      </c>
      <c r="J21" s="80">
        <f>中間!L24</f>
        <v>-39</v>
      </c>
      <c r="K21" s="80">
        <f>中間!M24</f>
        <v>-14</v>
      </c>
      <c r="L21" s="80">
        <f>中間!N24</f>
        <v>17</v>
      </c>
      <c r="M21" s="80">
        <f>中間!O24</f>
        <v>0</v>
      </c>
    </row>
    <row r="22" spans="1:13" ht="18.25" customHeight="1">
      <c r="A22" s="80">
        <f>中間!C25</f>
        <v>0</v>
      </c>
      <c r="B22" s="80">
        <f>中間!D25</f>
        <v>-18</v>
      </c>
      <c r="C22" s="80">
        <f>中間!E25</f>
        <v>-9</v>
      </c>
      <c r="D22" s="80">
        <f>中間!F25</f>
        <v>13</v>
      </c>
      <c r="E22" s="80">
        <f>中間!G25</f>
        <v>-6</v>
      </c>
      <c r="F22" s="80">
        <f>中間!H25</f>
        <v>18</v>
      </c>
      <c r="G22" s="80">
        <f>中間!I25</f>
        <v>0</v>
      </c>
      <c r="H22" s="80">
        <f>中間!J25</f>
        <v>-18</v>
      </c>
      <c r="I22" s="80">
        <f>中間!K25</f>
        <v>24</v>
      </c>
      <c r="J22" s="80">
        <f>中間!L25</f>
        <v>-43</v>
      </c>
      <c r="K22" s="80">
        <f>中間!M25</f>
        <v>-9</v>
      </c>
      <c r="L22" s="80">
        <f>中間!N25</f>
        <v>18</v>
      </c>
      <c r="M22" s="80">
        <f>中間!O25</f>
        <v>0</v>
      </c>
    </row>
    <row r="23" spans="1:13" ht="18.25" customHeight="1">
      <c r="A23" s="80">
        <f>中間!C26</f>
        <v>0</v>
      </c>
      <c r="B23" s="80">
        <f>中間!D26</f>
        <v>-18</v>
      </c>
      <c r="C23" s="80">
        <f>中間!E26</f>
        <v>-9</v>
      </c>
      <c r="D23" s="80">
        <f>中間!F26</f>
        <v>13</v>
      </c>
      <c r="E23" s="80">
        <f>中間!G26</f>
        <v>-6</v>
      </c>
      <c r="F23" s="80">
        <f>中間!H26</f>
        <v>18</v>
      </c>
      <c r="G23" s="80">
        <f>中間!I26</f>
        <v>0</v>
      </c>
      <c r="H23" s="80">
        <f>中間!J26</f>
        <v>-17</v>
      </c>
      <c r="I23" s="80">
        <f>中間!K26</f>
        <v>29</v>
      </c>
      <c r="J23" s="80">
        <f>中間!L26</f>
        <v>-39</v>
      </c>
      <c r="K23" s="80">
        <f>中間!M26</f>
        <v>0</v>
      </c>
      <c r="L23" s="80">
        <f>中間!N26</f>
        <v>17</v>
      </c>
      <c r="M23" s="80">
        <f>中間!O26</f>
        <v>0</v>
      </c>
    </row>
    <row r="24" spans="1:13" ht="18.25" customHeight="1">
      <c r="A24" s="80">
        <f>中間!C27</f>
        <v>0</v>
      </c>
      <c r="B24" s="80">
        <f>中間!D27</f>
        <v>-18</v>
      </c>
      <c r="C24" s="80">
        <f>中間!E27</f>
        <v>-9</v>
      </c>
      <c r="D24" s="80">
        <f>中間!F27</f>
        <v>13</v>
      </c>
      <c r="E24" s="80">
        <f>中間!G27</f>
        <v>-6</v>
      </c>
      <c r="F24" s="80">
        <f>中間!H27</f>
        <v>18</v>
      </c>
      <c r="G24" s="80">
        <f>中間!I27</f>
        <v>0</v>
      </c>
      <c r="H24" s="80">
        <f>中間!J27</f>
        <v>-15</v>
      </c>
      <c r="I24" s="80">
        <f>中間!K27</f>
        <v>29</v>
      </c>
      <c r="J24" s="80">
        <f>中間!L27</f>
        <v>-29</v>
      </c>
      <c r="K24" s="80">
        <f>中間!M27</f>
        <v>10</v>
      </c>
      <c r="L24" s="80">
        <f>中間!N27</f>
        <v>15</v>
      </c>
      <c r="M24" s="80">
        <f>中間!O27</f>
        <v>0</v>
      </c>
    </row>
    <row r="25" spans="1:13" ht="18.25" customHeight="1">
      <c r="A25" s="80">
        <f>中間!C28</f>
        <v>0</v>
      </c>
      <c r="B25" s="80">
        <f>中間!D28</f>
        <v>-18</v>
      </c>
      <c r="C25" s="80">
        <f>中間!E28</f>
        <v>-9</v>
      </c>
      <c r="D25" s="80">
        <f>中間!F28</f>
        <v>13</v>
      </c>
      <c r="E25" s="80">
        <f>中間!G28</f>
        <v>-6</v>
      </c>
      <c r="F25" s="80">
        <f>中間!H28</f>
        <v>18</v>
      </c>
      <c r="G25" s="80">
        <f>中間!I28</f>
        <v>0</v>
      </c>
      <c r="H25" s="80">
        <f>中間!J28</f>
        <v>-13</v>
      </c>
      <c r="I25" s="80">
        <f>中間!K28</f>
        <v>27</v>
      </c>
      <c r="J25" s="80">
        <f>中間!L28</f>
        <v>-18</v>
      </c>
      <c r="K25" s="80">
        <f>中間!M28</f>
        <v>18</v>
      </c>
      <c r="L25" s="80">
        <f>中間!N28</f>
        <v>13</v>
      </c>
      <c r="M25" s="80">
        <f>中間!O28</f>
        <v>0</v>
      </c>
    </row>
    <row r="26" spans="1:13" ht="18.25" customHeight="1">
      <c r="A26" s="80">
        <f>中間!C29</f>
        <v>0</v>
      </c>
      <c r="B26" s="80">
        <f>中間!D29</f>
        <v>-16</v>
      </c>
      <c r="C26" s="80">
        <f>中間!E29</f>
        <v>-9</v>
      </c>
      <c r="D26" s="80">
        <f>中間!F29</f>
        <v>14</v>
      </c>
      <c r="E26" s="80">
        <f>中間!G29</f>
        <v>-4</v>
      </c>
      <c r="F26" s="80">
        <f>中間!H29</f>
        <v>16</v>
      </c>
      <c r="G26" s="80">
        <f>中間!I29</f>
        <v>0</v>
      </c>
      <c r="H26" s="80">
        <f>中間!J29</f>
        <v>-11</v>
      </c>
      <c r="I26" s="80">
        <f>中間!K29</f>
        <v>26</v>
      </c>
      <c r="J26" s="80">
        <f>中間!L29</f>
        <v>-19</v>
      </c>
      <c r="K26" s="80">
        <f>中間!M29</f>
        <v>17</v>
      </c>
      <c r="L26" s="80">
        <f>中間!N29</f>
        <v>11</v>
      </c>
      <c r="M26" s="80">
        <f>中間!O29</f>
        <v>0</v>
      </c>
    </row>
    <row r="27" spans="1:13" ht="18.25" customHeight="1">
      <c r="A27" s="80">
        <f>中間!C30</f>
        <v>0</v>
      </c>
      <c r="B27" s="80">
        <f>中間!D30</f>
        <v>-11</v>
      </c>
      <c r="C27" s="80">
        <f>中間!E30</f>
        <v>-7</v>
      </c>
      <c r="D27" s="80">
        <f>中間!F30</f>
        <v>16</v>
      </c>
      <c r="E27" s="80">
        <f>中間!G30</f>
        <v>-1</v>
      </c>
      <c r="F27" s="80">
        <f>中間!H30</f>
        <v>11</v>
      </c>
      <c r="G27" s="80">
        <f>中間!I30</f>
        <v>0</v>
      </c>
      <c r="H27" s="80">
        <f>中間!J30</f>
        <v>-5</v>
      </c>
      <c r="I27" s="80">
        <f>中間!K30</f>
        <v>25</v>
      </c>
      <c r="J27" s="80">
        <f>中間!L30</f>
        <v>-21</v>
      </c>
      <c r="K27" s="80">
        <f>中間!M30</f>
        <v>14</v>
      </c>
      <c r="L27" s="80">
        <f>中間!N30</f>
        <v>5</v>
      </c>
      <c r="M27" s="80">
        <f>中間!O30</f>
        <v>0</v>
      </c>
    </row>
    <row r="28" spans="1:13" ht="18.25" customHeight="1">
      <c r="A28" s="80">
        <f>中間!C31</f>
        <v>0</v>
      </c>
      <c r="B28" s="80">
        <f>中間!D31</f>
        <v>-3</v>
      </c>
      <c r="C28" s="80">
        <f>中間!E31</f>
        <v>-4</v>
      </c>
      <c r="D28" s="80">
        <f>中間!F31</f>
        <v>17</v>
      </c>
      <c r="E28" s="80">
        <f>中間!G31</f>
        <v>4</v>
      </c>
      <c r="F28" s="80">
        <f>中間!H31</f>
        <v>3</v>
      </c>
      <c r="G28" s="80">
        <f>中間!I31</f>
        <v>0</v>
      </c>
      <c r="H28" s="80">
        <f>中間!J31</f>
        <v>3</v>
      </c>
      <c r="I28" s="80">
        <f>中間!K31</f>
        <v>19</v>
      </c>
      <c r="J28" s="80">
        <f>中間!L31</f>
        <v>-17</v>
      </c>
      <c r="K28" s="80">
        <f>中間!M31</f>
        <v>11</v>
      </c>
      <c r="L28" s="80">
        <f>中間!N31</f>
        <v>-3</v>
      </c>
      <c r="M28" s="80">
        <f>中間!O31</f>
        <v>0</v>
      </c>
    </row>
    <row r="29" spans="1:13" ht="18.25" customHeight="1">
      <c r="A29" s="80">
        <f>中間!C32</f>
        <v>0</v>
      </c>
      <c r="B29" s="80">
        <f>中間!D32</f>
        <v>5</v>
      </c>
      <c r="C29" s="80">
        <f>中間!E32</f>
        <v>0</v>
      </c>
      <c r="D29" s="80">
        <f>中間!F32</f>
        <v>17</v>
      </c>
      <c r="E29" s="80">
        <f>中間!G32</f>
        <v>7</v>
      </c>
      <c r="F29" s="80">
        <f>中間!H32</f>
        <v>-5</v>
      </c>
      <c r="G29" s="80">
        <f>中間!I32</f>
        <v>0</v>
      </c>
      <c r="H29" s="80">
        <f>中間!J32</f>
        <v>11</v>
      </c>
      <c r="I29" s="80">
        <f>中間!K32</f>
        <v>14</v>
      </c>
      <c r="J29" s="80">
        <f>中間!L32</f>
        <v>-16</v>
      </c>
      <c r="K29" s="80">
        <f>中間!M32</f>
        <v>8</v>
      </c>
      <c r="L29" s="80">
        <f>中間!N32</f>
        <v>-11</v>
      </c>
      <c r="M29" s="80">
        <f>中間!O32</f>
        <v>0</v>
      </c>
    </row>
    <row r="30" spans="1:13" ht="18.25" customHeight="1">
      <c r="A30" s="80">
        <f>中間!C33</f>
        <v>0</v>
      </c>
      <c r="B30" s="80">
        <f>中間!D33</f>
        <v>10</v>
      </c>
      <c r="C30" s="80">
        <f>中間!E33</f>
        <v>4</v>
      </c>
      <c r="D30" s="80">
        <f>中間!F33</f>
        <v>15</v>
      </c>
      <c r="E30" s="80">
        <f>中間!G33</f>
        <v>8</v>
      </c>
      <c r="F30" s="80">
        <f>中間!H33</f>
        <v>-10</v>
      </c>
      <c r="G30" s="80">
        <f>中間!I33</f>
        <v>0</v>
      </c>
      <c r="H30" s="80">
        <f>中間!J33</f>
        <v>16</v>
      </c>
      <c r="I30" s="80">
        <f>中間!K33</f>
        <v>11</v>
      </c>
      <c r="J30" s="80">
        <f>中間!L33</f>
        <v>-14</v>
      </c>
      <c r="K30" s="80">
        <f>中間!M33</f>
        <v>6</v>
      </c>
      <c r="L30" s="80">
        <f>中間!N33</f>
        <v>-16</v>
      </c>
      <c r="M30" s="80">
        <f>中間!O33</f>
        <v>0</v>
      </c>
    </row>
    <row r="31" spans="1:13" ht="18.25" customHeight="1">
      <c r="A31" s="80">
        <f>中間!C34</f>
        <v>0</v>
      </c>
      <c r="B31" s="80">
        <f>中間!D34</f>
        <v>13</v>
      </c>
      <c r="C31" s="80">
        <f>中間!E34</f>
        <v>5</v>
      </c>
      <c r="D31" s="80">
        <f>中間!F34</f>
        <v>14</v>
      </c>
      <c r="E31" s="80">
        <f>中間!G34</f>
        <v>8</v>
      </c>
      <c r="F31" s="80">
        <f>中間!H34</f>
        <v>-13</v>
      </c>
      <c r="G31" s="80">
        <f>中間!I34</f>
        <v>0</v>
      </c>
      <c r="H31" s="80">
        <f>中間!J34</f>
        <v>18</v>
      </c>
      <c r="I31" s="80">
        <f>中間!K34</f>
        <v>9</v>
      </c>
      <c r="J31" s="80">
        <f>中間!L34</f>
        <v>-13</v>
      </c>
      <c r="K31" s="80">
        <f>中間!M34</f>
        <v>6</v>
      </c>
      <c r="L31" s="80">
        <f>中間!N34</f>
        <v>-18</v>
      </c>
      <c r="M31" s="80">
        <f>中間!O34</f>
        <v>0</v>
      </c>
    </row>
    <row r="32" spans="1:13" ht="18.25" customHeight="1">
      <c r="A32" s="80">
        <f>中間!C35</f>
        <v>0</v>
      </c>
      <c r="B32" s="80">
        <f>中間!D35</f>
        <v>13</v>
      </c>
      <c r="C32" s="80">
        <f>中間!E35</f>
        <v>3</v>
      </c>
      <c r="D32" s="80">
        <f>中間!F35</f>
        <v>18</v>
      </c>
      <c r="E32" s="80">
        <f>中間!G35</f>
        <v>12</v>
      </c>
      <c r="F32" s="80">
        <f>中間!H35</f>
        <v>-13</v>
      </c>
      <c r="G32" s="80">
        <f>中間!I35</f>
        <v>0</v>
      </c>
      <c r="H32" s="80">
        <f>中間!J35</f>
        <v>18</v>
      </c>
      <c r="I32" s="80">
        <f>中間!K35</f>
        <v>9</v>
      </c>
      <c r="J32" s="80">
        <f>中間!L35</f>
        <v>-13</v>
      </c>
      <c r="K32" s="80">
        <f>中間!M35</f>
        <v>6</v>
      </c>
      <c r="L32" s="80">
        <f>中間!N35</f>
        <v>-18</v>
      </c>
      <c r="M32" s="80">
        <f>中間!O35</f>
        <v>0</v>
      </c>
    </row>
    <row r="33" spans="1:13" ht="18.25" customHeight="1">
      <c r="A33" s="80">
        <f>中間!C36</f>
        <v>0</v>
      </c>
      <c r="B33" s="80">
        <f>中間!D36</f>
        <v>15</v>
      </c>
      <c r="C33" s="80">
        <f>中間!E36</f>
        <v>-5</v>
      </c>
      <c r="D33" s="80">
        <f>中間!F36</f>
        <v>29</v>
      </c>
      <c r="E33" s="80">
        <f>中間!G36</f>
        <v>14</v>
      </c>
      <c r="F33" s="80">
        <f>中間!H36</f>
        <v>-15</v>
      </c>
      <c r="G33" s="80">
        <f>中間!I36</f>
        <v>0</v>
      </c>
      <c r="H33" s="80">
        <f>中間!J36</f>
        <v>18</v>
      </c>
      <c r="I33" s="80">
        <f>中間!K36</f>
        <v>9</v>
      </c>
      <c r="J33" s="80">
        <f>中間!L36</f>
        <v>-13</v>
      </c>
      <c r="K33" s="80">
        <f>中間!M36</f>
        <v>6</v>
      </c>
      <c r="L33" s="80">
        <f>中間!N36</f>
        <v>-18</v>
      </c>
      <c r="M33" s="80">
        <f>中間!O36</f>
        <v>0</v>
      </c>
    </row>
    <row r="34" spans="1:13" ht="18.25" customHeight="1">
      <c r="A34" s="80">
        <f>中間!C37</f>
        <v>0</v>
      </c>
      <c r="B34" s="80">
        <f>中間!D37</f>
        <v>17</v>
      </c>
      <c r="C34" s="80">
        <f>中間!E37</f>
        <v>-15</v>
      </c>
      <c r="D34" s="80">
        <f>中間!F37</f>
        <v>39</v>
      </c>
      <c r="E34" s="80">
        <f>中間!G37</f>
        <v>14</v>
      </c>
      <c r="F34" s="80">
        <f>中間!H37</f>
        <v>-17</v>
      </c>
      <c r="G34" s="80">
        <f>中間!I37</f>
        <v>0</v>
      </c>
      <c r="H34" s="80">
        <f>中間!J37</f>
        <v>18</v>
      </c>
      <c r="I34" s="80">
        <f>中間!K37</f>
        <v>9</v>
      </c>
      <c r="J34" s="80">
        <f>中間!L37</f>
        <v>-13</v>
      </c>
      <c r="K34" s="80">
        <f>中間!M37</f>
        <v>6</v>
      </c>
      <c r="L34" s="80">
        <f>中間!N37</f>
        <v>-18</v>
      </c>
      <c r="M34" s="80">
        <f>中間!O37</f>
        <v>0</v>
      </c>
    </row>
    <row r="35" spans="1:13" ht="18.25" customHeight="1">
      <c r="A35" s="80">
        <f>中間!C38</f>
        <v>0</v>
      </c>
      <c r="B35" s="80">
        <f>中間!D38</f>
        <v>18</v>
      </c>
      <c r="C35" s="80">
        <f>中間!E38</f>
        <v>-24</v>
      </c>
      <c r="D35" s="80">
        <f>中間!F38</f>
        <v>43</v>
      </c>
      <c r="E35" s="80">
        <f>中間!G38</f>
        <v>9</v>
      </c>
      <c r="F35" s="80">
        <f>中間!H38</f>
        <v>-18</v>
      </c>
      <c r="G35" s="80">
        <f>中間!I38</f>
        <v>0</v>
      </c>
      <c r="H35" s="80">
        <f>中間!J38</f>
        <v>18</v>
      </c>
      <c r="I35" s="80">
        <f>中間!K38</f>
        <v>9</v>
      </c>
      <c r="J35" s="80">
        <f>中間!L38</f>
        <v>-13</v>
      </c>
      <c r="K35" s="80">
        <f>中間!M38</f>
        <v>6</v>
      </c>
      <c r="L35" s="80">
        <f>中間!N38</f>
        <v>-18</v>
      </c>
      <c r="M35" s="80">
        <f>中間!O38</f>
        <v>0</v>
      </c>
    </row>
    <row r="36" spans="1:13" ht="18.25" customHeight="1">
      <c r="A36" s="80">
        <f>中間!C39</f>
        <v>0</v>
      </c>
      <c r="B36" s="80">
        <f>中間!D39</f>
        <v>17</v>
      </c>
      <c r="C36" s="80">
        <f>中間!E39</f>
        <v>-22</v>
      </c>
      <c r="D36" s="80">
        <f>中間!F39</f>
        <v>40</v>
      </c>
      <c r="E36" s="80">
        <f>中間!G39</f>
        <v>7</v>
      </c>
      <c r="F36" s="80">
        <f>中間!H39</f>
        <v>-17</v>
      </c>
      <c r="G36" s="80">
        <f>中間!I39</f>
        <v>0</v>
      </c>
      <c r="H36" s="80">
        <f>中間!J39</f>
        <v>18</v>
      </c>
      <c r="I36" s="80">
        <f>中間!K39</f>
        <v>9</v>
      </c>
      <c r="J36" s="80">
        <f>中間!L39</f>
        <v>-13</v>
      </c>
      <c r="K36" s="80">
        <f>中間!M39</f>
        <v>6</v>
      </c>
      <c r="L36" s="80">
        <f>中間!N39</f>
        <v>-18</v>
      </c>
      <c r="M36" s="80">
        <f>中間!O39</f>
        <v>0</v>
      </c>
    </row>
    <row r="37" spans="1:13" ht="18.25" customHeight="1">
      <c r="A37" s="80">
        <f>中間!C40</f>
        <v>0</v>
      </c>
      <c r="B37" s="80">
        <f>中間!D40</f>
        <v>15</v>
      </c>
      <c r="C37" s="80">
        <f>中間!E40</f>
        <v>-18</v>
      </c>
      <c r="D37" s="80">
        <f>中間!F40</f>
        <v>30</v>
      </c>
      <c r="E37" s="80">
        <f>中間!G40</f>
        <v>3</v>
      </c>
      <c r="F37" s="80">
        <f>中間!H40</f>
        <v>-15</v>
      </c>
      <c r="G37" s="80">
        <f>中間!I40</f>
        <v>0</v>
      </c>
      <c r="H37" s="80">
        <f>中間!J40</f>
        <v>18</v>
      </c>
      <c r="I37" s="80">
        <f>中間!K40</f>
        <v>9</v>
      </c>
      <c r="J37" s="80">
        <f>中間!L40</f>
        <v>-13</v>
      </c>
      <c r="K37" s="80">
        <f>中間!M40</f>
        <v>6</v>
      </c>
      <c r="L37" s="80">
        <f>中間!N40</f>
        <v>-18</v>
      </c>
      <c r="M37" s="80">
        <f>中間!O40</f>
        <v>0</v>
      </c>
    </row>
    <row r="38" spans="1:13" ht="18.25" customHeight="1">
      <c r="A38" s="80">
        <f>中間!C41</f>
        <v>0</v>
      </c>
      <c r="B38" s="80">
        <f>中間!D41</f>
        <v>13</v>
      </c>
      <c r="C38" s="80">
        <f>中間!E41</f>
        <v>-13</v>
      </c>
      <c r="D38" s="80">
        <f>中間!F41</f>
        <v>21</v>
      </c>
      <c r="E38" s="80">
        <f>中間!G41</f>
        <v>-2</v>
      </c>
      <c r="F38" s="80">
        <f>中間!H41</f>
        <v>-13</v>
      </c>
      <c r="G38" s="80">
        <f>中間!I41</f>
        <v>0</v>
      </c>
      <c r="H38" s="80">
        <f>中間!J41</f>
        <v>18</v>
      </c>
      <c r="I38" s="80">
        <f>中間!K41</f>
        <v>9</v>
      </c>
      <c r="J38" s="80">
        <f>中間!L41</f>
        <v>-13</v>
      </c>
      <c r="K38" s="80">
        <f>中間!M41</f>
        <v>6</v>
      </c>
      <c r="L38" s="80">
        <f>中間!N41</f>
        <v>-18</v>
      </c>
      <c r="M38" s="80">
        <f>中間!O41</f>
        <v>0</v>
      </c>
    </row>
    <row r="39" spans="1:13" ht="18.25" customHeight="1">
      <c r="A39" s="80">
        <f>中間!C42</f>
        <v>0</v>
      </c>
      <c r="B39" s="80">
        <f>中間!D42</f>
        <v>11</v>
      </c>
      <c r="C39" s="80">
        <f>中間!E42</f>
        <v>-13</v>
      </c>
      <c r="D39" s="80">
        <f>中間!F42</f>
        <v>22</v>
      </c>
      <c r="E39" s="80">
        <f>中間!G42</f>
        <v>-2</v>
      </c>
      <c r="F39" s="80">
        <f>中間!H42</f>
        <v>-11</v>
      </c>
      <c r="G39" s="80">
        <f>中間!I42</f>
        <v>0</v>
      </c>
      <c r="H39" s="80">
        <f>中間!J42</f>
        <v>16</v>
      </c>
      <c r="I39" s="80">
        <f>中間!K42</f>
        <v>10</v>
      </c>
      <c r="J39" s="80">
        <f>中間!L42</f>
        <v>-14</v>
      </c>
      <c r="K39" s="80">
        <f>中間!M42</f>
        <v>5</v>
      </c>
      <c r="L39" s="80">
        <f>中間!N42</f>
        <v>-16</v>
      </c>
      <c r="M39" s="80">
        <f>中間!O42</f>
        <v>0</v>
      </c>
    </row>
    <row r="40" spans="1:13" ht="18.25" customHeight="1">
      <c r="A40" s="80">
        <f>中間!C43</f>
        <v>0</v>
      </c>
      <c r="B40" s="80">
        <f>中間!D43</f>
        <v>5</v>
      </c>
      <c r="C40" s="80">
        <f>中間!E43</f>
        <v>-14</v>
      </c>
      <c r="D40" s="80">
        <f>中間!F43</f>
        <v>23</v>
      </c>
      <c r="E40" s="80">
        <f>中間!G43</f>
        <v>-1</v>
      </c>
      <c r="F40" s="80">
        <f>中間!H43</f>
        <v>-5</v>
      </c>
      <c r="G40" s="80">
        <f>中間!I43</f>
        <v>0</v>
      </c>
      <c r="H40" s="80">
        <f>中間!J43</f>
        <v>11</v>
      </c>
      <c r="I40" s="80">
        <f>中間!K43</f>
        <v>11</v>
      </c>
      <c r="J40" s="80">
        <f>中間!L43</f>
        <v>-17</v>
      </c>
      <c r="K40" s="80">
        <f>中間!M43</f>
        <v>4</v>
      </c>
      <c r="L40" s="80">
        <f>中間!N43</f>
        <v>-11</v>
      </c>
      <c r="M40" s="80">
        <f>中間!O43</f>
        <v>0</v>
      </c>
    </row>
    <row r="41" spans="1:13" ht="18.25" customHeight="1">
      <c r="A41" s="80">
        <f>中間!C44</f>
        <v>0</v>
      </c>
      <c r="B41" s="80">
        <f>中間!D44</f>
        <v>-3</v>
      </c>
      <c r="C41" s="80">
        <f>中間!E44</f>
        <v>-12</v>
      </c>
      <c r="D41" s="80">
        <f>中間!F44</f>
        <v>18</v>
      </c>
      <c r="E41" s="80">
        <f>中間!G44</f>
        <v>-3</v>
      </c>
      <c r="F41" s="80">
        <f>中間!H44</f>
        <v>3</v>
      </c>
      <c r="G41" s="80">
        <f>中間!I44</f>
        <v>0</v>
      </c>
      <c r="H41" s="80">
        <f>中間!J44</f>
        <v>3</v>
      </c>
      <c r="I41" s="80">
        <f>中間!K44</f>
        <v>12</v>
      </c>
      <c r="J41" s="80">
        <f>中間!L44</f>
        <v>-18</v>
      </c>
      <c r="K41" s="80">
        <f>中間!M44</f>
        <v>3</v>
      </c>
      <c r="L41" s="80">
        <f>中間!N44</f>
        <v>-3</v>
      </c>
      <c r="M41" s="80">
        <f>中間!O44</f>
        <v>0</v>
      </c>
    </row>
    <row r="42" spans="1:13" ht="18.25" customHeight="1">
      <c r="A42" s="80">
        <f>中間!C45</f>
        <v>0</v>
      </c>
      <c r="B42" s="80">
        <f>中間!D45</f>
        <v>-3</v>
      </c>
      <c r="C42" s="80">
        <f>中間!E45</f>
        <v>-12</v>
      </c>
      <c r="D42" s="80">
        <f>中間!F45</f>
        <v>18</v>
      </c>
      <c r="E42" s="80">
        <f>中間!G45</f>
        <v>-3</v>
      </c>
      <c r="F42" s="80">
        <f>中間!H45</f>
        <v>3</v>
      </c>
      <c r="G42" s="80">
        <f>中間!I45</f>
        <v>0</v>
      </c>
      <c r="H42" s="80">
        <f>中間!J45</f>
        <v>3</v>
      </c>
      <c r="I42" s="80">
        <f>中間!K45</f>
        <v>12</v>
      </c>
      <c r="J42" s="80">
        <f>中間!L45</f>
        <v>-18</v>
      </c>
      <c r="K42" s="80">
        <f>中間!M45</f>
        <v>3</v>
      </c>
      <c r="L42" s="80">
        <f>中間!N45</f>
        <v>-3</v>
      </c>
      <c r="M42" s="80">
        <f>中間!O45</f>
        <v>0</v>
      </c>
    </row>
    <row r="43" spans="1:13" ht="18.25" customHeight="1">
      <c r="A43" s="80">
        <f>中間!C46</f>
        <v>0</v>
      </c>
      <c r="B43" s="80">
        <f>中間!D46</f>
        <v>-3</v>
      </c>
      <c r="C43" s="80">
        <f>中間!E46</f>
        <v>-12</v>
      </c>
      <c r="D43" s="80">
        <f>中間!F46</f>
        <v>18</v>
      </c>
      <c r="E43" s="80">
        <f>中間!G46</f>
        <v>-3</v>
      </c>
      <c r="F43" s="80">
        <f>中間!H46</f>
        <v>3</v>
      </c>
      <c r="G43" s="80">
        <f>中間!I46</f>
        <v>0</v>
      </c>
      <c r="H43" s="80">
        <f>中間!J46</f>
        <v>3</v>
      </c>
      <c r="I43" s="80">
        <f>中間!K46</f>
        <v>12</v>
      </c>
      <c r="J43" s="80">
        <f>中間!L46</f>
        <v>-18</v>
      </c>
      <c r="K43" s="80">
        <f>中間!M46</f>
        <v>3</v>
      </c>
      <c r="L43" s="80">
        <f>中間!N46</f>
        <v>-3</v>
      </c>
      <c r="M43" s="80">
        <f>中間!O46</f>
        <v>0</v>
      </c>
    </row>
    <row r="44" spans="1:13" ht="18.25" customHeight="1">
      <c r="A44" s="80">
        <f>中間!C47</f>
        <v>0</v>
      </c>
      <c r="B44" s="80">
        <f>中間!D47</f>
        <v>-3</v>
      </c>
      <c r="C44" s="80">
        <f>中間!E47</f>
        <v>-12</v>
      </c>
      <c r="D44" s="80">
        <f>中間!F47</f>
        <v>18</v>
      </c>
      <c r="E44" s="80">
        <f>中間!G47</f>
        <v>-3</v>
      </c>
      <c r="F44" s="80">
        <f>中間!H47</f>
        <v>3</v>
      </c>
      <c r="G44" s="80">
        <f>中間!I47</f>
        <v>0</v>
      </c>
      <c r="H44" s="80">
        <f>中間!J47</f>
        <v>3</v>
      </c>
      <c r="I44" s="80">
        <f>中間!K47</f>
        <v>12</v>
      </c>
      <c r="J44" s="80">
        <f>中間!L47</f>
        <v>-18</v>
      </c>
      <c r="K44" s="80">
        <f>中間!M47</f>
        <v>3</v>
      </c>
      <c r="L44" s="80">
        <f>中間!N47</f>
        <v>-3</v>
      </c>
      <c r="M44" s="80">
        <f>中間!O47</f>
        <v>0</v>
      </c>
    </row>
    <row r="45" spans="1:13" ht="18.25" customHeight="1">
      <c r="A45" s="80">
        <f>中間!C48</f>
        <v>0</v>
      </c>
      <c r="B45" s="80">
        <f>中間!D48</f>
        <v>-3</v>
      </c>
      <c r="C45" s="80">
        <f>中間!E48</f>
        <v>-12</v>
      </c>
      <c r="D45" s="80">
        <f>中間!F48</f>
        <v>18</v>
      </c>
      <c r="E45" s="80">
        <f>中間!G48</f>
        <v>-3</v>
      </c>
      <c r="F45" s="80">
        <f>中間!H48</f>
        <v>3</v>
      </c>
      <c r="G45" s="80">
        <f>中間!I48</f>
        <v>0</v>
      </c>
      <c r="H45" s="80">
        <f>中間!J48</f>
        <v>3</v>
      </c>
      <c r="I45" s="80">
        <f>中間!K48</f>
        <v>12</v>
      </c>
      <c r="J45" s="80">
        <f>中間!L48</f>
        <v>-18</v>
      </c>
      <c r="K45" s="80">
        <f>中間!M48</f>
        <v>3</v>
      </c>
      <c r="L45" s="80">
        <f>中間!N48</f>
        <v>-3</v>
      </c>
      <c r="M45" s="80">
        <f>中間!O48</f>
        <v>0</v>
      </c>
    </row>
    <row r="46" spans="1:13" ht="18.25" customHeight="1">
      <c r="A46" s="80">
        <f>中間!C49</f>
        <v>0</v>
      </c>
      <c r="B46" s="80">
        <f>中間!D49</f>
        <v>-3</v>
      </c>
      <c r="C46" s="80">
        <f>中間!E49</f>
        <v>-12</v>
      </c>
      <c r="D46" s="80">
        <f>中間!F49</f>
        <v>18</v>
      </c>
      <c r="E46" s="80">
        <f>中間!G49</f>
        <v>-3</v>
      </c>
      <c r="F46" s="80">
        <f>中間!H49</f>
        <v>3</v>
      </c>
      <c r="G46" s="80">
        <f>中間!I49</f>
        <v>0</v>
      </c>
      <c r="H46" s="80">
        <f>中間!J49</f>
        <v>3</v>
      </c>
      <c r="I46" s="80">
        <f>中間!K49</f>
        <v>12</v>
      </c>
      <c r="J46" s="80">
        <f>中間!L49</f>
        <v>-18</v>
      </c>
      <c r="K46" s="80">
        <f>中間!M49</f>
        <v>3</v>
      </c>
      <c r="L46" s="80">
        <f>中間!N49</f>
        <v>-3</v>
      </c>
      <c r="M46" s="80">
        <f>中間!O49</f>
        <v>0</v>
      </c>
    </row>
    <row r="47" spans="1:13" ht="18.25" customHeight="1">
      <c r="A47" s="80">
        <f>中間!C50</f>
        <v>0</v>
      </c>
      <c r="B47" s="80">
        <f>中間!D50</f>
        <v>-3</v>
      </c>
      <c r="C47" s="80">
        <f>中間!E50</f>
        <v>-12</v>
      </c>
      <c r="D47" s="80">
        <f>中間!F50</f>
        <v>18</v>
      </c>
      <c r="E47" s="80">
        <f>中間!G50</f>
        <v>-3</v>
      </c>
      <c r="F47" s="80">
        <f>中間!H50</f>
        <v>3</v>
      </c>
      <c r="G47" s="80">
        <f>中間!I50</f>
        <v>0</v>
      </c>
      <c r="H47" s="80">
        <f>中間!J50</f>
        <v>3</v>
      </c>
      <c r="I47" s="80">
        <f>中間!K50</f>
        <v>12</v>
      </c>
      <c r="J47" s="80">
        <f>中間!L50</f>
        <v>-18</v>
      </c>
      <c r="K47" s="80">
        <f>中間!M50</f>
        <v>3</v>
      </c>
      <c r="L47" s="80">
        <f>中間!N50</f>
        <v>-3</v>
      </c>
      <c r="M47" s="80">
        <f>中間!O50</f>
        <v>0</v>
      </c>
    </row>
    <row r="48" spans="1:13" ht="18.25" customHeight="1">
      <c r="A48" s="80">
        <f>中間!C51</f>
        <v>0</v>
      </c>
      <c r="B48" s="80">
        <f>中間!D51</f>
        <v>-3</v>
      </c>
      <c r="C48" s="80">
        <f>中間!E51</f>
        <v>-12</v>
      </c>
      <c r="D48" s="80">
        <f>中間!F51</f>
        <v>18</v>
      </c>
      <c r="E48" s="80">
        <f>中間!G51</f>
        <v>-3</v>
      </c>
      <c r="F48" s="80">
        <f>中間!H51</f>
        <v>3</v>
      </c>
      <c r="G48" s="80">
        <f>中間!I51</f>
        <v>0</v>
      </c>
      <c r="H48" s="80">
        <f>中間!J51</f>
        <v>3</v>
      </c>
      <c r="I48" s="80">
        <f>中間!K51</f>
        <v>12</v>
      </c>
      <c r="J48" s="80">
        <f>中間!L51</f>
        <v>-18</v>
      </c>
      <c r="K48" s="80">
        <f>中間!M51</f>
        <v>3</v>
      </c>
      <c r="L48" s="80">
        <f>中間!N51</f>
        <v>-3</v>
      </c>
      <c r="M48" s="80">
        <f>中間!O51</f>
        <v>0</v>
      </c>
    </row>
    <row r="49" spans="1:13" ht="18.25" customHeight="1">
      <c r="A49" s="80">
        <f>中間!C52</f>
        <v>0</v>
      </c>
      <c r="B49" s="80">
        <f>中間!D52</f>
        <v>-3</v>
      </c>
      <c r="C49" s="80">
        <f>中間!E52</f>
        <v>-12</v>
      </c>
      <c r="D49" s="80">
        <f>中間!F52</f>
        <v>18</v>
      </c>
      <c r="E49" s="80">
        <f>中間!G52</f>
        <v>-3</v>
      </c>
      <c r="F49" s="80">
        <f>中間!H52</f>
        <v>3</v>
      </c>
      <c r="G49" s="80">
        <f>中間!I52</f>
        <v>0</v>
      </c>
      <c r="H49" s="80">
        <f>中間!J52</f>
        <v>3</v>
      </c>
      <c r="I49" s="80">
        <f>中間!K52</f>
        <v>12</v>
      </c>
      <c r="J49" s="80">
        <f>中間!L52</f>
        <v>-18</v>
      </c>
      <c r="K49" s="80">
        <f>中間!M52</f>
        <v>3</v>
      </c>
      <c r="L49" s="80">
        <f>中間!N52</f>
        <v>-3</v>
      </c>
      <c r="M49" s="80">
        <f>中間!O52</f>
        <v>0</v>
      </c>
    </row>
    <row r="50" spans="1:13" ht="18.25" customHeight="1">
      <c r="A50" s="80">
        <f>中間!C53</f>
        <v>0</v>
      </c>
      <c r="B50" s="80">
        <f>中間!D53</f>
        <v>-3</v>
      </c>
      <c r="C50" s="80">
        <f>中間!E53</f>
        <v>-12</v>
      </c>
      <c r="D50" s="80">
        <f>中間!F53</f>
        <v>18</v>
      </c>
      <c r="E50" s="80">
        <f>中間!G53</f>
        <v>-3</v>
      </c>
      <c r="F50" s="80">
        <f>中間!H53</f>
        <v>3</v>
      </c>
      <c r="G50" s="80">
        <f>中間!I53</f>
        <v>0</v>
      </c>
      <c r="H50" s="80">
        <f>中間!J53</f>
        <v>3</v>
      </c>
      <c r="I50" s="80">
        <f>中間!K53</f>
        <v>12</v>
      </c>
      <c r="J50" s="80">
        <f>中間!L53</f>
        <v>-18</v>
      </c>
      <c r="K50" s="80">
        <f>中間!M53</f>
        <v>3</v>
      </c>
      <c r="L50" s="80">
        <f>中間!N53</f>
        <v>-3</v>
      </c>
      <c r="M50" s="80">
        <f>中間!O53</f>
        <v>0</v>
      </c>
    </row>
    <row r="51" spans="1:13" ht="18.25" customHeight="1">
      <c r="A51" s="80">
        <f>中間!C54</f>
        <v>0</v>
      </c>
      <c r="B51" s="80">
        <f>中間!D54</f>
        <v>-3</v>
      </c>
      <c r="C51" s="80">
        <f>中間!E54</f>
        <v>-12</v>
      </c>
      <c r="D51" s="80">
        <f>中間!F54</f>
        <v>18</v>
      </c>
      <c r="E51" s="80">
        <f>中間!G54</f>
        <v>-3</v>
      </c>
      <c r="F51" s="80">
        <f>中間!H54</f>
        <v>3</v>
      </c>
      <c r="G51" s="80">
        <f>中間!I54</f>
        <v>0</v>
      </c>
      <c r="H51" s="80">
        <f>中間!J54</f>
        <v>3</v>
      </c>
      <c r="I51" s="80">
        <f>中間!K54</f>
        <v>12</v>
      </c>
      <c r="J51" s="80">
        <f>中間!L54</f>
        <v>-18</v>
      </c>
      <c r="K51" s="80">
        <f>中間!M54</f>
        <v>3</v>
      </c>
      <c r="L51" s="80">
        <f>中間!N54</f>
        <v>-3</v>
      </c>
      <c r="M51" s="80">
        <f>中間!O54</f>
        <v>0</v>
      </c>
    </row>
    <row r="52" spans="1:13" ht="18.25" customHeight="1">
      <c r="A52" s="80">
        <f>中間!C55</f>
        <v>0</v>
      </c>
      <c r="B52" s="80">
        <f>中間!D55</f>
        <v>-3</v>
      </c>
      <c r="C52" s="80">
        <f>中間!E55</f>
        <v>-12</v>
      </c>
      <c r="D52" s="80">
        <f>中間!F55</f>
        <v>18</v>
      </c>
      <c r="E52" s="80">
        <f>中間!G55</f>
        <v>-3</v>
      </c>
      <c r="F52" s="80">
        <f>中間!H55</f>
        <v>3</v>
      </c>
      <c r="G52" s="80">
        <f>中間!I55</f>
        <v>0</v>
      </c>
      <c r="H52" s="80">
        <f>中間!J55</f>
        <v>3</v>
      </c>
      <c r="I52" s="80">
        <f>中間!K55</f>
        <v>12</v>
      </c>
      <c r="J52" s="80">
        <f>中間!L55</f>
        <v>-18</v>
      </c>
      <c r="K52" s="80">
        <f>中間!M55</f>
        <v>3</v>
      </c>
      <c r="L52" s="80">
        <f>中間!N55</f>
        <v>-3</v>
      </c>
      <c r="M52" s="80">
        <f>中間!O55</f>
        <v>0</v>
      </c>
    </row>
    <row r="53" spans="1:13" ht="18.25" customHeight="1">
      <c r="A53" s="80">
        <f t="shared" ref="A53:M53" si="0">A$2+A3</f>
        <v>86</v>
      </c>
      <c r="B53" s="80">
        <f t="shared" si="0"/>
        <v>94</v>
      </c>
      <c r="C53" s="80">
        <f t="shared" si="0"/>
        <v>69</v>
      </c>
      <c r="D53" s="80">
        <f t="shared" si="0"/>
        <v>103</v>
      </c>
      <c r="E53" s="80">
        <f t="shared" si="0"/>
        <v>86</v>
      </c>
      <c r="F53" s="80">
        <f t="shared" si="0"/>
        <v>103</v>
      </c>
      <c r="G53" s="80">
        <f t="shared" si="0"/>
        <v>94</v>
      </c>
      <c r="H53" s="80">
        <f t="shared" si="0"/>
        <v>103</v>
      </c>
      <c r="I53" s="80">
        <f t="shared" si="0"/>
        <v>122</v>
      </c>
      <c r="J53" s="80">
        <f t="shared" si="0"/>
        <v>70</v>
      </c>
      <c r="K53" s="80">
        <f t="shared" si="0"/>
        <v>99</v>
      </c>
      <c r="L53" s="80">
        <f t="shared" si="0"/>
        <v>92</v>
      </c>
      <c r="M53" s="80">
        <f t="shared" si="0"/>
        <v>90</v>
      </c>
    </row>
    <row r="54" spans="1:13" ht="18.25" customHeight="1">
      <c r="A54" s="80">
        <f t="shared" ref="A54:M54" si="1">A$2+A4</f>
        <v>86</v>
      </c>
      <c r="B54" s="80">
        <f t="shared" si="1"/>
        <v>102</v>
      </c>
      <c r="C54" s="80">
        <f t="shared" si="1"/>
        <v>70</v>
      </c>
      <c r="D54" s="80">
        <f t="shared" si="1"/>
        <v>103</v>
      </c>
      <c r="E54" s="80">
        <f t="shared" si="1"/>
        <v>85</v>
      </c>
      <c r="F54" s="80">
        <f t="shared" si="1"/>
        <v>95</v>
      </c>
      <c r="G54" s="80">
        <f t="shared" si="1"/>
        <v>94</v>
      </c>
      <c r="H54" s="80">
        <f t="shared" si="1"/>
        <v>111</v>
      </c>
      <c r="I54" s="80">
        <f t="shared" si="1"/>
        <v>121</v>
      </c>
      <c r="J54" s="80">
        <f t="shared" si="1"/>
        <v>71</v>
      </c>
      <c r="K54" s="80">
        <f t="shared" si="1"/>
        <v>100</v>
      </c>
      <c r="L54" s="80">
        <f t="shared" si="1"/>
        <v>84</v>
      </c>
      <c r="M54" s="80">
        <f t="shared" si="1"/>
        <v>90</v>
      </c>
    </row>
    <row r="55" spans="1:13" ht="18.25" customHeight="1">
      <c r="A55" s="80">
        <f t="shared" ref="A55:M55" si="2">A$2+A5</f>
        <v>86</v>
      </c>
      <c r="B55" s="80">
        <f t="shared" si="2"/>
        <v>107</v>
      </c>
      <c r="C55" s="80">
        <f t="shared" si="2"/>
        <v>70</v>
      </c>
      <c r="D55" s="80">
        <f t="shared" si="2"/>
        <v>102</v>
      </c>
      <c r="E55" s="80">
        <f t="shared" si="2"/>
        <v>85</v>
      </c>
      <c r="F55" s="80">
        <f t="shared" si="2"/>
        <v>90</v>
      </c>
      <c r="G55" s="80">
        <f t="shared" si="2"/>
        <v>94</v>
      </c>
      <c r="H55" s="80">
        <f t="shared" si="2"/>
        <v>116</v>
      </c>
      <c r="I55" s="80">
        <f t="shared" si="2"/>
        <v>120</v>
      </c>
      <c r="J55" s="80">
        <f t="shared" si="2"/>
        <v>74</v>
      </c>
      <c r="K55" s="80">
        <f t="shared" si="2"/>
        <v>101</v>
      </c>
      <c r="L55" s="80">
        <f t="shared" si="2"/>
        <v>79</v>
      </c>
      <c r="M55" s="80">
        <f t="shared" si="2"/>
        <v>90</v>
      </c>
    </row>
    <row r="56" spans="1:13" ht="18.25" customHeight="1">
      <c r="A56" s="80">
        <f t="shared" ref="A56:M56" si="3">A$2+A6</f>
        <v>86</v>
      </c>
      <c r="B56" s="80">
        <f t="shared" si="3"/>
        <v>110</v>
      </c>
      <c r="C56" s="80">
        <f t="shared" si="3"/>
        <v>68</v>
      </c>
      <c r="D56" s="80">
        <f t="shared" si="3"/>
        <v>106</v>
      </c>
      <c r="E56" s="80">
        <f t="shared" si="3"/>
        <v>87</v>
      </c>
      <c r="F56" s="80">
        <f t="shared" si="3"/>
        <v>87</v>
      </c>
      <c r="G56" s="80">
        <f t="shared" si="3"/>
        <v>94</v>
      </c>
      <c r="H56" s="80">
        <f t="shared" si="3"/>
        <v>118</v>
      </c>
      <c r="I56" s="80">
        <f t="shared" si="3"/>
        <v>119</v>
      </c>
      <c r="J56" s="80">
        <f t="shared" si="3"/>
        <v>75</v>
      </c>
      <c r="K56" s="80">
        <f t="shared" si="3"/>
        <v>102</v>
      </c>
      <c r="L56" s="80">
        <f t="shared" si="3"/>
        <v>77</v>
      </c>
      <c r="M56" s="80">
        <f t="shared" si="3"/>
        <v>90</v>
      </c>
    </row>
    <row r="57" spans="1:13" ht="18.25" customHeight="1">
      <c r="A57" s="80">
        <f t="shared" ref="A57:M57" si="4">A$2+A7</f>
        <v>86</v>
      </c>
      <c r="B57" s="80">
        <f t="shared" si="4"/>
        <v>112</v>
      </c>
      <c r="C57" s="80">
        <f t="shared" si="4"/>
        <v>58</v>
      </c>
      <c r="D57" s="80">
        <f t="shared" si="4"/>
        <v>115</v>
      </c>
      <c r="E57" s="80">
        <f t="shared" si="4"/>
        <v>85</v>
      </c>
      <c r="F57" s="80">
        <f t="shared" si="4"/>
        <v>85</v>
      </c>
      <c r="G57" s="80">
        <f t="shared" si="4"/>
        <v>94</v>
      </c>
      <c r="H57" s="80">
        <f t="shared" si="4"/>
        <v>118</v>
      </c>
      <c r="I57" s="80">
        <f t="shared" si="4"/>
        <v>119</v>
      </c>
      <c r="J57" s="80">
        <f t="shared" si="4"/>
        <v>75</v>
      </c>
      <c r="K57" s="80">
        <f t="shared" si="4"/>
        <v>102</v>
      </c>
      <c r="L57" s="80">
        <f t="shared" si="4"/>
        <v>77</v>
      </c>
      <c r="M57" s="80">
        <f t="shared" si="4"/>
        <v>90</v>
      </c>
    </row>
    <row r="58" spans="1:13" ht="18.25" customHeight="1">
      <c r="A58" s="80">
        <f t="shared" ref="A58:M58" si="5">A$2+A8</f>
        <v>86</v>
      </c>
      <c r="B58" s="80">
        <f t="shared" si="5"/>
        <v>114</v>
      </c>
      <c r="C58" s="80">
        <f t="shared" si="5"/>
        <v>46</v>
      </c>
      <c r="D58" s="80">
        <f t="shared" si="5"/>
        <v>123</v>
      </c>
      <c r="E58" s="80">
        <f t="shared" si="5"/>
        <v>82</v>
      </c>
      <c r="F58" s="80">
        <f t="shared" si="5"/>
        <v>83</v>
      </c>
      <c r="G58" s="80">
        <f t="shared" si="5"/>
        <v>94</v>
      </c>
      <c r="H58" s="80">
        <f t="shared" si="5"/>
        <v>118</v>
      </c>
      <c r="I58" s="80">
        <f t="shared" si="5"/>
        <v>119</v>
      </c>
      <c r="J58" s="80">
        <f t="shared" si="5"/>
        <v>75</v>
      </c>
      <c r="K58" s="80">
        <f t="shared" si="5"/>
        <v>102</v>
      </c>
      <c r="L58" s="80">
        <f t="shared" si="5"/>
        <v>77</v>
      </c>
      <c r="M58" s="80">
        <f t="shared" si="5"/>
        <v>90</v>
      </c>
    </row>
    <row r="59" spans="1:13" ht="18.25" customHeight="1">
      <c r="A59" s="80">
        <f t="shared" ref="A59:M59" si="6">A$2+A9</f>
        <v>86</v>
      </c>
      <c r="B59" s="80">
        <f t="shared" si="6"/>
        <v>115</v>
      </c>
      <c r="C59" s="80">
        <f t="shared" si="6"/>
        <v>37</v>
      </c>
      <c r="D59" s="80">
        <f t="shared" si="6"/>
        <v>125</v>
      </c>
      <c r="E59" s="80">
        <f t="shared" si="6"/>
        <v>75</v>
      </c>
      <c r="F59" s="80">
        <f t="shared" si="6"/>
        <v>82</v>
      </c>
      <c r="G59" s="80">
        <f t="shared" si="6"/>
        <v>94</v>
      </c>
      <c r="H59" s="80">
        <f t="shared" si="6"/>
        <v>118</v>
      </c>
      <c r="I59" s="80">
        <f t="shared" si="6"/>
        <v>119</v>
      </c>
      <c r="J59" s="80">
        <f t="shared" si="6"/>
        <v>75</v>
      </c>
      <c r="K59" s="80">
        <f t="shared" si="6"/>
        <v>102</v>
      </c>
      <c r="L59" s="80">
        <f t="shared" si="6"/>
        <v>77</v>
      </c>
      <c r="M59" s="80">
        <f t="shared" si="6"/>
        <v>90</v>
      </c>
    </row>
    <row r="60" spans="1:13" ht="18.25" customHeight="1">
      <c r="A60" s="80">
        <f t="shared" ref="A60:M60" si="7">A$2+A10</f>
        <v>86</v>
      </c>
      <c r="B60" s="80">
        <f t="shared" si="7"/>
        <v>114</v>
      </c>
      <c r="C60" s="80">
        <f t="shared" si="7"/>
        <v>40</v>
      </c>
      <c r="D60" s="80">
        <f t="shared" si="7"/>
        <v>121</v>
      </c>
      <c r="E60" s="80">
        <f t="shared" si="7"/>
        <v>74</v>
      </c>
      <c r="F60" s="80">
        <f t="shared" si="7"/>
        <v>83</v>
      </c>
      <c r="G60" s="80">
        <f t="shared" si="7"/>
        <v>94</v>
      </c>
      <c r="H60" s="80">
        <f t="shared" si="7"/>
        <v>118</v>
      </c>
      <c r="I60" s="80">
        <f t="shared" si="7"/>
        <v>119</v>
      </c>
      <c r="J60" s="80">
        <f t="shared" si="7"/>
        <v>75</v>
      </c>
      <c r="K60" s="80">
        <f t="shared" si="7"/>
        <v>102</v>
      </c>
      <c r="L60" s="80">
        <f t="shared" si="7"/>
        <v>77</v>
      </c>
      <c r="M60" s="80">
        <f t="shared" si="7"/>
        <v>90</v>
      </c>
    </row>
    <row r="61" spans="1:13" ht="18.25" customHeight="1">
      <c r="A61" s="80">
        <f t="shared" ref="A61:M61" si="8">A$2+A11</f>
        <v>86</v>
      </c>
      <c r="B61" s="80">
        <f t="shared" si="8"/>
        <v>112</v>
      </c>
      <c r="C61" s="80">
        <f t="shared" si="8"/>
        <v>48</v>
      </c>
      <c r="D61" s="80">
        <f t="shared" si="8"/>
        <v>112</v>
      </c>
      <c r="E61" s="80">
        <f t="shared" si="8"/>
        <v>73</v>
      </c>
      <c r="F61" s="80">
        <f t="shared" si="8"/>
        <v>85</v>
      </c>
      <c r="G61" s="80">
        <f t="shared" si="8"/>
        <v>94</v>
      </c>
      <c r="H61" s="80">
        <f t="shared" si="8"/>
        <v>118</v>
      </c>
      <c r="I61" s="80">
        <f t="shared" si="8"/>
        <v>119</v>
      </c>
      <c r="J61" s="80">
        <f t="shared" si="8"/>
        <v>75</v>
      </c>
      <c r="K61" s="80">
        <f t="shared" si="8"/>
        <v>102</v>
      </c>
      <c r="L61" s="80">
        <f t="shared" si="8"/>
        <v>77</v>
      </c>
      <c r="M61" s="80">
        <f t="shared" si="8"/>
        <v>90</v>
      </c>
    </row>
    <row r="62" spans="1:13" ht="18.25" customHeight="1">
      <c r="A62" s="80">
        <f t="shared" ref="A62:M62" si="9">A$2+A12</f>
        <v>86</v>
      </c>
      <c r="B62" s="80">
        <f t="shared" si="9"/>
        <v>110</v>
      </c>
      <c r="C62" s="80">
        <f t="shared" si="9"/>
        <v>54</v>
      </c>
      <c r="D62" s="80">
        <f t="shared" si="9"/>
        <v>103</v>
      </c>
      <c r="E62" s="80">
        <f t="shared" si="9"/>
        <v>71</v>
      </c>
      <c r="F62" s="80">
        <f t="shared" si="9"/>
        <v>87</v>
      </c>
      <c r="G62" s="80">
        <f t="shared" si="9"/>
        <v>94</v>
      </c>
      <c r="H62" s="80">
        <f t="shared" si="9"/>
        <v>118</v>
      </c>
      <c r="I62" s="80">
        <f t="shared" si="9"/>
        <v>119</v>
      </c>
      <c r="J62" s="80">
        <f t="shared" si="9"/>
        <v>75</v>
      </c>
      <c r="K62" s="80">
        <f t="shared" si="9"/>
        <v>102</v>
      </c>
      <c r="L62" s="80">
        <f t="shared" si="9"/>
        <v>77</v>
      </c>
      <c r="M62" s="80">
        <f t="shared" si="9"/>
        <v>90</v>
      </c>
    </row>
    <row r="63" spans="1:13" ht="18.25" customHeight="1">
      <c r="A63" s="80">
        <f t="shared" ref="A63:M63" si="10">A$2+A13</f>
        <v>86</v>
      </c>
      <c r="B63" s="80">
        <f t="shared" si="10"/>
        <v>108</v>
      </c>
      <c r="C63" s="80">
        <f t="shared" si="10"/>
        <v>55</v>
      </c>
      <c r="D63" s="80">
        <f t="shared" si="10"/>
        <v>104</v>
      </c>
      <c r="E63" s="80">
        <f t="shared" si="10"/>
        <v>72</v>
      </c>
      <c r="F63" s="80">
        <f t="shared" si="10"/>
        <v>89</v>
      </c>
      <c r="G63" s="80">
        <f t="shared" si="10"/>
        <v>94</v>
      </c>
      <c r="H63" s="80">
        <f t="shared" si="10"/>
        <v>116</v>
      </c>
      <c r="I63" s="80">
        <f t="shared" si="10"/>
        <v>119</v>
      </c>
      <c r="J63" s="80">
        <f t="shared" si="10"/>
        <v>74</v>
      </c>
      <c r="K63" s="80">
        <f t="shared" si="10"/>
        <v>100</v>
      </c>
      <c r="L63" s="80">
        <f t="shared" si="10"/>
        <v>79</v>
      </c>
      <c r="M63" s="80">
        <f t="shared" si="10"/>
        <v>90</v>
      </c>
    </row>
    <row r="64" spans="1:13" ht="18.25" customHeight="1">
      <c r="A64" s="80">
        <f t="shared" ref="A64:M64" si="11">A$2+A14</f>
        <v>86</v>
      </c>
      <c r="B64" s="80">
        <f t="shared" si="11"/>
        <v>102</v>
      </c>
      <c r="C64" s="80">
        <f t="shared" si="11"/>
        <v>56</v>
      </c>
      <c r="D64" s="80">
        <f t="shared" si="11"/>
        <v>106</v>
      </c>
      <c r="E64" s="80">
        <f t="shared" si="11"/>
        <v>75</v>
      </c>
      <c r="F64" s="80">
        <f t="shared" si="11"/>
        <v>95</v>
      </c>
      <c r="G64" s="80">
        <f t="shared" si="11"/>
        <v>94</v>
      </c>
      <c r="H64" s="80">
        <f t="shared" si="11"/>
        <v>111</v>
      </c>
      <c r="I64" s="80">
        <f t="shared" si="11"/>
        <v>117</v>
      </c>
      <c r="J64" s="80">
        <f t="shared" si="11"/>
        <v>72</v>
      </c>
      <c r="K64" s="80">
        <f t="shared" si="11"/>
        <v>97</v>
      </c>
      <c r="L64" s="80">
        <f t="shared" si="11"/>
        <v>84</v>
      </c>
      <c r="M64" s="80">
        <f t="shared" si="11"/>
        <v>90</v>
      </c>
    </row>
    <row r="65" spans="1:13" ht="18.25" customHeight="1">
      <c r="A65" s="80">
        <f t="shared" ref="A65:M65" si="12">A$2+A15</f>
        <v>86</v>
      </c>
      <c r="B65" s="80">
        <f t="shared" si="12"/>
        <v>94</v>
      </c>
      <c r="C65" s="80">
        <f t="shared" si="12"/>
        <v>62</v>
      </c>
      <c r="D65" s="80">
        <f t="shared" si="12"/>
        <v>102</v>
      </c>
      <c r="E65" s="80">
        <f t="shared" si="12"/>
        <v>78</v>
      </c>
      <c r="F65" s="80">
        <f t="shared" si="12"/>
        <v>103</v>
      </c>
      <c r="G65" s="80">
        <f t="shared" si="12"/>
        <v>94</v>
      </c>
      <c r="H65" s="80">
        <f t="shared" si="12"/>
        <v>103</v>
      </c>
      <c r="I65" s="80">
        <f t="shared" si="12"/>
        <v>114</v>
      </c>
      <c r="J65" s="80">
        <f t="shared" si="12"/>
        <v>71</v>
      </c>
      <c r="K65" s="80">
        <f t="shared" si="12"/>
        <v>92</v>
      </c>
      <c r="L65" s="80">
        <f t="shared" si="12"/>
        <v>92</v>
      </c>
      <c r="M65" s="80">
        <f t="shared" si="12"/>
        <v>90</v>
      </c>
    </row>
    <row r="66" spans="1:13" ht="18.25" customHeight="1">
      <c r="A66" s="80">
        <f t="shared" ref="A66:M66" si="13">A$2+A16</f>
        <v>86</v>
      </c>
      <c r="B66" s="80">
        <f t="shared" si="13"/>
        <v>86</v>
      </c>
      <c r="C66" s="80">
        <f t="shared" si="13"/>
        <v>67</v>
      </c>
      <c r="D66" s="80">
        <f t="shared" si="13"/>
        <v>101</v>
      </c>
      <c r="E66" s="80">
        <f t="shared" si="13"/>
        <v>81</v>
      </c>
      <c r="F66" s="80">
        <f t="shared" si="13"/>
        <v>111</v>
      </c>
      <c r="G66" s="80">
        <f t="shared" si="13"/>
        <v>94</v>
      </c>
      <c r="H66" s="80">
        <f t="shared" si="13"/>
        <v>95</v>
      </c>
      <c r="I66" s="80">
        <f t="shared" si="13"/>
        <v>110</v>
      </c>
      <c r="J66" s="80">
        <f t="shared" si="13"/>
        <v>71</v>
      </c>
      <c r="K66" s="80">
        <f t="shared" si="13"/>
        <v>89</v>
      </c>
      <c r="L66" s="80">
        <f t="shared" si="13"/>
        <v>100</v>
      </c>
      <c r="M66" s="80">
        <f t="shared" si="13"/>
        <v>90</v>
      </c>
    </row>
    <row r="67" spans="1:13" ht="18.25" customHeight="1">
      <c r="A67" s="80">
        <f t="shared" ref="A67:M67" si="14">A$2+A17</f>
        <v>86</v>
      </c>
      <c r="B67" s="80">
        <f t="shared" si="14"/>
        <v>81</v>
      </c>
      <c r="C67" s="80">
        <f t="shared" si="14"/>
        <v>70</v>
      </c>
      <c r="D67" s="80">
        <f t="shared" si="14"/>
        <v>99</v>
      </c>
      <c r="E67" s="80">
        <f t="shared" si="14"/>
        <v>83</v>
      </c>
      <c r="F67" s="80">
        <f t="shared" si="14"/>
        <v>116</v>
      </c>
      <c r="G67" s="80">
        <f t="shared" si="14"/>
        <v>94</v>
      </c>
      <c r="H67" s="80">
        <f t="shared" si="14"/>
        <v>90</v>
      </c>
      <c r="I67" s="80">
        <f t="shared" si="14"/>
        <v>106</v>
      </c>
      <c r="J67" s="80">
        <f t="shared" si="14"/>
        <v>73</v>
      </c>
      <c r="K67" s="80">
        <f t="shared" si="14"/>
        <v>88</v>
      </c>
      <c r="L67" s="80">
        <f t="shared" si="14"/>
        <v>105</v>
      </c>
      <c r="M67" s="80">
        <f t="shared" si="14"/>
        <v>90</v>
      </c>
    </row>
    <row r="68" spans="1:13" ht="18.25" customHeight="1">
      <c r="A68" s="80">
        <f t="shared" ref="A68:M68" si="15">A$2+A18</f>
        <v>86</v>
      </c>
      <c r="B68" s="80">
        <f t="shared" si="15"/>
        <v>79</v>
      </c>
      <c r="C68" s="80">
        <f t="shared" si="15"/>
        <v>72</v>
      </c>
      <c r="D68" s="80">
        <f t="shared" si="15"/>
        <v>98</v>
      </c>
      <c r="E68" s="80">
        <f t="shared" si="15"/>
        <v>83</v>
      </c>
      <c r="F68" s="80">
        <f t="shared" si="15"/>
        <v>118</v>
      </c>
      <c r="G68" s="80">
        <f t="shared" si="15"/>
        <v>94</v>
      </c>
      <c r="H68" s="80">
        <f t="shared" si="15"/>
        <v>87</v>
      </c>
      <c r="I68" s="80">
        <f t="shared" si="15"/>
        <v>105</v>
      </c>
      <c r="J68" s="80">
        <f t="shared" si="15"/>
        <v>74</v>
      </c>
      <c r="K68" s="80">
        <f t="shared" si="15"/>
        <v>88</v>
      </c>
      <c r="L68" s="80">
        <f t="shared" si="15"/>
        <v>108</v>
      </c>
      <c r="M68" s="80">
        <f t="shared" si="15"/>
        <v>90</v>
      </c>
    </row>
    <row r="69" spans="1:13" ht="18.25" customHeight="1">
      <c r="A69" s="80">
        <f t="shared" ref="A69:M69" si="16">A$2+A19</f>
        <v>86</v>
      </c>
      <c r="B69" s="80">
        <f t="shared" si="16"/>
        <v>79</v>
      </c>
      <c r="C69" s="80">
        <f t="shared" si="16"/>
        <v>72</v>
      </c>
      <c r="D69" s="80">
        <f t="shared" si="16"/>
        <v>98</v>
      </c>
      <c r="E69" s="80">
        <f t="shared" si="16"/>
        <v>83</v>
      </c>
      <c r="F69" s="80">
        <f t="shared" si="16"/>
        <v>118</v>
      </c>
      <c r="G69" s="80">
        <f t="shared" si="16"/>
        <v>94</v>
      </c>
      <c r="H69" s="80">
        <f t="shared" si="16"/>
        <v>87</v>
      </c>
      <c r="I69" s="80">
        <f t="shared" si="16"/>
        <v>107</v>
      </c>
      <c r="J69" s="80">
        <f t="shared" si="16"/>
        <v>70</v>
      </c>
      <c r="K69" s="80">
        <f t="shared" si="16"/>
        <v>84</v>
      </c>
      <c r="L69" s="80">
        <f t="shared" si="16"/>
        <v>108</v>
      </c>
      <c r="M69" s="80">
        <f t="shared" si="16"/>
        <v>90</v>
      </c>
    </row>
    <row r="70" spans="1:13" ht="18.25" customHeight="1">
      <c r="A70" s="80">
        <f t="shared" ref="A70:M70" si="17">A$2+A20</f>
        <v>86</v>
      </c>
      <c r="B70" s="80">
        <f t="shared" si="17"/>
        <v>79</v>
      </c>
      <c r="C70" s="80">
        <f t="shared" si="17"/>
        <v>72</v>
      </c>
      <c r="D70" s="80">
        <f t="shared" si="17"/>
        <v>98</v>
      </c>
      <c r="E70" s="80">
        <f t="shared" si="17"/>
        <v>83</v>
      </c>
      <c r="F70" s="80">
        <f t="shared" si="17"/>
        <v>118</v>
      </c>
      <c r="G70" s="80">
        <f t="shared" si="17"/>
        <v>94</v>
      </c>
      <c r="H70" s="80">
        <f t="shared" si="17"/>
        <v>85</v>
      </c>
      <c r="I70" s="80">
        <f t="shared" si="17"/>
        <v>115</v>
      </c>
      <c r="J70" s="80">
        <f t="shared" si="17"/>
        <v>59</v>
      </c>
      <c r="K70" s="80">
        <f t="shared" si="17"/>
        <v>82</v>
      </c>
      <c r="L70" s="80">
        <f t="shared" si="17"/>
        <v>110</v>
      </c>
      <c r="M70" s="80">
        <f t="shared" si="17"/>
        <v>90</v>
      </c>
    </row>
    <row r="71" spans="1:13" ht="18.25" customHeight="1">
      <c r="A71" s="80">
        <f t="shared" ref="A71:M71" si="18">A$2+A21</f>
        <v>86</v>
      </c>
      <c r="B71" s="80">
        <f t="shared" si="18"/>
        <v>79</v>
      </c>
      <c r="C71" s="80">
        <f t="shared" si="18"/>
        <v>72</v>
      </c>
      <c r="D71" s="80">
        <f t="shared" si="18"/>
        <v>98</v>
      </c>
      <c r="E71" s="80">
        <f t="shared" si="18"/>
        <v>83</v>
      </c>
      <c r="F71" s="80">
        <f t="shared" si="18"/>
        <v>118</v>
      </c>
      <c r="G71" s="80">
        <f t="shared" si="18"/>
        <v>94</v>
      </c>
      <c r="H71" s="80">
        <f t="shared" si="18"/>
        <v>83</v>
      </c>
      <c r="I71" s="80">
        <f t="shared" si="18"/>
        <v>125</v>
      </c>
      <c r="J71" s="80">
        <f t="shared" si="18"/>
        <v>49</v>
      </c>
      <c r="K71" s="80">
        <f t="shared" si="18"/>
        <v>82</v>
      </c>
      <c r="L71" s="80">
        <f t="shared" si="18"/>
        <v>112</v>
      </c>
      <c r="M71" s="80">
        <f t="shared" si="18"/>
        <v>90</v>
      </c>
    </row>
    <row r="72" spans="1:13" ht="18.25" customHeight="1">
      <c r="A72" s="80">
        <f t="shared" ref="A72:M72" si="19">A$2+A22</f>
        <v>86</v>
      </c>
      <c r="B72" s="80">
        <f t="shared" si="19"/>
        <v>79</v>
      </c>
      <c r="C72" s="80">
        <f t="shared" si="19"/>
        <v>72</v>
      </c>
      <c r="D72" s="80">
        <f t="shared" si="19"/>
        <v>98</v>
      </c>
      <c r="E72" s="80">
        <f t="shared" si="19"/>
        <v>83</v>
      </c>
      <c r="F72" s="80">
        <f t="shared" si="19"/>
        <v>118</v>
      </c>
      <c r="G72" s="80">
        <f t="shared" si="19"/>
        <v>94</v>
      </c>
      <c r="H72" s="80">
        <f t="shared" si="19"/>
        <v>82</v>
      </c>
      <c r="I72" s="80">
        <f t="shared" si="19"/>
        <v>134</v>
      </c>
      <c r="J72" s="80">
        <f t="shared" si="19"/>
        <v>45</v>
      </c>
      <c r="K72" s="80">
        <f t="shared" si="19"/>
        <v>87</v>
      </c>
      <c r="L72" s="80">
        <f t="shared" si="19"/>
        <v>113</v>
      </c>
      <c r="M72" s="80">
        <f t="shared" si="19"/>
        <v>90</v>
      </c>
    </row>
    <row r="73" spans="1:13" ht="18.25" customHeight="1">
      <c r="A73" s="80">
        <f t="shared" ref="A73:M73" si="20">A$2+A23</f>
        <v>86</v>
      </c>
      <c r="B73" s="80">
        <f t="shared" si="20"/>
        <v>79</v>
      </c>
      <c r="C73" s="80">
        <f t="shared" si="20"/>
        <v>72</v>
      </c>
      <c r="D73" s="80">
        <f t="shared" si="20"/>
        <v>98</v>
      </c>
      <c r="E73" s="80">
        <f t="shared" si="20"/>
        <v>83</v>
      </c>
      <c r="F73" s="80">
        <f t="shared" si="20"/>
        <v>118</v>
      </c>
      <c r="G73" s="80">
        <f t="shared" si="20"/>
        <v>94</v>
      </c>
      <c r="H73" s="80">
        <f t="shared" si="20"/>
        <v>83</v>
      </c>
      <c r="I73" s="80">
        <f t="shared" si="20"/>
        <v>139</v>
      </c>
      <c r="J73" s="80">
        <f t="shared" si="20"/>
        <v>49</v>
      </c>
      <c r="K73" s="80">
        <f t="shared" si="20"/>
        <v>96</v>
      </c>
      <c r="L73" s="80">
        <f t="shared" si="20"/>
        <v>112</v>
      </c>
      <c r="M73" s="80">
        <f t="shared" si="20"/>
        <v>90</v>
      </c>
    </row>
    <row r="74" spans="1:13" ht="18.25" customHeight="1">
      <c r="A74" s="80">
        <f t="shared" ref="A74:M74" si="21">A$2+A24</f>
        <v>86</v>
      </c>
      <c r="B74" s="80">
        <f t="shared" si="21"/>
        <v>79</v>
      </c>
      <c r="C74" s="80">
        <f t="shared" si="21"/>
        <v>72</v>
      </c>
      <c r="D74" s="80">
        <f t="shared" si="21"/>
        <v>98</v>
      </c>
      <c r="E74" s="80">
        <f t="shared" si="21"/>
        <v>83</v>
      </c>
      <c r="F74" s="80">
        <f t="shared" si="21"/>
        <v>118</v>
      </c>
      <c r="G74" s="80">
        <f t="shared" si="21"/>
        <v>94</v>
      </c>
      <c r="H74" s="80">
        <f t="shared" si="21"/>
        <v>85</v>
      </c>
      <c r="I74" s="80">
        <f t="shared" si="21"/>
        <v>139</v>
      </c>
      <c r="J74" s="80">
        <f t="shared" si="21"/>
        <v>59</v>
      </c>
      <c r="K74" s="80">
        <f t="shared" si="21"/>
        <v>106</v>
      </c>
      <c r="L74" s="80">
        <f t="shared" si="21"/>
        <v>110</v>
      </c>
      <c r="M74" s="80">
        <f t="shared" si="21"/>
        <v>90</v>
      </c>
    </row>
    <row r="75" spans="1:13" ht="18.25" customHeight="1">
      <c r="A75" s="80">
        <f t="shared" ref="A75:M75" si="22">A$2+A25</f>
        <v>86</v>
      </c>
      <c r="B75" s="80">
        <f t="shared" si="22"/>
        <v>79</v>
      </c>
      <c r="C75" s="80">
        <f t="shared" si="22"/>
        <v>72</v>
      </c>
      <c r="D75" s="80">
        <f t="shared" si="22"/>
        <v>98</v>
      </c>
      <c r="E75" s="80">
        <f t="shared" si="22"/>
        <v>83</v>
      </c>
      <c r="F75" s="80">
        <f t="shared" si="22"/>
        <v>118</v>
      </c>
      <c r="G75" s="80">
        <f t="shared" si="22"/>
        <v>94</v>
      </c>
      <c r="H75" s="80">
        <f t="shared" si="22"/>
        <v>87</v>
      </c>
      <c r="I75" s="80">
        <f t="shared" si="22"/>
        <v>137</v>
      </c>
      <c r="J75" s="80">
        <f t="shared" si="22"/>
        <v>70</v>
      </c>
      <c r="K75" s="80">
        <f t="shared" si="22"/>
        <v>114</v>
      </c>
      <c r="L75" s="80">
        <f t="shared" si="22"/>
        <v>108</v>
      </c>
      <c r="M75" s="80">
        <f t="shared" si="22"/>
        <v>90</v>
      </c>
    </row>
    <row r="76" spans="1:13" ht="18.25" customHeight="1">
      <c r="A76" s="80">
        <f t="shared" ref="A76:M76" si="23">A$2+A26</f>
        <v>86</v>
      </c>
      <c r="B76" s="80">
        <f t="shared" si="23"/>
        <v>81</v>
      </c>
      <c r="C76" s="80">
        <f t="shared" si="23"/>
        <v>72</v>
      </c>
      <c r="D76" s="80">
        <f t="shared" si="23"/>
        <v>99</v>
      </c>
      <c r="E76" s="80">
        <f t="shared" si="23"/>
        <v>85</v>
      </c>
      <c r="F76" s="80">
        <f t="shared" si="23"/>
        <v>116</v>
      </c>
      <c r="G76" s="80">
        <f t="shared" si="23"/>
        <v>94</v>
      </c>
      <c r="H76" s="80">
        <f t="shared" si="23"/>
        <v>89</v>
      </c>
      <c r="I76" s="80">
        <f t="shared" si="23"/>
        <v>136</v>
      </c>
      <c r="J76" s="80">
        <f t="shared" si="23"/>
        <v>69</v>
      </c>
      <c r="K76" s="80">
        <f t="shared" si="23"/>
        <v>113</v>
      </c>
      <c r="L76" s="80">
        <f t="shared" si="23"/>
        <v>106</v>
      </c>
      <c r="M76" s="80">
        <f t="shared" si="23"/>
        <v>90</v>
      </c>
    </row>
    <row r="77" spans="1:13" ht="18.25" customHeight="1">
      <c r="A77" s="80">
        <f t="shared" ref="A77:M77" si="24">A$2+A27</f>
        <v>86</v>
      </c>
      <c r="B77" s="80">
        <f t="shared" si="24"/>
        <v>86</v>
      </c>
      <c r="C77" s="80">
        <f t="shared" si="24"/>
        <v>74</v>
      </c>
      <c r="D77" s="80">
        <f t="shared" si="24"/>
        <v>101</v>
      </c>
      <c r="E77" s="80">
        <f t="shared" si="24"/>
        <v>88</v>
      </c>
      <c r="F77" s="80">
        <f t="shared" si="24"/>
        <v>111</v>
      </c>
      <c r="G77" s="80">
        <f t="shared" si="24"/>
        <v>94</v>
      </c>
      <c r="H77" s="80">
        <f t="shared" si="24"/>
        <v>95</v>
      </c>
      <c r="I77" s="80">
        <f t="shared" si="24"/>
        <v>135</v>
      </c>
      <c r="J77" s="80">
        <f t="shared" si="24"/>
        <v>67</v>
      </c>
      <c r="K77" s="80">
        <f t="shared" si="24"/>
        <v>110</v>
      </c>
      <c r="L77" s="80">
        <f t="shared" si="24"/>
        <v>100</v>
      </c>
      <c r="M77" s="80">
        <f t="shared" si="24"/>
        <v>90</v>
      </c>
    </row>
    <row r="78" spans="1:13" ht="18.25" customHeight="1">
      <c r="A78" s="80">
        <f t="shared" ref="A78:M78" si="25">A$2+A28</f>
        <v>86</v>
      </c>
      <c r="B78" s="80">
        <f t="shared" si="25"/>
        <v>94</v>
      </c>
      <c r="C78" s="80">
        <f t="shared" si="25"/>
        <v>77</v>
      </c>
      <c r="D78" s="80">
        <f t="shared" si="25"/>
        <v>102</v>
      </c>
      <c r="E78" s="80">
        <f t="shared" si="25"/>
        <v>93</v>
      </c>
      <c r="F78" s="80">
        <f t="shared" si="25"/>
        <v>103</v>
      </c>
      <c r="G78" s="80">
        <f t="shared" si="25"/>
        <v>94</v>
      </c>
      <c r="H78" s="80">
        <f t="shared" si="25"/>
        <v>103</v>
      </c>
      <c r="I78" s="80">
        <f t="shared" si="25"/>
        <v>129</v>
      </c>
      <c r="J78" s="80">
        <f t="shared" si="25"/>
        <v>71</v>
      </c>
      <c r="K78" s="80">
        <f t="shared" si="25"/>
        <v>107</v>
      </c>
      <c r="L78" s="80">
        <f t="shared" si="25"/>
        <v>92</v>
      </c>
      <c r="M78" s="80">
        <f t="shared" si="25"/>
        <v>90</v>
      </c>
    </row>
    <row r="79" spans="1:13" ht="18.25" customHeight="1">
      <c r="A79" s="80">
        <f t="shared" ref="A79:M79" si="26">A$2+A29</f>
        <v>86</v>
      </c>
      <c r="B79" s="80">
        <f t="shared" si="26"/>
        <v>102</v>
      </c>
      <c r="C79" s="80">
        <f t="shared" si="26"/>
        <v>81</v>
      </c>
      <c r="D79" s="80">
        <f t="shared" si="26"/>
        <v>102</v>
      </c>
      <c r="E79" s="80">
        <f t="shared" si="26"/>
        <v>96</v>
      </c>
      <c r="F79" s="80">
        <f t="shared" si="26"/>
        <v>95</v>
      </c>
      <c r="G79" s="80">
        <f t="shared" si="26"/>
        <v>94</v>
      </c>
      <c r="H79" s="80">
        <f t="shared" si="26"/>
        <v>111</v>
      </c>
      <c r="I79" s="80">
        <f t="shared" si="26"/>
        <v>124</v>
      </c>
      <c r="J79" s="80">
        <f t="shared" si="26"/>
        <v>72</v>
      </c>
      <c r="K79" s="80">
        <f t="shared" si="26"/>
        <v>104</v>
      </c>
      <c r="L79" s="80">
        <f t="shared" si="26"/>
        <v>84</v>
      </c>
      <c r="M79" s="80">
        <f t="shared" si="26"/>
        <v>90</v>
      </c>
    </row>
    <row r="80" spans="1:13" ht="18.25" customHeight="1">
      <c r="A80" s="80">
        <f t="shared" ref="A80:M80" si="27">A$2+A30</f>
        <v>86</v>
      </c>
      <c r="B80" s="80">
        <f t="shared" si="27"/>
        <v>107</v>
      </c>
      <c r="C80" s="80">
        <f t="shared" si="27"/>
        <v>85</v>
      </c>
      <c r="D80" s="80">
        <f t="shared" si="27"/>
        <v>100</v>
      </c>
      <c r="E80" s="80">
        <f t="shared" si="27"/>
        <v>97</v>
      </c>
      <c r="F80" s="80">
        <f t="shared" si="27"/>
        <v>90</v>
      </c>
      <c r="G80" s="80">
        <f t="shared" si="27"/>
        <v>94</v>
      </c>
      <c r="H80" s="80">
        <f t="shared" si="27"/>
        <v>116</v>
      </c>
      <c r="I80" s="80">
        <f t="shared" si="27"/>
        <v>121</v>
      </c>
      <c r="J80" s="80">
        <f t="shared" si="27"/>
        <v>74</v>
      </c>
      <c r="K80" s="80">
        <f t="shared" si="27"/>
        <v>102</v>
      </c>
      <c r="L80" s="80">
        <f t="shared" si="27"/>
        <v>79</v>
      </c>
      <c r="M80" s="80">
        <f t="shared" si="27"/>
        <v>90</v>
      </c>
    </row>
    <row r="81" spans="1:13" ht="18.25" customHeight="1">
      <c r="A81" s="80">
        <f t="shared" ref="A81:M81" si="28">A$2+A31</f>
        <v>86</v>
      </c>
      <c r="B81" s="80">
        <f t="shared" si="28"/>
        <v>110</v>
      </c>
      <c r="C81" s="80">
        <f t="shared" si="28"/>
        <v>86</v>
      </c>
      <c r="D81" s="80">
        <f t="shared" si="28"/>
        <v>99</v>
      </c>
      <c r="E81" s="80">
        <f t="shared" si="28"/>
        <v>97</v>
      </c>
      <c r="F81" s="80">
        <f t="shared" si="28"/>
        <v>87</v>
      </c>
      <c r="G81" s="80">
        <f t="shared" si="28"/>
        <v>94</v>
      </c>
      <c r="H81" s="80">
        <f t="shared" si="28"/>
        <v>118</v>
      </c>
      <c r="I81" s="80">
        <f t="shared" si="28"/>
        <v>119</v>
      </c>
      <c r="J81" s="80">
        <f t="shared" si="28"/>
        <v>75</v>
      </c>
      <c r="K81" s="80">
        <f t="shared" si="28"/>
        <v>102</v>
      </c>
      <c r="L81" s="80">
        <f t="shared" si="28"/>
        <v>77</v>
      </c>
      <c r="M81" s="80">
        <f t="shared" si="28"/>
        <v>90</v>
      </c>
    </row>
    <row r="82" spans="1:13" ht="18.25" customHeight="1">
      <c r="A82" s="80">
        <f t="shared" ref="A82:M82" si="29">A$2+A32</f>
        <v>86</v>
      </c>
      <c r="B82" s="80">
        <f t="shared" si="29"/>
        <v>110</v>
      </c>
      <c r="C82" s="80">
        <f t="shared" si="29"/>
        <v>84</v>
      </c>
      <c r="D82" s="80">
        <f t="shared" si="29"/>
        <v>103</v>
      </c>
      <c r="E82" s="80">
        <f t="shared" si="29"/>
        <v>101</v>
      </c>
      <c r="F82" s="80">
        <f t="shared" si="29"/>
        <v>87</v>
      </c>
      <c r="G82" s="80">
        <f t="shared" si="29"/>
        <v>94</v>
      </c>
      <c r="H82" s="80">
        <f t="shared" si="29"/>
        <v>118</v>
      </c>
      <c r="I82" s="80">
        <f t="shared" si="29"/>
        <v>119</v>
      </c>
      <c r="J82" s="80">
        <f t="shared" si="29"/>
        <v>75</v>
      </c>
      <c r="K82" s="80">
        <f t="shared" si="29"/>
        <v>102</v>
      </c>
      <c r="L82" s="80">
        <f t="shared" si="29"/>
        <v>77</v>
      </c>
      <c r="M82" s="80">
        <f t="shared" si="29"/>
        <v>90</v>
      </c>
    </row>
    <row r="83" spans="1:13" ht="18.25" customHeight="1">
      <c r="A83" s="80">
        <f t="shared" ref="A83:M83" si="30">A$2+A33</f>
        <v>86</v>
      </c>
      <c r="B83" s="80">
        <f t="shared" si="30"/>
        <v>112</v>
      </c>
      <c r="C83" s="80">
        <f t="shared" si="30"/>
        <v>76</v>
      </c>
      <c r="D83" s="80">
        <f t="shared" si="30"/>
        <v>114</v>
      </c>
      <c r="E83" s="80">
        <f t="shared" si="30"/>
        <v>103</v>
      </c>
      <c r="F83" s="80">
        <f t="shared" si="30"/>
        <v>85</v>
      </c>
      <c r="G83" s="80">
        <f t="shared" si="30"/>
        <v>94</v>
      </c>
      <c r="H83" s="80">
        <f t="shared" si="30"/>
        <v>118</v>
      </c>
      <c r="I83" s="80">
        <f t="shared" si="30"/>
        <v>119</v>
      </c>
      <c r="J83" s="80">
        <f t="shared" si="30"/>
        <v>75</v>
      </c>
      <c r="K83" s="80">
        <f t="shared" si="30"/>
        <v>102</v>
      </c>
      <c r="L83" s="80">
        <f t="shared" si="30"/>
        <v>77</v>
      </c>
      <c r="M83" s="80">
        <f t="shared" si="30"/>
        <v>90</v>
      </c>
    </row>
    <row r="84" spans="1:13" ht="18.25" customHeight="1">
      <c r="A84" s="80">
        <f t="shared" ref="A84:M84" si="31">A$2+A34</f>
        <v>86</v>
      </c>
      <c r="B84" s="80">
        <f t="shared" si="31"/>
        <v>114</v>
      </c>
      <c r="C84" s="80">
        <f t="shared" si="31"/>
        <v>66</v>
      </c>
      <c r="D84" s="80">
        <f t="shared" si="31"/>
        <v>124</v>
      </c>
      <c r="E84" s="80">
        <f t="shared" si="31"/>
        <v>103</v>
      </c>
      <c r="F84" s="80">
        <f t="shared" si="31"/>
        <v>83</v>
      </c>
      <c r="G84" s="80">
        <f t="shared" si="31"/>
        <v>94</v>
      </c>
      <c r="H84" s="80">
        <f t="shared" si="31"/>
        <v>118</v>
      </c>
      <c r="I84" s="80">
        <f t="shared" si="31"/>
        <v>119</v>
      </c>
      <c r="J84" s="80">
        <f t="shared" si="31"/>
        <v>75</v>
      </c>
      <c r="K84" s="80">
        <f t="shared" si="31"/>
        <v>102</v>
      </c>
      <c r="L84" s="80">
        <f t="shared" si="31"/>
        <v>77</v>
      </c>
      <c r="M84" s="80">
        <f t="shared" si="31"/>
        <v>90</v>
      </c>
    </row>
    <row r="85" spans="1:13" ht="18.25" customHeight="1">
      <c r="A85" s="80">
        <f t="shared" ref="A85:M85" si="32">A$2+A35</f>
        <v>86</v>
      </c>
      <c r="B85" s="80">
        <f t="shared" si="32"/>
        <v>115</v>
      </c>
      <c r="C85" s="80">
        <f t="shared" si="32"/>
        <v>57</v>
      </c>
      <c r="D85" s="80">
        <f t="shared" si="32"/>
        <v>128</v>
      </c>
      <c r="E85" s="80">
        <f t="shared" si="32"/>
        <v>98</v>
      </c>
      <c r="F85" s="80">
        <f t="shared" si="32"/>
        <v>82</v>
      </c>
      <c r="G85" s="80">
        <f t="shared" si="32"/>
        <v>94</v>
      </c>
      <c r="H85" s="80">
        <f t="shared" si="32"/>
        <v>118</v>
      </c>
      <c r="I85" s="80">
        <f t="shared" si="32"/>
        <v>119</v>
      </c>
      <c r="J85" s="80">
        <f t="shared" si="32"/>
        <v>75</v>
      </c>
      <c r="K85" s="80">
        <f t="shared" si="32"/>
        <v>102</v>
      </c>
      <c r="L85" s="80">
        <f t="shared" si="32"/>
        <v>77</v>
      </c>
      <c r="M85" s="80">
        <f t="shared" si="32"/>
        <v>90</v>
      </c>
    </row>
    <row r="86" spans="1:13" ht="18.25" customHeight="1">
      <c r="A86" s="80">
        <f t="shared" ref="A86:M86" si="33">A$2+A36</f>
        <v>86</v>
      </c>
      <c r="B86" s="80">
        <f t="shared" si="33"/>
        <v>114</v>
      </c>
      <c r="C86" s="80">
        <f t="shared" si="33"/>
        <v>59</v>
      </c>
      <c r="D86" s="80">
        <f t="shared" si="33"/>
        <v>125</v>
      </c>
      <c r="E86" s="80">
        <f t="shared" si="33"/>
        <v>96</v>
      </c>
      <c r="F86" s="80">
        <f t="shared" si="33"/>
        <v>83</v>
      </c>
      <c r="G86" s="80">
        <f t="shared" si="33"/>
        <v>94</v>
      </c>
      <c r="H86" s="80">
        <f t="shared" si="33"/>
        <v>118</v>
      </c>
      <c r="I86" s="80">
        <f t="shared" si="33"/>
        <v>119</v>
      </c>
      <c r="J86" s="80">
        <f t="shared" si="33"/>
        <v>75</v>
      </c>
      <c r="K86" s="80">
        <f t="shared" si="33"/>
        <v>102</v>
      </c>
      <c r="L86" s="80">
        <f t="shared" si="33"/>
        <v>77</v>
      </c>
      <c r="M86" s="80">
        <f t="shared" si="33"/>
        <v>90</v>
      </c>
    </row>
    <row r="87" spans="1:13" ht="18.25" customHeight="1">
      <c r="A87" s="80">
        <f t="shared" ref="A87:M87" si="34">A$2+A37</f>
        <v>86</v>
      </c>
      <c r="B87" s="80">
        <f t="shared" si="34"/>
        <v>112</v>
      </c>
      <c r="C87" s="80">
        <f t="shared" si="34"/>
        <v>63</v>
      </c>
      <c r="D87" s="80">
        <f t="shared" si="34"/>
        <v>115</v>
      </c>
      <c r="E87" s="80">
        <f t="shared" si="34"/>
        <v>92</v>
      </c>
      <c r="F87" s="80">
        <f t="shared" si="34"/>
        <v>85</v>
      </c>
      <c r="G87" s="80">
        <f t="shared" si="34"/>
        <v>94</v>
      </c>
      <c r="H87" s="80">
        <f t="shared" si="34"/>
        <v>118</v>
      </c>
      <c r="I87" s="80">
        <f t="shared" si="34"/>
        <v>119</v>
      </c>
      <c r="J87" s="80">
        <f t="shared" si="34"/>
        <v>75</v>
      </c>
      <c r="K87" s="80">
        <f t="shared" si="34"/>
        <v>102</v>
      </c>
      <c r="L87" s="80">
        <f t="shared" si="34"/>
        <v>77</v>
      </c>
      <c r="M87" s="80">
        <f t="shared" si="34"/>
        <v>90</v>
      </c>
    </row>
    <row r="88" spans="1:13" ht="18.25" customHeight="1">
      <c r="A88" s="80">
        <f t="shared" ref="A88:M88" si="35">A$2+A38</f>
        <v>86</v>
      </c>
      <c r="B88" s="80">
        <f t="shared" si="35"/>
        <v>110</v>
      </c>
      <c r="C88" s="80">
        <f t="shared" si="35"/>
        <v>68</v>
      </c>
      <c r="D88" s="80">
        <f t="shared" si="35"/>
        <v>106</v>
      </c>
      <c r="E88" s="80">
        <f t="shared" si="35"/>
        <v>87</v>
      </c>
      <c r="F88" s="80">
        <f t="shared" si="35"/>
        <v>87</v>
      </c>
      <c r="G88" s="80">
        <f t="shared" si="35"/>
        <v>94</v>
      </c>
      <c r="H88" s="80">
        <f t="shared" si="35"/>
        <v>118</v>
      </c>
      <c r="I88" s="80">
        <f t="shared" si="35"/>
        <v>119</v>
      </c>
      <c r="J88" s="80">
        <f t="shared" si="35"/>
        <v>75</v>
      </c>
      <c r="K88" s="80">
        <f t="shared" si="35"/>
        <v>102</v>
      </c>
      <c r="L88" s="80">
        <f t="shared" si="35"/>
        <v>77</v>
      </c>
      <c r="M88" s="80">
        <f t="shared" si="35"/>
        <v>90</v>
      </c>
    </row>
    <row r="89" spans="1:13" ht="18.25" customHeight="1">
      <c r="A89" s="80">
        <f t="shared" ref="A89:M89" si="36">A$2+A39</f>
        <v>86</v>
      </c>
      <c r="B89" s="80">
        <f t="shared" si="36"/>
        <v>108</v>
      </c>
      <c r="C89" s="80">
        <f t="shared" si="36"/>
        <v>68</v>
      </c>
      <c r="D89" s="80">
        <f t="shared" si="36"/>
        <v>107</v>
      </c>
      <c r="E89" s="80">
        <f t="shared" si="36"/>
        <v>87</v>
      </c>
      <c r="F89" s="80">
        <f t="shared" si="36"/>
        <v>89</v>
      </c>
      <c r="G89" s="80">
        <f t="shared" si="36"/>
        <v>94</v>
      </c>
      <c r="H89" s="80">
        <f t="shared" si="36"/>
        <v>116</v>
      </c>
      <c r="I89" s="80">
        <f t="shared" si="36"/>
        <v>120</v>
      </c>
      <c r="J89" s="80">
        <f t="shared" si="36"/>
        <v>74</v>
      </c>
      <c r="K89" s="80">
        <f t="shared" si="36"/>
        <v>101</v>
      </c>
      <c r="L89" s="80">
        <f t="shared" si="36"/>
        <v>79</v>
      </c>
      <c r="M89" s="80">
        <f t="shared" si="36"/>
        <v>90</v>
      </c>
    </row>
    <row r="90" spans="1:13" ht="18.25" customHeight="1">
      <c r="A90" s="80">
        <f t="shared" ref="A90:M90" si="37">A$2+A40</f>
        <v>86</v>
      </c>
      <c r="B90" s="80">
        <f t="shared" si="37"/>
        <v>102</v>
      </c>
      <c r="C90" s="80">
        <f t="shared" si="37"/>
        <v>67</v>
      </c>
      <c r="D90" s="80">
        <f t="shared" si="37"/>
        <v>108</v>
      </c>
      <c r="E90" s="80">
        <f t="shared" si="37"/>
        <v>88</v>
      </c>
      <c r="F90" s="80">
        <f t="shared" si="37"/>
        <v>95</v>
      </c>
      <c r="G90" s="80">
        <f t="shared" si="37"/>
        <v>94</v>
      </c>
      <c r="H90" s="80">
        <f t="shared" si="37"/>
        <v>111</v>
      </c>
      <c r="I90" s="80">
        <f t="shared" si="37"/>
        <v>121</v>
      </c>
      <c r="J90" s="80">
        <f t="shared" si="37"/>
        <v>71</v>
      </c>
      <c r="K90" s="80">
        <f t="shared" si="37"/>
        <v>100</v>
      </c>
      <c r="L90" s="80">
        <f t="shared" si="37"/>
        <v>84</v>
      </c>
      <c r="M90" s="80">
        <f t="shared" si="37"/>
        <v>90</v>
      </c>
    </row>
    <row r="91" spans="1:13" ht="18.25" customHeight="1">
      <c r="A91" s="80">
        <f t="shared" ref="A91:M91" si="38">A$2+A41</f>
        <v>86</v>
      </c>
      <c r="B91" s="80">
        <f t="shared" si="38"/>
        <v>94</v>
      </c>
      <c r="C91" s="80">
        <f t="shared" si="38"/>
        <v>69</v>
      </c>
      <c r="D91" s="80">
        <f t="shared" si="38"/>
        <v>103</v>
      </c>
      <c r="E91" s="80">
        <f t="shared" si="38"/>
        <v>86</v>
      </c>
      <c r="F91" s="80">
        <f t="shared" si="38"/>
        <v>103</v>
      </c>
      <c r="G91" s="80">
        <f t="shared" si="38"/>
        <v>94</v>
      </c>
      <c r="H91" s="80">
        <f t="shared" si="38"/>
        <v>103</v>
      </c>
      <c r="I91" s="80">
        <f t="shared" si="38"/>
        <v>122</v>
      </c>
      <c r="J91" s="80">
        <f t="shared" si="38"/>
        <v>70</v>
      </c>
      <c r="K91" s="80">
        <f t="shared" si="38"/>
        <v>99</v>
      </c>
      <c r="L91" s="80">
        <f t="shared" si="38"/>
        <v>92</v>
      </c>
      <c r="M91" s="80">
        <f t="shared" si="38"/>
        <v>90</v>
      </c>
    </row>
    <row r="92" spans="1:13" ht="18.25" customHeight="1">
      <c r="A92" s="80">
        <f t="shared" ref="A92:M92" si="39">A$2+A42</f>
        <v>86</v>
      </c>
      <c r="B92" s="80">
        <f t="shared" si="39"/>
        <v>94</v>
      </c>
      <c r="C92" s="80">
        <f t="shared" si="39"/>
        <v>69</v>
      </c>
      <c r="D92" s="80">
        <f t="shared" si="39"/>
        <v>103</v>
      </c>
      <c r="E92" s="80">
        <f t="shared" si="39"/>
        <v>86</v>
      </c>
      <c r="F92" s="80">
        <f t="shared" si="39"/>
        <v>103</v>
      </c>
      <c r="G92" s="80">
        <f t="shared" si="39"/>
        <v>94</v>
      </c>
      <c r="H92" s="80">
        <f t="shared" si="39"/>
        <v>103</v>
      </c>
      <c r="I92" s="80">
        <f t="shared" si="39"/>
        <v>122</v>
      </c>
      <c r="J92" s="80">
        <f t="shared" si="39"/>
        <v>70</v>
      </c>
      <c r="K92" s="80">
        <f t="shared" si="39"/>
        <v>99</v>
      </c>
      <c r="L92" s="80">
        <f t="shared" si="39"/>
        <v>92</v>
      </c>
      <c r="M92" s="80">
        <f t="shared" si="39"/>
        <v>90</v>
      </c>
    </row>
    <row r="93" spans="1:13" ht="18.25" customHeight="1">
      <c r="A93" s="80">
        <f t="shared" ref="A93:M93" si="40">A$2+A43</f>
        <v>86</v>
      </c>
      <c r="B93" s="80">
        <f t="shared" si="40"/>
        <v>94</v>
      </c>
      <c r="C93" s="80">
        <f t="shared" si="40"/>
        <v>69</v>
      </c>
      <c r="D93" s="80">
        <f t="shared" si="40"/>
        <v>103</v>
      </c>
      <c r="E93" s="80">
        <f t="shared" si="40"/>
        <v>86</v>
      </c>
      <c r="F93" s="80">
        <f t="shared" si="40"/>
        <v>103</v>
      </c>
      <c r="G93" s="80">
        <f t="shared" si="40"/>
        <v>94</v>
      </c>
      <c r="H93" s="80">
        <f t="shared" si="40"/>
        <v>103</v>
      </c>
      <c r="I93" s="80">
        <f t="shared" si="40"/>
        <v>122</v>
      </c>
      <c r="J93" s="80">
        <f t="shared" si="40"/>
        <v>70</v>
      </c>
      <c r="K93" s="80">
        <f t="shared" si="40"/>
        <v>99</v>
      </c>
      <c r="L93" s="80">
        <f t="shared" si="40"/>
        <v>92</v>
      </c>
      <c r="M93" s="80">
        <f t="shared" si="40"/>
        <v>90</v>
      </c>
    </row>
    <row r="94" spans="1:13" ht="18.25" customHeight="1">
      <c r="A94" s="80">
        <f t="shared" ref="A94:M94" si="41">A$2+A44</f>
        <v>86</v>
      </c>
      <c r="B94" s="80">
        <f t="shared" si="41"/>
        <v>94</v>
      </c>
      <c r="C94" s="80">
        <f t="shared" si="41"/>
        <v>69</v>
      </c>
      <c r="D94" s="80">
        <f t="shared" si="41"/>
        <v>103</v>
      </c>
      <c r="E94" s="80">
        <f t="shared" si="41"/>
        <v>86</v>
      </c>
      <c r="F94" s="80">
        <f t="shared" si="41"/>
        <v>103</v>
      </c>
      <c r="G94" s="80">
        <f t="shared" si="41"/>
        <v>94</v>
      </c>
      <c r="H94" s="80">
        <f t="shared" si="41"/>
        <v>103</v>
      </c>
      <c r="I94" s="80">
        <f t="shared" si="41"/>
        <v>122</v>
      </c>
      <c r="J94" s="80">
        <f t="shared" si="41"/>
        <v>70</v>
      </c>
      <c r="K94" s="80">
        <f t="shared" si="41"/>
        <v>99</v>
      </c>
      <c r="L94" s="80">
        <f t="shared" si="41"/>
        <v>92</v>
      </c>
      <c r="M94" s="80">
        <f t="shared" si="41"/>
        <v>90</v>
      </c>
    </row>
    <row r="95" spans="1:13" ht="18.25" customHeight="1">
      <c r="A95" s="80">
        <f t="shared" ref="A95:M95" si="42">A$2+A45</f>
        <v>86</v>
      </c>
      <c r="B95" s="80">
        <f t="shared" si="42"/>
        <v>94</v>
      </c>
      <c r="C95" s="80">
        <f t="shared" si="42"/>
        <v>69</v>
      </c>
      <c r="D95" s="80">
        <f t="shared" si="42"/>
        <v>103</v>
      </c>
      <c r="E95" s="80">
        <f t="shared" si="42"/>
        <v>86</v>
      </c>
      <c r="F95" s="80">
        <f t="shared" si="42"/>
        <v>103</v>
      </c>
      <c r="G95" s="80">
        <f t="shared" si="42"/>
        <v>94</v>
      </c>
      <c r="H95" s="80">
        <f t="shared" si="42"/>
        <v>103</v>
      </c>
      <c r="I95" s="80">
        <f t="shared" si="42"/>
        <v>122</v>
      </c>
      <c r="J95" s="80">
        <f t="shared" si="42"/>
        <v>70</v>
      </c>
      <c r="K95" s="80">
        <f t="shared" si="42"/>
        <v>99</v>
      </c>
      <c r="L95" s="80">
        <f t="shared" si="42"/>
        <v>92</v>
      </c>
      <c r="M95" s="80">
        <f t="shared" si="42"/>
        <v>90</v>
      </c>
    </row>
    <row r="96" spans="1:13" ht="18.25" customHeight="1">
      <c r="A96" s="80">
        <f t="shared" ref="A96:M96" si="43">A$2+A46</f>
        <v>86</v>
      </c>
      <c r="B96" s="80">
        <f t="shared" si="43"/>
        <v>94</v>
      </c>
      <c r="C96" s="80">
        <f t="shared" si="43"/>
        <v>69</v>
      </c>
      <c r="D96" s="80">
        <f t="shared" si="43"/>
        <v>103</v>
      </c>
      <c r="E96" s="80">
        <f t="shared" si="43"/>
        <v>86</v>
      </c>
      <c r="F96" s="80">
        <f t="shared" si="43"/>
        <v>103</v>
      </c>
      <c r="G96" s="80">
        <f t="shared" si="43"/>
        <v>94</v>
      </c>
      <c r="H96" s="80">
        <f t="shared" si="43"/>
        <v>103</v>
      </c>
      <c r="I96" s="80">
        <f t="shared" si="43"/>
        <v>122</v>
      </c>
      <c r="J96" s="80">
        <f t="shared" si="43"/>
        <v>70</v>
      </c>
      <c r="K96" s="80">
        <f t="shared" si="43"/>
        <v>99</v>
      </c>
      <c r="L96" s="80">
        <f t="shared" si="43"/>
        <v>92</v>
      </c>
      <c r="M96" s="80">
        <f t="shared" si="43"/>
        <v>90</v>
      </c>
    </row>
    <row r="97" spans="1:13" ht="18.25" customHeight="1">
      <c r="A97" s="80">
        <f t="shared" ref="A97:M97" si="44">A$2+A47</f>
        <v>86</v>
      </c>
      <c r="B97" s="80">
        <f t="shared" si="44"/>
        <v>94</v>
      </c>
      <c r="C97" s="80">
        <f t="shared" si="44"/>
        <v>69</v>
      </c>
      <c r="D97" s="80">
        <f t="shared" si="44"/>
        <v>103</v>
      </c>
      <c r="E97" s="80">
        <f t="shared" si="44"/>
        <v>86</v>
      </c>
      <c r="F97" s="80">
        <f t="shared" si="44"/>
        <v>103</v>
      </c>
      <c r="G97" s="80">
        <f t="shared" si="44"/>
        <v>94</v>
      </c>
      <c r="H97" s="80">
        <f t="shared" si="44"/>
        <v>103</v>
      </c>
      <c r="I97" s="80">
        <f t="shared" si="44"/>
        <v>122</v>
      </c>
      <c r="J97" s="80">
        <f t="shared" si="44"/>
        <v>70</v>
      </c>
      <c r="K97" s="80">
        <f t="shared" si="44"/>
        <v>99</v>
      </c>
      <c r="L97" s="80">
        <f t="shared" si="44"/>
        <v>92</v>
      </c>
      <c r="M97" s="80">
        <f t="shared" si="44"/>
        <v>90</v>
      </c>
    </row>
    <row r="98" spans="1:13" ht="18.25" customHeight="1">
      <c r="A98" s="80">
        <f t="shared" ref="A98:M98" si="45">A$2+A48</f>
        <v>86</v>
      </c>
      <c r="B98" s="80">
        <f t="shared" si="45"/>
        <v>94</v>
      </c>
      <c r="C98" s="80">
        <f t="shared" si="45"/>
        <v>69</v>
      </c>
      <c r="D98" s="80">
        <f t="shared" si="45"/>
        <v>103</v>
      </c>
      <c r="E98" s="80">
        <f t="shared" si="45"/>
        <v>86</v>
      </c>
      <c r="F98" s="80">
        <f t="shared" si="45"/>
        <v>103</v>
      </c>
      <c r="G98" s="80">
        <f t="shared" si="45"/>
        <v>94</v>
      </c>
      <c r="H98" s="80">
        <f t="shared" si="45"/>
        <v>103</v>
      </c>
      <c r="I98" s="80">
        <f t="shared" si="45"/>
        <v>122</v>
      </c>
      <c r="J98" s="80">
        <f t="shared" si="45"/>
        <v>70</v>
      </c>
      <c r="K98" s="80">
        <f t="shared" si="45"/>
        <v>99</v>
      </c>
      <c r="L98" s="80">
        <f t="shared" si="45"/>
        <v>92</v>
      </c>
      <c r="M98" s="80">
        <f t="shared" si="45"/>
        <v>90</v>
      </c>
    </row>
    <row r="99" spans="1:13" ht="18.25" customHeight="1">
      <c r="A99" s="80">
        <f t="shared" ref="A99:M99" si="46">A$2+A49</f>
        <v>86</v>
      </c>
      <c r="B99" s="80">
        <f t="shared" si="46"/>
        <v>94</v>
      </c>
      <c r="C99" s="80">
        <f t="shared" si="46"/>
        <v>69</v>
      </c>
      <c r="D99" s="80">
        <f t="shared" si="46"/>
        <v>103</v>
      </c>
      <c r="E99" s="80">
        <f t="shared" si="46"/>
        <v>86</v>
      </c>
      <c r="F99" s="80">
        <f t="shared" si="46"/>
        <v>103</v>
      </c>
      <c r="G99" s="80">
        <f t="shared" si="46"/>
        <v>94</v>
      </c>
      <c r="H99" s="80">
        <f t="shared" si="46"/>
        <v>103</v>
      </c>
      <c r="I99" s="80">
        <f t="shared" si="46"/>
        <v>122</v>
      </c>
      <c r="J99" s="80">
        <f t="shared" si="46"/>
        <v>70</v>
      </c>
      <c r="K99" s="80">
        <f t="shared" si="46"/>
        <v>99</v>
      </c>
      <c r="L99" s="80">
        <f t="shared" si="46"/>
        <v>92</v>
      </c>
      <c r="M99" s="80">
        <f t="shared" si="46"/>
        <v>90</v>
      </c>
    </row>
    <row r="100" spans="1:13" ht="18.25" customHeight="1">
      <c r="A100" s="80">
        <f t="shared" ref="A100:M100" si="47">A$2+A50</f>
        <v>86</v>
      </c>
      <c r="B100" s="80">
        <f t="shared" si="47"/>
        <v>94</v>
      </c>
      <c r="C100" s="80">
        <f t="shared" si="47"/>
        <v>69</v>
      </c>
      <c r="D100" s="80">
        <f t="shared" si="47"/>
        <v>103</v>
      </c>
      <c r="E100" s="80">
        <f t="shared" si="47"/>
        <v>86</v>
      </c>
      <c r="F100" s="80">
        <f t="shared" si="47"/>
        <v>103</v>
      </c>
      <c r="G100" s="80">
        <f t="shared" si="47"/>
        <v>94</v>
      </c>
      <c r="H100" s="80">
        <f t="shared" si="47"/>
        <v>103</v>
      </c>
      <c r="I100" s="80">
        <f t="shared" si="47"/>
        <v>122</v>
      </c>
      <c r="J100" s="80">
        <f t="shared" si="47"/>
        <v>70</v>
      </c>
      <c r="K100" s="80">
        <f t="shared" si="47"/>
        <v>99</v>
      </c>
      <c r="L100" s="80">
        <f t="shared" si="47"/>
        <v>92</v>
      </c>
      <c r="M100" s="80">
        <f t="shared" si="47"/>
        <v>90</v>
      </c>
    </row>
    <row r="101" spans="1:13" ht="18.25" customHeight="1">
      <c r="A101" s="80">
        <f t="shared" ref="A101:M101" si="48">A$2+A51</f>
        <v>86</v>
      </c>
      <c r="B101" s="80">
        <f t="shared" si="48"/>
        <v>94</v>
      </c>
      <c r="C101" s="80">
        <f t="shared" si="48"/>
        <v>69</v>
      </c>
      <c r="D101" s="80">
        <f t="shared" si="48"/>
        <v>103</v>
      </c>
      <c r="E101" s="80">
        <f t="shared" si="48"/>
        <v>86</v>
      </c>
      <c r="F101" s="80">
        <f t="shared" si="48"/>
        <v>103</v>
      </c>
      <c r="G101" s="80">
        <f t="shared" si="48"/>
        <v>94</v>
      </c>
      <c r="H101" s="80">
        <f t="shared" si="48"/>
        <v>103</v>
      </c>
      <c r="I101" s="80">
        <f t="shared" si="48"/>
        <v>122</v>
      </c>
      <c r="J101" s="80">
        <f t="shared" si="48"/>
        <v>70</v>
      </c>
      <c r="K101" s="80">
        <f t="shared" si="48"/>
        <v>99</v>
      </c>
      <c r="L101" s="80">
        <f t="shared" si="48"/>
        <v>92</v>
      </c>
      <c r="M101" s="80">
        <f t="shared" si="48"/>
        <v>90</v>
      </c>
    </row>
    <row r="102" spans="1:13" ht="18.25" customHeight="1">
      <c r="A102" s="80">
        <f t="shared" ref="A102:M102" si="49">A$2+A52</f>
        <v>86</v>
      </c>
      <c r="B102" s="80">
        <f t="shared" si="49"/>
        <v>94</v>
      </c>
      <c r="C102" s="80">
        <f t="shared" si="49"/>
        <v>69</v>
      </c>
      <c r="D102" s="80">
        <f t="shared" si="49"/>
        <v>103</v>
      </c>
      <c r="E102" s="80">
        <f t="shared" si="49"/>
        <v>86</v>
      </c>
      <c r="F102" s="80">
        <f t="shared" si="49"/>
        <v>103</v>
      </c>
      <c r="G102" s="80">
        <f t="shared" si="49"/>
        <v>94</v>
      </c>
      <c r="H102" s="80">
        <f t="shared" si="49"/>
        <v>103</v>
      </c>
      <c r="I102" s="80">
        <f t="shared" si="49"/>
        <v>122</v>
      </c>
      <c r="J102" s="80">
        <f t="shared" si="49"/>
        <v>70</v>
      </c>
      <c r="K102" s="80">
        <f t="shared" si="49"/>
        <v>99</v>
      </c>
      <c r="L102" s="80">
        <f t="shared" si="49"/>
        <v>92</v>
      </c>
      <c r="M102" s="80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2" width="7" style="81" customWidth="1"/>
    <col min="3" max="3" width="5.42578125" style="81" customWidth="1"/>
    <col min="4" max="4" width="7.5703125" style="81" customWidth="1"/>
    <col min="5" max="6" width="7" style="81" customWidth="1"/>
    <col min="7" max="7" width="4.85546875" style="81" customWidth="1"/>
    <col min="8" max="8" width="7" style="81" customWidth="1"/>
    <col min="9" max="9" width="5.5703125" style="81" customWidth="1"/>
    <col min="10" max="10" width="8.140625" style="81" customWidth="1"/>
    <col min="11" max="11" width="6.140625" style="81" customWidth="1"/>
    <col min="12" max="12" width="7" style="81" customWidth="1"/>
    <col min="13" max="13" width="5.5703125" style="81" customWidth="1"/>
    <col min="14" max="14" width="19.5703125" style="81" customWidth="1"/>
    <col min="15" max="16384" width="19.5703125" style="81"/>
  </cols>
  <sheetData>
    <row r="1" spans="1:13" ht="26" customHeight="1">
      <c r="A1" s="82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6" t="str">
        <f>"  {"&amp;Back_CSV!A3</f>
        <v xml:space="preserve">  {0</v>
      </c>
      <c r="B2" s="57">
        <f>Back_CSV!B3</f>
        <v>-3</v>
      </c>
      <c r="C2" s="57">
        <f>Back_CSV!C3</f>
        <v>-12</v>
      </c>
      <c r="D2" s="57">
        <f>Back_CSV!D3</f>
        <v>18</v>
      </c>
      <c r="E2" s="57">
        <f>Back_CSV!E3</f>
        <v>-3</v>
      </c>
      <c r="F2" s="57">
        <f>Back_CSV!F3</f>
        <v>3</v>
      </c>
      <c r="G2" s="57">
        <f>Back_CSV!G3</f>
        <v>0</v>
      </c>
      <c r="H2" s="57">
        <f>Back_CSV!H3</f>
        <v>3</v>
      </c>
      <c r="I2" s="57">
        <f>Back_CSV!I3</f>
        <v>12</v>
      </c>
      <c r="J2" s="57">
        <f>Back_CSV!J3</f>
        <v>-18</v>
      </c>
      <c r="K2" s="57">
        <f>Back_CSV!K3</f>
        <v>3</v>
      </c>
      <c r="L2" s="57">
        <f>Back_CSV!L3</f>
        <v>-3</v>
      </c>
      <c r="M2" s="56" t="str">
        <f>Back_CSV!M3&amp;"}"</f>
        <v>0}</v>
      </c>
    </row>
    <row r="3" spans="1:13" ht="18.25" customHeight="1">
      <c r="A3" s="56" t="str">
        <f>"  {"&amp;Back_CSV!A4</f>
        <v xml:space="preserve">  {0</v>
      </c>
      <c r="B3" s="57">
        <f>Back_CSV!B4</f>
        <v>5</v>
      </c>
      <c r="C3" s="57">
        <f>Back_CSV!C4</f>
        <v>-11</v>
      </c>
      <c r="D3" s="57">
        <f>Back_CSV!D4</f>
        <v>18</v>
      </c>
      <c r="E3" s="57">
        <f>Back_CSV!E4</f>
        <v>-4</v>
      </c>
      <c r="F3" s="57">
        <f>Back_CSV!F4</f>
        <v>-5</v>
      </c>
      <c r="G3" s="57">
        <f>Back_CSV!G4</f>
        <v>0</v>
      </c>
      <c r="H3" s="57">
        <f>Back_CSV!H4</f>
        <v>11</v>
      </c>
      <c r="I3" s="57">
        <f>Back_CSV!I4</f>
        <v>11</v>
      </c>
      <c r="J3" s="57">
        <f>Back_CSV!J4</f>
        <v>-17</v>
      </c>
      <c r="K3" s="57">
        <f>Back_CSV!K4</f>
        <v>4</v>
      </c>
      <c r="L3" s="57">
        <f>Back_CSV!L4</f>
        <v>-11</v>
      </c>
      <c r="M3" s="56" t="str">
        <f>Back_CSV!M4&amp;"}"</f>
        <v>0}</v>
      </c>
    </row>
    <row r="4" spans="1:13" ht="18.25" customHeight="1">
      <c r="A4" s="56" t="str">
        <f>"  {"&amp;Back_CSV!A5</f>
        <v xml:space="preserve">  {0</v>
      </c>
      <c r="B4" s="57">
        <f>Back_CSV!B5</f>
        <v>10</v>
      </c>
      <c r="C4" s="57">
        <f>Back_CSV!C5</f>
        <v>-11</v>
      </c>
      <c r="D4" s="57">
        <f>Back_CSV!D5</f>
        <v>17</v>
      </c>
      <c r="E4" s="57">
        <f>Back_CSV!E5</f>
        <v>-4</v>
      </c>
      <c r="F4" s="57">
        <f>Back_CSV!F5</f>
        <v>-10</v>
      </c>
      <c r="G4" s="57">
        <f>Back_CSV!G5</f>
        <v>0</v>
      </c>
      <c r="H4" s="57">
        <f>Back_CSV!H5</f>
        <v>16</v>
      </c>
      <c r="I4" s="57">
        <f>Back_CSV!I5</f>
        <v>10</v>
      </c>
      <c r="J4" s="57">
        <f>Back_CSV!J5</f>
        <v>-14</v>
      </c>
      <c r="K4" s="57">
        <f>Back_CSV!K5</f>
        <v>5</v>
      </c>
      <c r="L4" s="57">
        <f>Back_CSV!L5</f>
        <v>-16</v>
      </c>
      <c r="M4" s="56" t="str">
        <f>Back_CSV!M5&amp;"}"</f>
        <v>0}</v>
      </c>
    </row>
    <row r="5" spans="1:13" ht="18.25" customHeight="1">
      <c r="A5" s="56" t="str">
        <f>"  {"&amp;Back_CSV!A6</f>
        <v xml:space="preserve">  {0</v>
      </c>
      <c r="B5" s="57">
        <f>Back_CSV!B6</f>
        <v>13</v>
      </c>
      <c r="C5" s="57">
        <f>Back_CSV!C6</f>
        <v>-13</v>
      </c>
      <c r="D5" s="57">
        <f>Back_CSV!D6</f>
        <v>21</v>
      </c>
      <c r="E5" s="57">
        <f>Back_CSV!E6</f>
        <v>-2</v>
      </c>
      <c r="F5" s="57">
        <f>Back_CSV!F6</f>
        <v>-13</v>
      </c>
      <c r="G5" s="57">
        <f>Back_CSV!G6</f>
        <v>0</v>
      </c>
      <c r="H5" s="57">
        <f>Back_CSV!H6</f>
        <v>18</v>
      </c>
      <c r="I5" s="57">
        <f>Back_CSV!I6</f>
        <v>9</v>
      </c>
      <c r="J5" s="57">
        <f>Back_CSV!J6</f>
        <v>-13</v>
      </c>
      <c r="K5" s="57">
        <f>Back_CSV!K6</f>
        <v>6</v>
      </c>
      <c r="L5" s="57">
        <f>Back_CSV!L6</f>
        <v>-18</v>
      </c>
      <c r="M5" s="56" t="str">
        <f>Back_CSV!M6&amp;"}"</f>
        <v>0}</v>
      </c>
    </row>
    <row r="6" spans="1:13" ht="18.25" customHeight="1">
      <c r="A6" s="56" t="str">
        <f>"  {"&amp;Back_CSV!A7</f>
        <v xml:space="preserve">  {0</v>
      </c>
      <c r="B6" s="57">
        <f>Back_CSV!B7</f>
        <v>15</v>
      </c>
      <c r="C6" s="57">
        <f>Back_CSV!C7</f>
        <v>-23</v>
      </c>
      <c r="D6" s="57">
        <f>Back_CSV!D7</f>
        <v>30</v>
      </c>
      <c r="E6" s="57">
        <f>Back_CSV!E7</f>
        <v>-4</v>
      </c>
      <c r="F6" s="57">
        <f>Back_CSV!F7</f>
        <v>-15</v>
      </c>
      <c r="G6" s="57">
        <f>Back_CSV!G7</f>
        <v>0</v>
      </c>
      <c r="H6" s="57">
        <f>Back_CSV!H7</f>
        <v>18</v>
      </c>
      <c r="I6" s="57">
        <f>Back_CSV!I7</f>
        <v>9</v>
      </c>
      <c r="J6" s="57">
        <f>Back_CSV!J7</f>
        <v>-13</v>
      </c>
      <c r="K6" s="57">
        <f>Back_CSV!K7</f>
        <v>6</v>
      </c>
      <c r="L6" s="57">
        <f>Back_CSV!L7</f>
        <v>-18</v>
      </c>
      <c r="M6" s="56" t="str">
        <f>Back_CSV!M7&amp;"}"</f>
        <v>0}</v>
      </c>
    </row>
    <row r="7" spans="1:13" ht="18.25" customHeight="1">
      <c r="A7" s="56" t="str">
        <f>"  {"&amp;Back_CSV!A8</f>
        <v xml:space="preserve">  {0</v>
      </c>
      <c r="B7" s="57">
        <f>Back_CSV!B8</f>
        <v>17</v>
      </c>
      <c r="C7" s="57">
        <f>Back_CSV!C8</f>
        <v>-35</v>
      </c>
      <c r="D7" s="57">
        <f>Back_CSV!D8</f>
        <v>38</v>
      </c>
      <c r="E7" s="57">
        <f>Back_CSV!E8</f>
        <v>-7</v>
      </c>
      <c r="F7" s="57">
        <f>Back_CSV!F8</f>
        <v>-17</v>
      </c>
      <c r="G7" s="57">
        <f>Back_CSV!G8</f>
        <v>0</v>
      </c>
      <c r="H7" s="57">
        <f>Back_CSV!H8</f>
        <v>18</v>
      </c>
      <c r="I7" s="57">
        <f>Back_CSV!I8</f>
        <v>9</v>
      </c>
      <c r="J7" s="57">
        <f>Back_CSV!J8</f>
        <v>-13</v>
      </c>
      <c r="K7" s="57">
        <f>Back_CSV!K8</f>
        <v>6</v>
      </c>
      <c r="L7" s="57">
        <f>Back_CSV!L8</f>
        <v>-18</v>
      </c>
      <c r="M7" s="56" t="str">
        <f>Back_CSV!M8&amp;"}"</f>
        <v>0}</v>
      </c>
    </row>
    <row r="8" spans="1:13" ht="18.25" customHeight="1">
      <c r="A8" s="56" t="str">
        <f>"  {"&amp;Back_CSV!A9</f>
        <v xml:space="preserve">  {0</v>
      </c>
      <c r="B8" s="57">
        <f>Back_CSV!B9</f>
        <v>18</v>
      </c>
      <c r="C8" s="57">
        <f>Back_CSV!C9</f>
        <v>-44</v>
      </c>
      <c r="D8" s="57">
        <f>Back_CSV!D9</f>
        <v>40</v>
      </c>
      <c r="E8" s="57">
        <f>Back_CSV!E9</f>
        <v>-14</v>
      </c>
      <c r="F8" s="57">
        <f>Back_CSV!F9</f>
        <v>-18</v>
      </c>
      <c r="G8" s="57">
        <f>Back_CSV!G9</f>
        <v>0</v>
      </c>
      <c r="H8" s="57">
        <f>Back_CSV!H9</f>
        <v>18</v>
      </c>
      <c r="I8" s="57">
        <f>Back_CSV!I9</f>
        <v>9</v>
      </c>
      <c r="J8" s="57">
        <f>Back_CSV!J9</f>
        <v>-13</v>
      </c>
      <c r="K8" s="57">
        <f>Back_CSV!K9</f>
        <v>6</v>
      </c>
      <c r="L8" s="57">
        <f>Back_CSV!L9</f>
        <v>-18</v>
      </c>
      <c r="M8" s="56" t="str">
        <f>Back_CSV!M9&amp;"}"</f>
        <v>0}</v>
      </c>
    </row>
    <row r="9" spans="1:13" ht="18.25" customHeight="1">
      <c r="A9" s="56" t="str">
        <f>"  {"&amp;Back_CSV!A10</f>
        <v xml:space="preserve">  {0</v>
      </c>
      <c r="B9" s="57">
        <f>Back_CSV!B10</f>
        <v>17</v>
      </c>
      <c r="C9" s="57">
        <f>Back_CSV!C10</f>
        <v>-41</v>
      </c>
      <c r="D9" s="57">
        <f>Back_CSV!D10</f>
        <v>36</v>
      </c>
      <c r="E9" s="57">
        <f>Back_CSV!E10</f>
        <v>-15</v>
      </c>
      <c r="F9" s="57">
        <f>Back_CSV!F10</f>
        <v>-17</v>
      </c>
      <c r="G9" s="57">
        <f>Back_CSV!G10</f>
        <v>0</v>
      </c>
      <c r="H9" s="57">
        <f>Back_CSV!H10</f>
        <v>18</v>
      </c>
      <c r="I9" s="57">
        <f>Back_CSV!I10</f>
        <v>9</v>
      </c>
      <c r="J9" s="57">
        <f>Back_CSV!J10</f>
        <v>-13</v>
      </c>
      <c r="K9" s="57">
        <f>Back_CSV!K10</f>
        <v>6</v>
      </c>
      <c r="L9" s="57">
        <f>Back_CSV!L10</f>
        <v>-18</v>
      </c>
      <c r="M9" s="56" t="str">
        <f>Back_CSV!M10&amp;"}"</f>
        <v>0}</v>
      </c>
    </row>
    <row r="10" spans="1:13" ht="18.25" customHeight="1">
      <c r="A10" s="56" t="str">
        <f>"  {"&amp;Back_CSV!A11</f>
        <v xml:space="preserve">  {0</v>
      </c>
      <c r="B10" s="57">
        <f>Back_CSV!B11</f>
        <v>15</v>
      </c>
      <c r="C10" s="57">
        <f>Back_CSV!C11</f>
        <v>-33</v>
      </c>
      <c r="D10" s="57">
        <f>Back_CSV!D11</f>
        <v>27</v>
      </c>
      <c r="E10" s="57">
        <f>Back_CSV!E11</f>
        <v>-16</v>
      </c>
      <c r="F10" s="57">
        <f>Back_CSV!F11</f>
        <v>-15</v>
      </c>
      <c r="G10" s="57">
        <f>Back_CSV!G11</f>
        <v>0</v>
      </c>
      <c r="H10" s="57">
        <f>Back_CSV!H11</f>
        <v>18</v>
      </c>
      <c r="I10" s="57">
        <f>Back_CSV!I11</f>
        <v>9</v>
      </c>
      <c r="J10" s="57">
        <f>Back_CSV!J11</f>
        <v>-13</v>
      </c>
      <c r="K10" s="57">
        <f>Back_CSV!K11</f>
        <v>6</v>
      </c>
      <c r="L10" s="57">
        <f>Back_CSV!L11</f>
        <v>-18</v>
      </c>
      <c r="M10" s="56" t="str">
        <f>Back_CSV!M11&amp;"}"</f>
        <v>0}</v>
      </c>
    </row>
    <row r="11" spans="1:13" ht="18.25" customHeight="1">
      <c r="A11" s="56" t="str">
        <f>"  {"&amp;Back_CSV!A12</f>
        <v xml:space="preserve">  {0</v>
      </c>
      <c r="B11" s="57">
        <f>Back_CSV!B12</f>
        <v>13</v>
      </c>
      <c r="C11" s="57">
        <f>Back_CSV!C12</f>
        <v>-27</v>
      </c>
      <c r="D11" s="57">
        <f>Back_CSV!D12</f>
        <v>18</v>
      </c>
      <c r="E11" s="57">
        <f>Back_CSV!E12</f>
        <v>-18</v>
      </c>
      <c r="F11" s="57">
        <f>Back_CSV!F12</f>
        <v>-13</v>
      </c>
      <c r="G11" s="57">
        <f>Back_CSV!G12</f>
        <v>0</v>
      </c>
      <c r="H11" s="57">
        <f>Back_CSV!H12</f>
        <v>18</v>
      </c>
      <c r="I11" s="57">
        <f>Back_CSV!I12</f>
        <v>9</v>
      </c>
      <c r="J11" s="57">
        <f>Back_CSV!J12</f>
        <v>-13</v>
      </c>
      <c r="K11" s="57">
        <f>Back_CSV!K12</f>
        <v>6</v>
      </c>
      <c r="L11" s="57">
        <f>Back_CSV!L12</f>
        <v>-18</v>
      </c>
      <c r="M11" s="56" t="str">
        <f>Back_CSV!M12&amp;"}"</f>
        <v>0}</v>
      </c>
    </row>
    <row r="12" spans="1:13" ht="18.25" customHeight="1">
      <c r="A12" s="56" t="str">
        <f>"  {"&amp;Back_CSV!A13</f>
        <v xml:space="preserve">  {0</v>
      </c>
      <c r="B12" s="57">
        <f>Back_CSV!B13</f>
        <v>11</v>
      </c>
      <c r="C12" s="57">
        <f>Back_CSV!C13</f>
        <v>-26</v>
      </c>
      <c r="D12" s="57">
        <f>Back_CSV!D13</f>
        <v>19</v>
      </c>
      <c r="E12" s="57">
        <f>Back_CSV!E13</f>
        <v>-17</v>
      </c>
      <c r="F12" s="57">
        <f>Back_CSV!F13</f>
        <v>-11</v>
      </c>
      <c r="G12" s="57">
        <f>Back_CSV!G13</f>
        <v>0</v>
      </c>
      <c r="H12" s="57">
        <f>Back_CSV!H13</f>
        <v>16</v>
      </c>
      <c r="I12" s="57">
        <f>Back_CSV!I13</f>
        <v>9</v>
      </c>
      <c r="J12" s="57">
        <f>Back_CSV!J13</f>
        <v>-14</v>
      </c>
      <c r="K12" s="57">
        <f>Back_CSV!K13</f>
        <v>4</v>
      </c>
      <c r="L12" s="57">
        <f>Back_CSV!L13</f>
        <v>-16</v>
      </c>
      <c r="M12" s="56" t="str">
        <f>Back_CSV!M13&amp;"}"</f>
        <v>0}</v>
      </c>
    </row>
    <row r="13" spans="1:13" ht="18.25" customHeight="1">
      <c r="A13" s="56" t="str">
        <f>"  {"&amp;Back_CSV!A14</f>
        <v xml:space="preserve">  {0</v>
      </c>
      <c r="B13" s="57">
        <f>Back_CSV!B14</f>
        <v>5</v>
      </c>
      <c r="C13" s="57">
        <f>Back_CSV!C14</f>
        <v>-25</v>
      </c>
      <c r="D13" s="57">
        <f>Back_CSV!D14</f>
        <v>21</v>
      </c>
      <c r="E13" s="57">
        <f>Back_CSV!E14</f>
        <v>-14</v>
      </c>
      <c r="F13" s="57">
        <f>Back_CSV!F14</f>
        <v>-5</v>
      </c>
      <c r="G13" s="57">
        <f>Back_CSV!G14</f>
        <v>0</v>
      </c>
      <c r="H13" s="57">
        <f>Back_CSV!H14</f>
        <v>11</v>
      </c>
      <c r="I13" s="57">
        <f>Back_CSV!I14</f>
        <v>7</v>
      </c>
      <c r="J13" s="57">
        <f>Back_CSV!J14</f>
        <v>-16</v>
      </c>
      <c r="K13" s="57">
        <f>Back_CSV!K14</f>
        <v>1</v>
      </c>
      <c r="L13" s="57">
        <f>Back_CSV!L14</f>
        <v>-11</v>
      </c>
      <c r="M13" s="56" t="str">
        <f>Back_CSV!M14&amp;"}"</f>
        <v>0}</v>
      </c>
    </row>
    <row r="14" spans="1:13" ht="18.25" customHeight="1">
      <c r="A14" s="56" t="str">
        <f>"  {"&amp;Back_CSV!A15</f>
        <v xml:space="preserve">  {0</v>
      </c>
      <c r="B14" s="57">
        <f>Back_CSV!B15</f>
        <v>-3</v>
      </c>
      <c r="C14" s="57">
        <f>Back_CSV!C15</f>
        <v>-19</v>
      </c>
      <c r="D14" s="57">
        <f>Back_CSV!D15</f>
        <v>17</v>
      </c>
      <c r="E14" s="57">
        <f>Back_CSV!E15</f>
        <v>-11</v>
      </c>
      <c r="F14" s="57">
        <f>Back_CSV!F15</f>
        <v>3</v>
      </c>
      <c r="G14" s="57">
        <f>Back_CSV!G15</f>
        <v>0</v>
      </c>
      <c r="H14" s="57">
        <f>Back_CSV!H15</f>
        <v>3</v>
      </c>
      <c r="I14" s="57">
        <f>Back_CSV!I15</f>
        <v>4</v>
      </c>
      <c r="J14" s="57">
        <f>Back_CSV!J15</f>
        <v>-17</v>
      </c>
      <c r="K14" s="57">
        <f>Back_CSV!K15</f>
        <v>-4</v>
      </c>
      <c r="L14" s="57">
        <f>Back_CSV!L15</f>
        <v>-3</v>
      </c>
      <c r="M14" s="56" t="str">
        <f>Back_CSV!M15&amp;"}"</f>
        <v>0}</v>
      </c>
    </row>
    <row r="15" spans="1:13" ht="18.25" customHeight="1">
      <c r="A15" s="56" t="str">
        <f>"  {"&amp;Back_CSV!A16</f>
        <v xml:space="preserve">  {0</v>
      </c>
      <c r="B15" s="57">
        <f>Back_CSV!B16</f>
        <v>-11</v>
      </c>
      <c r="C15" s="57">
        <f>Back_CSV!C16</f>
        <v>-14</v>
      </c>
      <c r="D15" s="57">
        <f>Back_CSV!D16</f>
        <v>16</v>
      </c>
      <c r="E15" s="57">
        <f>Back_CSV!E16</f>
        <v>-8</v>
      </c>
      <c r="F15" s="57">
        <f>Back_CSV!F16</f>
        <v>11</v>
      </c>
      <c r="G15" s="57">
        <f>Back_CSV!G16</f>
        <v>0</v>
      </c>
      <c r="H15" s="57">
        <f>Back_CSV!H16</f>
        <v>-5</v>
      </c>
      <c r="I15" s="57">
        <f>Back_CSV!I16</f>
        <v>0</v>
      </c>
      <c r="J15" s="57">
        <f>Back_CSV!J16</f>
        <v>-17</v>
      </c>
      <c r="K15" s="57">
        <f>Back_CSV!K16</f>
        <v>-7</v>
      </c>
      <c r="L15" s="57">
        <f>Back_CSV!L16</f>
        <v>5</v>
      </c>
      <c r="M15" s="56" t="str">
        <f>Back_CSV!M16&amp;"}"</f>
        <v>0}</v>
      </c>
    </row>
    <row r="16" spans="1:13" ht="18.25" customHeight="1">
      <c r="A16" s="56" t="str">
        <f>"  {"&amp;Back_CSV!A17</f>
        <v xml:space="preserve">  {0</v>
      </c>
      <c r="B16" s="57">
        <f>Back_CSV!B17</f>
        <v>-16</v>
      </c>
      <c r="C16" s="57">
        <f>Back_CSV!C17</f>
        <v>-11</v>
      </c>
      <c r="D16" s="57">
        <f>Back_CSV!D17</f>
        <v>14</v>
      </c>
      <c r="E16" s="57">
        <f>Back_CSV!E17</f>
        <v>-6</v>
      </c>
      <c r="F16" s="57">
        <f>Back_CSV!F17</f>
        <v>16</v>
      </c>
      <c r="G16" s="57">
        <f>Back_CSV!G17</f>
        <v>0</v>
      </c>
      <c r="H16" s="57">
        <f>Back_CSV!H17</f>
        <v>-10</v>
      </c>
      <c r="I16" s="57">
        <f>Back_CSV!I17</f>
        <v>-4</v>
      </c>
      <c r="J16" s="57">
        <f>Back_CSV!J17</f>
        <v>-15</v>
      </c>
      <c r="K16" s="57">
        <f>Back_CSV!K17</f>
        <v>-8</v>
      </c>
      <c r="L16" s="57">
        <f>Back_CSV!L17</f>
        <v>10</v>
      </c>
      <c r="M16" s="56" t="str">
        <f>Back_CSV!M17&amp;"}"</f>
        <v>0}</v>
      </c>
    </row>
    <row r="17" spans="1:13" ht="18.25" customHeight="1">
      <c r="A17" s="56" t="str">
        <f>"  {"&amp;Back_CSV!A18</f>
        <v xml:space="preserve">  {0</v>
      </c>
      <c r="B17" s="57">
        <f>Back_CSV!B18</f>
        <v>-18</v>
      </c>
      <c r="C17" s="57">
        <f>Back_CSV!C18</f>
        <v>-9</v>
      </c>
      <c r="D17" s="57">
        <f>Back_CSV!D18</f>
        <v>13</v>
      </c>
      <c r="E17" s="57">
        <f>Back_CSV!E18</f>
        <v>-6</v>
      </c>
      <c r="F17" s="57">
        <f>Back_CSV!F18</f>
        <v>18</v>
      </c>
      <c r="G17" s="57">
        <f>Back_CSV!G18</f>
        <v>0</v>
      </c>
      <c r="H17" s="57">
        <f>Back_CSV!H18</f>
        <v>-13</v>
      </c>
      <c r="I17" s="57">
        <f>Back_CSV!I18</f>
        <v>-5</v>
      </c>
      <c r="J17" s="57">
        <f>Back_CSV!J18</f>
        <v>-14</v>
      </c>
      <c r="K17" s="57">
        <f>Back_CSV!K18</f>
        <v>-8</v>
      </c>
      <c r="L17" s="57">
        <f>Back_CSV!L18</f>
        <v>13</v>
      </c>
      <c r="M17" s="56" t="str">
        <f>Back_CSV!M18&amp;"}"</f>
        <v>0}</v>
      </c>
    </row>
    <row r="18" spans="1:13" ht="18.25" customHeight="1">
      <c r="A18" s="56" t="str">
        <f>"  {"&amp;Back_CSV!A19</f>
        <v xml:space="preserve">  {0</v>
      </c>
      <c r="B18" s="57">
        <f>Back_CSV!B19</f>
        <v>-18</v>
      </c>
      <c r="C18" s="57">
        <f>Back_CSV!C19</f>
        <v>-9</v>
      </c>
      <c r="D18" s="57">
        <f>Back_CSV!D19</f>
        <v>13</v>
      </c>
      <c r="E18" s="57">
        <f>Back_CSV!E19</f>
        <v>-6</v>
      </c>
      <c r="F18" s="57">
        <f>Back_CSV!F19</f>
        <v>18</v>
      </c>
      <c r="G18" s="57">
        <f>Back_CSV!G19</f>
        <v>0</v>
      </c>
      <c r="H18" s="57">
        <f>Back_CSV!H19</f>
        <v>-13</v>
      </c>
      <c r="I18" s="57">
        <f>Back_CSV!I19</f>
        <v>-3</v>
      </c>
      <c r="J18" s="57">
        <f>Back_CSV!J19</f>
        <v>-18</v>
      </c>
      <c r="K18" s="57">
        <f>Back_CSV!K19</f>
        <v>-12</v>
      </c>
      <c r="L18" s="57">
        <f>Back_CSV!L19</f>
        <v>13</v>
      </c>
      <c r="M18" s="56" t="str">
        <f>Back_CSV!M19&amp;"}"</f>
        <v>0}</v>
      </c>
    </row>
    <row r="19" spans="1:13" ht="18.25" customHeight="1">
      <c r="A19" s="56" t="str">
        <f>"  {"&amp;Back_CSV!A20</f>
        <v xml:space="preserve">  {0</v>
      </c>
      <c r="B19" s="57">
        <f>Back_CSV!B20</f>
        <v>-18</v>
      </c>
      <c r="C19" s="57">
        <f>Back_CSV!C20</f>
        <v>-9</v>
      </c>
      <c r="D19" s="57">
        <f>Back_CSV!D20</f>
        <v>13</v>
      </c>
      <c r="E19" s="57">
        <f>Back_CSV!E20</f>
        <v>-6</v>
      </c>
      <c r="F19" s="57">
        <f>Back_CSV!F20</f>
        <v>18</v>
      </c>
      <c r="G19" s="57">
        <f>Back_CSV!G20</f>
        <v>0</v>
      </c>
      <c r="H19" s="57">
        <f>Back_CSV!H20</f>
        <v>-15</v>
      </c>
      <c r="I19" s="57">
        <f>Back_CSV!I20</f>
        <v>5</v>
      </c>
      <c r="J19" s="57">
        <f>Back_CSV!J20</f>
        <v>-29</v>
      </c>
      <c r="K19" s="57">
        <f>Back_CSV!K20</f>
        <v>-14</v>
      </c>
      <c r="L19" s="57">
        <f>Back_CSV!L20</f>
        <v>15</v>
      </c>
      <c r="M19" s="56" t="str">
        <f>Back_CSV!M20&amp;"}"</f>
        <v>0}</v>
      </c>
    </row>
    <row r="20" spans="1:13" ht="18.25" customHeight="1">
      <c r="A20" s="56" t="str">
        <f>"  {"&amp;Back_CSV!A21</f>
        <v xml:space="preserve">  {0</v>
      </c>
      <c r="B20" s="57">
        <f>Back_CSV!B21</f>
        <v>-18</v>
      </c>
      <c r="C20" s="57">
        <f>Back_CSV!C21</f>
        <v>-9</v>
      </c>
      <c r="D20" s="57">
        <f>Back_CSV!D21</f>
        <v>13</v>
      </c>
      <c r="E20" s="57">
        <f>Back_CSV!E21</f>
        <v>-6</v>
      </c>
      <c r="F20" s="57">
        <f>Back_CSV!F21</f>
        <v>18</v>
      </c>
      <c r="G20" s="57">
        <f>Back_CSV!G21</f>
        <v>0</v>
      </c>
      <c r="H20" s="57">
        <f>Back_CSV!H21</f>
        <v>-17</v>
      </c>
      <c r="I20" s="57">
        <f>Back_CSV!I21</f>
        <v>15</v>
      </c>
      <c r="J20" s="57">
        <f>Back_CSV!J21</f>
        <v>-39</v>
      </c>
      <c r="K20" s="57">
        <f>Back_CSV!K21</f>
        <v>-14</v>
      </c>
      <c r="L20" s="57">
        <f>Back_CSV!L21</f>
        <v>17</v>
      </c>
      <c r="M20" s="56" t="str">
        <f>Back_CSV!M21&amp;"}"</f>
        <v>0}</v>
      </c>
    </row>
    <row r="21" spans="1:13" ht="18.25" customHeight="1">
      <c r="A21" s="56" t="str">
        <f>"  {"&amp;Back_CSV!A22</f>
        <v xml:space="preserve">  {0</v>
      </c>
      <c r="B21" s="57">
        <f>Back_CSV!B22</f>
        <v>-18</v>
      </c>
      <c r="C21" s="57">
        <f>Back_CSV!C22</f>
        <v>-9</v>
      </c>
      <c r="D21" s="57">
        <f>Back_CSV!D22</f>
        <v>13</v>
      </c>
      <c r="E21" s="57">
        <f>Back_CSV!E22</f>
        <v>-6</v>
      </c>
      <c r="F21" s="57">
        <f>Back_CSV!F22</f>
        <v>18</v>
      </c>
      <c r="G21" s="57">
        <f>Back_CSV!G22</f>
        <v>0</v>
      </c>
      <c r="H21" s="57">
        <f>Back_CSV!H22</f>
        <v>-18</v>
      </c>
      <c r="I21" s="57">
        <f>Back_CSV!I22</f>
        <v>24</v>
      </c>
      <c r="J21" s="57">
        <f>Back_CSV!J22</f>
        <v>-43</v>
      </c>
      <c r="K21" s="57">
        <f>Back_CSV!K22</f>
        <v>-9</v>
      </c>
      <c r="L21" s="57">
        <f>Back_CSV!L22</f>
        <v>18</v>
      </c>
      <c r="M21" s="56" t="str">
        <f>Back_CSV!M22&amp;"}"</f>
        <v>0}</v>
      </c>
    </row>
    <row r="22" spans="1:13" ht="18.25" customHeight="1">
      <c r="A22" s="56" t="str">
        <f>"  {"&amp;Back_CSV!A23</f>
        <v xml:space="preserve">  {0</v>
      </c>
      <c r="B22" s="57">
        <f>Back_CSV!B23</f>
        <v>-18</v>
      </c>
      <c r="C22" s="57">
        <f>Back_CSV!C23</f>
        <v>-9</v>
      </c>
      <c r="D22" s="57">
        <f>Back_CSV!D23</f>
        <v>13</v>
      </c>
      <c r="E22" s="57">
        <f>Back_CSV!E23</f>
        <v>-6</v>
      </c>
      <c r="F22" s="57">
        <f>Back_CSV!F23</f>
        <v>18</v>
      </c>
      <c r="G22" s="57">
        <f>Back_CSV!G23</f>
        <v>0</v>
      </c>
      <c r="H22" s="57">
        <f>Back_CSV!H23</f>
        <v>-17</v>
      </c>
      <c r="I22" s="57">
        <f>Back_CSV!I23</f>
        <v>29</v>
      </c>
      <c r="J22" s="57">
        <f>Back_CSV!J23</f>
        <v>-39</v>
      </c>
      <c r="K22" s="57">
        <f>Back_CSV!K23</f>
        <v>0</v>
      </c>
      <c r="L22" s="57">
        <f>Back_CSV!L23</f>
        <v>17</v>
      </c>
      <c r="M22" s="56" t="str">
        <f>Back_CSV!M23&amp;"}"</f>
        <v>0}</v>
      </c>
    </row>
    <row r="23" spans="1:13" ht="18.25" customHeight="1">
      <c r="A23" s="56" t="str">
        <f>"  {"&amp;Back_CSV!A24</f>
        <v xml:space="preserve">  {0</v>
      </c>
      <c r="B23" s="57">
        <f>Back_CSV!B24</f>
        <v>-18</v>
      </c>
      <c r="C23" s="57">
        <f>Back_CSV!C24</f>
        <v>-9</v>
      </c>
      <c r="D23" s="57">
        <f>Back_CSV!D24</f>
        <v>13</v>
      </c>
      <c r="E23" s="57">
        <f>Back_CSV!E24</f>
        <v>-6</v>
      </c>
      <c r="F23" s="57">
        <f>Back_CSV!F24</f>
        <v>18</v>
      </c>
      <c r="G23" s="57">
        <f>Back_CSV!G24</f>
        <v>0</v>
      </c>
      <c r="H23" s="57">
        <f>Back_CSV!H24</f>
        <v>-15</v>
      </c>
      <c r="I23" s="57">
        <f>Back_CSV!I24</f>
        <v>29</v>
      </c>
      <c r="J23" s="57">
        <f>Back_CSV!J24</f>
        <v>-29</v>
      </c>
      <c r="K23" s="57">
        <f>Back_CSV!K24</f>
        <v>10</v>
      </c>
      <c r="L23" s="57">
        <f>Back_CSV!L24</f>
        <v>15</v>
      </c>
      <c r="M23" s="56" t="str">
        <f>Back_CSV!M24&amp;"}"</f>
        <v>0}</v>
      </c>
    </row>
    <row r="24" spans="1:13" ht="18.25" customHeight="1">
      <c r="A24" s="56" t="str">
        <f>"  {"&amp;Back_CSV!A25</f>
        <v xml:space="preserve">  {0</v>
      </c>
      <c r="B24" s="57">
        <f>Back_CSV!B25</f>
        <v>-18</v>
      </c>
      <c r="C24" s="57">
        <f>Back_CSV!C25</f>
        <v>-9</v>
      </c>
      <c r="D24" s="57">
        <f>Back_CSV!D25</f>
        <v>13</v>
      </c>
      <c r="E24" s="57">
        <f>Back_CSV!E25</f>
        <v>-6</v>
      </c>
      <c r="F24" s="57">
        <f>Back_CSV!F25</f>
        <v>18</v>
      </c>
      <c r="G24" s="57">
        <f>Back_CSV!G25</f>
        <v>0</v>
      </c>
      <c r="H24" s="57">
        <f>Back_CSV!H25</f>
        <v>-13</v>
      </c>
      <c r="I24" s="57">
        <f>Back_CSV!I25</f>
        <v>27</v>
      </c>
      <c r="J24" s="57">
        <f>Back_CSV!J25</f>
        <v>-18</v>
      </c>
      <c r="K24" s="57">
        <f>Back_CSV!K25</f>
        <v>18</v>
      </c>
      <c r="L24" s="57">
        <f>Back_CSV!L25</f>
        <v>13</v>
      </c>
      <c r="M24" s="56" t="str">
        <f>Back_CSV!M25&amp;"}"</f>
        <v>0}</v>
      </c>
    </row>
    <row r="25" spans="1:13" ht="18.25" customHeight="1">
      <c r="A25" s="56" t="str">
        <f>"  {"&amp;Back_CSV!A26</f>
        <v xml:space="preserve">  {0</v>
      </c>
      <c r="B25" s="57">
        <f>Back_CSV!B26</f>
        <v>-16</v>
      </c>
      <c r="C25" s="57">
        <f>Back_CSV!C26</f>
        <v>-9</v>
      </c>
      <c r="D25" s="57">
        <f>Back_CSV!D26</f>
        <v>14</v>
      </c>
      <c r="E25" s="57">
        <f>Back_CSV!E26</f>
        <v>-4</v>
      </c>
      <c r="F25" s="57">
        <f>Back_CSV!F26</f>
        <v>16</v>
      </c>
      <c r="G25" s="57">
        <f>Back_CSV!G26</f>
        <v>0</v>
      </c>
      <c r="H25" s="57">
        <f>Back_CSV!H26</f>
        <v>-11</v>
      </c>
      <c r="I25" s="57">
        <f>Back_CSV!I26</f>
        <v>26</v>
      </c>
      <c r="J25" s="57">
        <f>Back_CSV!J26</f>
        <v>-19</v>
      </c>
      <c r="K25" s="57">
        <f>Back_CSV!K26</f>
        <v>17</v>
      </c>
      <c r="L25" s="57">
        <f>Back_CSV!L26</f>
        <v>11</v>
      </c>
      <c r="M25" s="56" t="str">
        <f>Back_CSV!M26&amp;"}"</f>
        <v>0}</v>
      </c>
    </row>
    <row r="26" spans="1:13" ht="18.25" customHeight="1">
      <c r="A26" s="56" t="str">
        <f>"  {"&amp;Back_CSV!A27</f>
        <v xml:space="preserve">  {0</v>
      </c>
      <c r="B26" s="57">
        <f>Back_CSV!B27</f>
        <v>-11</v>
      </c>
      <c r="C26" s="57">
        <f>Back_CSV!C27</f>
        <v>-7</v>
      </c>
      <c r="D26" s="57">
        <f>Back_CSV!D27</f>
        <v>16</v>
      </c>
      <c r="E26" s="57">
        <f>Back_CSV!E27</f>
        <v>-1</v>
      </c>
      <c r="F26" s="57">
        <f>Back_CSV!F27</f>
        <v>11</v>
      </c>
      <c r="G26" s="57">
        <f>Back_CSV!G27</f>
        <v>0</v>
      </c>
      <c r="H26" s="57">
        <f>Back_CSV!H27</f>
        <v>-5</v>
      </c>
      <c r="I26" s="57">
        <f>Back_CSV!I27</f>
        <v>25</v>
      </c>
      <c r="J26" s="57">
        <f>Back_CSV!J27</f>
        <v>-21</v>
      </c>
      <c r="K26" s="57">
        <f>Back_CSV!K27</f>
        <v>14</v>
      </c>
      <c r="L26" s="57">
        <f>Back_CSV!L27</f>
        <v>5</v>
      </c>
      <c r="M26" s="56" t="str">
        <f>Back_CSV!M27&amp;"}"</f>
        <v>0}</v>
      </c>
    </row>
    <row r="27" spans="1:13" ht="18.25" customHeight="1">
      <c r="A27" s="56" t="str">
        <f>"  {"&amp;Back_CSV!A28</f>
        <v xml:space="preserve">  {0</v>
      </c>
      <c r="B27" s="57">
        <f>Back_CSV!B28</f>
        <v>-3</v>
      </c>
      <c r="C27" s="57">
        <f>Back_CSV!C28</f>
        <v>-4</v>
      </c>
      <c r="D27" s="57">
        <f>Back_CSV!D28</f>
        <v>17</v>
      </c>
      <c r="E27" s="57">
        <f>Back_CSV!E28</f>
        <v>4</v>
      </c>
      <c r="F27" s="57">
        <f>Back_CSV!F28</f>
        <v>3</v>
      </c>
      <c r="G27" s="57">
        <f>Back_CSV!G28</f>
        <v>0</v>
      </c>
      <c r="H27" s="57">
        <f>Back_CSV!H28</f>
        <v>3</v>
      </c>
      <c r="I27" s="57">
        <f>Back_CSV!I28</f>
        <v>19</v>
      </c>
      <c r="J27" s="57">
        <f>Back_CSV!J28</f>
        <v>-17</v>
      </c>
      <c r="K27" s="57">
        <f>Back_CSV!K28</f>
        <v>11</v>
      </c>
      <c r="L27" s="57">
        <f>Back_CSV!L28</f>
        <v>-3</v>
      </c>
      <c r="M27" s="56" t="str">
        <f>Back_CSV!M28&amp;"}"</f>
        <v>0}</v>
      </c>
    </row>
    <row r="28" spans="1:13" ht="18.25" customHeight="1">
      <c r="A28" s="56" t="str">
        <f>"  {"&amp;Back_CSV!A29</f>
        <v xml:space="preserve">  {0</v>
      </c>
      <c r="B28" s="57">
        <f>Back_CSV!B29</f>
        <v>5</v>
      </c>
      <c r="C28" s="57">
        <f>Back_CSV!C29</f>
        <v>0</v>
      </c>
      <c r="D28" s="57">
        <f>Back_CSV!D29</f>
        <v>17</v>
      </c>
      <c r="E28" s="57">
        <f>Back_CSV!E29</f>
        <v>7</v>
      </c>
      <c r="F28" s="57">
        <f>Back_CSV!F29</f>
        <v>-5</v>
      </c>
      <c r="G28" s="57">
        <f>Back_CSV!G29</f>
        <v>0</v>
      </c>
      <c r="H28" s="57">
        <f>Back_CSV!H29</f>
        <v>11</v>
      </c>
      <c r="I28" s="57">
        <f>Back_CSV!I29</f>
        <v>14</v>
      </c>
      <c r="J28" s="57">
        <f>Back_CSV!J29</f>
        <v>-16</v>
      </c>
      <c r="K28" s="57">
        <f>Back_CSV!K29</f>
        <v>8</v>
      </c>
      <c r="L28" s="57">
        <f>Back_CSV!L29</f>
        <v>-11</v>
      </c>
      <c r="M28" s="56" t="str">
        <f>Back_CSV!M29&amp;"}"</f>
        <v>0}</v>
      </c>
    </row>
    <row r="29" spans="1:13" ht="18.25" customHeight="1">
      <c r="A29" s="56" t="str">
        <f>"  {"&amp;Back_CSV!A30</f>
        <v xml:space="preserve">  {0</v>
      </c>
      <c r="B29" s="57">
        <f>Back_CSV!B30</f>
        <v>10</v>
      </c>
      <c r="C29" s="57">
        <f>Back_CSV!C30</f>
        <v>4</v>
      </c>
      <c r="D29" s="57">
        <f>Back_CSV!D30</f>
        <v>15</v>
      </c>
      <c r="E29" s="57">
        <f>Back_CSV!E30</f>
        <v>8</v>
      </c>
      <c r="F29" s="57">
        <f>Back_CSV!F30</f>
        <v>-10</v>
      </c>
      <c r="G29" s="57">
        <f>Back_CSV!G30</f>
        <v>0</v>
      </c>
      <c r="H29" s="57">
        <f>Back_CSV!H30</f>
        <v>16</v>
      </c>
      <c r="I29" s="57">
        <f>Back_CSV!I30</f>
        <v>11</v>
      </c>
      <c r="J29" s="57">
        <f>Back_CSV!J30</f>
        <v>-14</v>
      </c>
      <c r="K29" s="57">
        <f>Back_CSV!K30</f>
        <v>6</v>
      </c>
      <c r="L29" s="57">
        <f>Back_CSV!L30</f>
        <v>-16</v>
      </c>
      <c r="M29" s="56" t="str">
        <f>Back_CSV!M30&amp;"}"</f>
        <v>0}</v>
      </c>
    </row>
    <row r="30" spans="1:13" ht="18.25" customHeight="1">
      <c r="A30" s="56" t="str">
        <f>"  {"&amp;Back_CSV!A31</f>
        <v xml:space="preserve">  {0</v>
      </c>
      <c r="B30" s="57">
        <f>Back_CSV!B31</f>
        <v>13</v>
      </c>
      <c r="C30" s="57">
        <f>Back_CSV!C31</f>
        <v>5</v>
      </c>
      <c r="D30" s="57">
        <f>Back_CSV!D31</f>
        <v>14</v>
      </c>
      <c r="E30" s="57">
        <f>Back_CSV!E31</f>
        <v>8</v>
      </c>
      <c r="F30" s="57">
        <f>Back_CSV!F31</f>
        <v>-13</v>
      </c>
      <c r="G30" s="57">
        <f>Back_CSV!G31</f>
        <v>0</v>
      </c>
      <c r="H30" s="57">
        <f>Back_CSV!H31</f>
        <v>18</v>
      </c>
      <c r="I30" s="57">
        <f>Back_CSV!I31</f>
        <v>9</v>
      </c>
      <c r="J30" s="57">
        <f>Back_CSV!J31</f>
        <v>-13</v>
      </c>
      <c r="K30" s="57">
        <f>Back_CSV!K31</f>
        <v>6</v>
      </c>
      <c r="L30" s="57">
        <f>Back_CSV!L31</f>
        <v>-18</v>
      </c>
      <c r="M30" s="56" t="str">
        <f>Back_CSV!M31&amp;"}"</f>
        <v>0}</v>
      </c>
    </row>
    <row r="31" spans="1:13" ht="18.25" customHeight="1">
      <c r="A31" s="56" t="str">
        <f>"  {"&amp;Back_CSV!A32</f>
        <v xml:space="preserve">  {0</v>
      </c>
      <c r="B31" s="57">
        <f>Back_CSV!B32</f>
        <v>13</v>
      </c>
      <c r="C31" s="57">
        <f>Back_CSV!C32</f>
        <v>3</v>
      </c>
      <c r="D31" s="57">
        <f>Back_CSV!D32</f>
        <v>18</v>
      </c>
      <c r="E31" s="57">
        <f>Back_CSV!E32</f>
        <v>12</v>
      </c>
      <c r="F31" s="57">
        <f>Back_CSV!F32</f>
        <v>-13</v>
      </c>
      <c r="G31" s="57">
        <f>Back_CSV!G32</f>
        <v>0</v>
      </c>
      <c r="H31" s="57">
        <f>Back_CSV!H32</f>
        <v>18</v>
      </c>
      <c r="I31" s="57">
        <f>Back_CSV!I32</f>
        <v>9</v>
      </c>
      <c r="J31" s="57">
        <f>Back_CSV!J32</f>
        <v>-13</v>
      </c>
      <c r="K31" s="57">
        <f>Back_CSV!K32</f>
        <v>6</v>
      </c>
      <c r="L31" s="57">
        <f>Back_CSV!L32</f>
        <v>-18</v>
      </c>
      <c r="M31" s="56" t="str">
        <f>Back_CSV!M32&amp;"}"</f>
        <v>0}</v>
      </c>
    </row>
    <row r="32" spans="1:13" ht="18.25" customHeight="1">
      <c r="A32" s="56" t="str">
        <f>"  {"&amp;Back_CSV!A33</f>
        <v xml:space="preserve">  {0</v>
      </c>
      <c r="B32" s="57">
        <f>Back_CSV!B33</f>
        <v>15</v>
      </c>
      <c r="C32" s="57">
        <f>Back_CSV!C33</f>
        <v>-5</v>
      </c>
      <c r="D32" s="57">
        <f>Back_CSV!D33</f>
        <v>29</v>
      </c>
      <c r="E32" s="57">
        <f>Back_CSV!E33</f>
        <v>14</v>
      </c>
      <c r="F32" s="57">
        <f>Back_CSV!F33</f>
        <v>-15</v>
      </c>
      <c r="G32" s="57">
        <f>Back_CSV!G33</f>
        <v>0</v>
      </c>
      <c r="H32" s="57">
        <f>Back_CSV!H33</f>
        <v>18</v>
      </c>
      <c r="I32" s="57">
        <f>Back_CSV!I33</f>
        <v>9</v>
      </c>
      <c r="J32" s="57">
        <f>Back_CSV!J33</f>
        <v>-13</v>
      </c>
      <c r="K32" s="57">
        <f>Back_CSV!K33</f>
        <v>6</v>
      </c>
      <c r="L32" s="57">
        <f>Back_CSV!L33</f>
        <v>-18</v>
      </c>
      <c r="M32" s="56" t="str">
        <f>Back_CSV!M33&amp;"}"</f>
        <v>0}</v>
      </c>
    </row>
    <row r="33" spans="1:13" ht="18.25" customHeight="1">
      <c r="A33" s="56" t="str">
        <f>"  {"&amp;Back_CSV!A34</f>
        <v xml:space="preserve">  {0</v>
      </c>
      <c r="B33" s="57">
        <f>Back_CSV!B34</f>
        <v>17</v>
      </c>
      <c r="C33" s="57">
        <f>Back_CSV!C34</f>
        <v>-15</v>
      </c>
      <c r="D33" s="57">
        <f>Back_CSV!D34</f>
        <v>39</v>
      </c>
      <c r="E33" s="57">
        <f>Back_CSV!E34</f>
        <v>14</v>
      </c>
      <c r="F33" s="57">
        <f>Back_CSV!F34</f>
        <v>-17</v>
      </c>
      <c r="G33" s="57">
        <f>Back_CSV!G34</f>
        <v>0</v>
      </c>
      <c r="H33" s="57">
        <f>Back_CSV!H34</f>
        <v>18</v>
      </c>
      <c r="I33" s="57">
        <f>Back_CSV!I34</f>
        <v>9</v>
      </c>
      <c r="J33" s="57">
        <f>Back_CSV!J34</f>
        <v>-13</v>
      </c>
      <c r="K33" s="57">
        <f>Back_CSV!K34</f>
        <v>6</v>
      </c>
      <c r="L33" s="57">
        <f>Back_CSV!L34</f>
        <v>-18</v>
      </c>
      <c r="M33" s="56" t="str">
        <f>Back_CSV!M34&amp;"}"</f>
        <v>0}</v>
      </c>
    </row>
    <row r="34" spans="1:13" ht="18.25" customHeight="1">
      <c r="A34" s="56" t="str">
        <f>"  {"&amp;Back_CSV!A35</f>
        <v xml:space="preserve">  {0</v>
      </c>
      <c r="B34" s="57">
        <f>Back_CSV!B35</f>
        <v>18</v>
      </c>
      <c r="C34" s="57">
        <f>Back_CSV!C35</f>
        <v>-24</v>
      </c>
      <c r="D34" s="57">
        <f>Back_CSV!D35</f>
        <v>43</v>
      </c>
      <c r="E34" s="57">
        <f>Back_CSV!E35</f>
        <v>9</v>
      </c>
      <c r="F34" s="57">
        <f>Back_CSV!F35</f>
        <v>-18</v>
      </c>
      <c r="G34" s="57">
        <f>Back_CSV!G35</f>
        <v>0</v>
      </c>
      <c r="H34" s="57">
        <f>Back_CSV!H35</f>
        <v>18</v>
      </c>
      <c r="I34" s="57">
        <f>Back_CSV!I35</f>
        <v>9</v>
      </c>
      <c r="J34" s="57">
        <f>Back_CSV!J35</f>
        <v>-13</v>
      </c>
      <c r="K34" s="57">
        <f>Back_CSV!K35</f>
        <v>6</v>
      </c>
      <c r="L34" s="57">
        <f>Back_CSV!L35</f>
        <v>-18</v>
      </c>
      <c r="M34" s="56" t="str">
        <f>Back_CSV!M35&amp;"}"</f>
        <v>0}</v>
      </c>
    </row>
    <row r="35" spans="1:13" ht="18.25" customHeight="1">
      <c r="A35" s="56" t="str">
        <f>"  {"&amp;Back_CSV!A36</f>
        <v xml:space="preserve">  {0</v>
      </c>
      <c r="B35" s="57">
        <f>Back_CSV!B36</f>
        <v>17</v>
      </c>
      <c r="C35" s="57">
        <f>Back_CSV!C36</f>
        <v>-22</v>
      </c>
      <c r="D35" s="57">
        <f>Back_CSV!D36</f>
        <v>40</v>
      </c>
      <c r="E35" s="57">
        <f>Back_CSV!E36</f>
        <v>7</v>
      </c>
      <c r="F35" s="57">
        <f>Back_CSV!F36</f>
        <v>-17</v>
      </c>
      <c r="G35" s="57">
        <f>Back_CSV!G36</f>
        <v>0</v>
      </c>
      <c r="H35" s="57">
        <f>Back_CSV!H36</f>
        <v>18</v>
      </c>
      <c r="I35" s="57">
        <f>Back_CSV!I36</f>
        <v>9</v>
      </c>
      <c r="J35" s="57">
        <f>Back_CSV!J36</f>
        <v>-13</v>
      </c>
      <c r="K35" s="57">
        <f>Back_CSV!K36</f>
        <v>6</v>
      </c>
      <c r="L35" s="57">
        <f>Back_CSV!L36</f>
        <v>-18</v>
      </c>
      <c r="M35" s="56" t="str">
        <f>Back_CSV!M36&amp;"}"</f>
        <v>0}</v>
      </c>
    </row>
    <row r="36" spans="1:13" ht="18.25" customHeight="1">
      <c r="A36" s="56" t="str">
        <f>"  {"&amp;Back_CSV!A37</f>
        <v xml:space="preserve">  {0</v>
      </c>
      <c r="B36" s="57">
        <f>Back_CSV!B37</f>
        <v>15</v>
      </c>
      <c r="C36" s="57">
        <f>Back_CSV!C37</f>
        <v>-18</v>
      </c>
      <c r="D36" s="57">
        <f>Back_CSV!D37</f>
        <v>30</v>
      </c>
      <c r="E36" s="57">
        <f>Back_CSV!E37</f>
        <v>3</v>
      </c>
      <c r="F36" s="57">
        <f>Back_CSV!F37</f>
        <v>-15</v>
      </c>
      <c r="G36" s="57">
        <f>Back_CSV!G37</f>
        <v>0</v>
      </c>
      <c r="H36" s="57">
        <f>Back_CSV!H37</f>
        <v>18</v>
      </c>
      <c r="I36" s="57">
        <f>Back_CSV!I37</f>
        <v>9</v>
      </c>
      <c r="J36" s="57">
        <f>Back_CSV!J37</f>
        <v>-13</v>
      </c>
      <c r="K36" s="57">
        <f>Back_CSV!K37</f>
        <v>6</v>
      </c>
      <c r="L36" s="57">
        <f>Back_CSV!L37</f>
        <v>-18</v>
      </c>
      <c r="M36" s="56" t="str">
        <f>Back_CSV!M37&amp;"}"</f>
        <v>0}</v>
      </c>
    </row>
    <row r="37" spans="1:13" ht="18.25" customHeight="1">
      <c r="A37" s="56" t="str">
        <f>"  {"&amp;Back_CSV!A38</f>
        <v xml:space="preserve">  {0</v>
      </c>
      <c r="B37" s="57">
        <f>Back_CSV!B38</f>
        <v>13</v>
      </c>
      <c r="C37" s="57">
        <f>Back_CSV!C38</f>
        <v>-13</v>
      </c>
      <c r="D37" s="57">
        <f>Back_CSV!D38</f>
        <v>21</v>
      </c>
      <c r="E37" s="57">
        <f>Back_CSV!E38</f>
        <v>-2</v>
      </c>
      <c r="F37" s="57">
        <f>Back_CSV!F38</f>
        <v>-13</v>
      </c>
      <c r="G37" s="57">
        <f>Back_CSV!G38</f>
        <v>0</v>
      </c>
      <c r="H37" s="57">
        <f>Back_CSV!H38</f>
        <v>18</v>
      </c>
      <c r="I37" s="57">
        <f>Back_CSV!I38</f>
        <v>9</v>
      </c>
      <c r="J37" s="57">
        <f>Back_CSV!J38</f>
        <v>-13</v>
      </c>
      <c r="K37" s="57">
        <f>Back_CSV!K38</f>
        <v>6</v>
      </c>
      <c r="L37" s="57">
        <f>Back_CSV!L38</f>
        <v>-18</v>
      </c>
      <c r="M37" s="56" t="str">
        <f>Back_CSV!M38&amp;"}"</f>
        <v>0}</v>
      </c>
    </row>
    <row r="38" spans="1:13" ht="18.25" customHeight="1">
      <c r="A38" s="56" t="str">
        <f>"  {"&amp;Back_CSV!A39</f>
        <v xml:space="preserve">  {0</v>
      </c>
      <c r="B38" s="57">
        <f>Back_CSV!B39</f>
        <v>11</v>
      </c>
      <c r="C38" s="57">
        <f>Back_CSV!C39</f>
        <v>-13</v>
      </c>
      <c r="D38" s="57">
        <f>Back_CSV!D39</f>
        <v>22</v>
      </c>
      <c r="E38" s="57">
        <f>Back_CSV!E39</f>
        <v>-2</v>
      </c>
      <c r="F38" s="57">
        <f>Back_CSV!F39</f>
        <v>-11</v>
      </c>
      <c r="G38" s="57">
        <f>Back_CSV!G39</f>
        <v>0</v>
      </c>
      <c r="H38" s="57">
        <f>Back_CSV!H39</f>
        <v>16</v>
      </c>
      <c r="I38" s="57">
        <f>Back_CSV!I39</f>
        <v>10</v>
      </c>
      <c r="J38" s="57">
        <f>Back_CSV!J39</f>
        <v>-14</v>
      </c>
      <c r="K38" s="57">
        <f>Back_CSV!K39</f>
        <v>5</v>
      </c>
      <c r="L38" s="57">
        <f>Back_CSV!L39</f>
        <v>-16</v>
      </c>
      <c r="M38" s="56" t="str">
        <f>Back_CSV!M39&amp;"}"</f>
        <v>0}</v>
      </c>
    </row>
    <row r="39" spans="1:13" ht="18.25" customHeight="1">
      <c r="A39" s="56" t="str">
        <f>"  {"&amp;Back_CSV!A40</f>
        <v xml:space="preserve">  {0</v>
      </c>
      <c r="B39" s="57">
        <f>Back_CSV!B40</f>
        <v>5</v>
      </c>
      <c r="C39" s="57">
        <f>Back_CSV!C40</f>
        <v>-14</v>
      </c>
      <c r="D39" s="57">
        <f>Back_CSV!D40</f>
        <v>23</v>
      </c>
      <c r="E39" s="57">
        <f>Back_CSV!E40</f>
        <v>-1</v>
      </c>
      <c r="F39" s="57">
        <f>Back_CSV!F40</f>
        <v>-5</v>
      </c>
      <c r="G39" s="57">
        <f>Back_CSV!G40</f>
        <v>0</v>
      </c>
      <c r="H39" s="57">
        <f>Back_CSV!H40</f>
        <v>11</v>
      </c>
      <c r="I39" s="57">
        <f>Back_CSV!I40</f>
        <v>11</v>
      </c>
      <c r="J39" s="57">
        <f>Back_CSV!J40</f>
        <v>-17</v>
      </c>
      <c r="K39" s="57">
        <f>Back_CSV!K40</f>
        <v>4</v>
      </c>
      <c r="L39" s="57">
        <f>Back_CSV!L40</f>
        <v>-11</v>
      </c>
      <c r="M39" s="56" t="str">
        <f>Back_CSV!M40&amp;"}"</f>
        <v>0}</v>
      </c>
    </row>
    <row r="40" spans="1:13" ht="18.25" customHeight="1">
      <c r="A40" s="56" t="str">
        <f>"  {"&amp;Back_CSV!A41</f>
        <v xml:space="preserve">  {0</v>
      </c>
      <c r="B40" s="57">
        <f>Back_CSV!B41</f>
        <v>-3</v>
      </c>
      <c r="C40" s="57">
        <f>Back_CSV!C41</f>
        <v>-12</v>
      </c>
      <c r="D40" s="57">
        <f>Back_CSV!D41</f>
        <v>18</v>
      </c>
      <c r="E40" s="57">
        <f>Back_CSV!E41</f>
        <v>-3</v>
      </c>
      <c r="F40" s="57">
        <f>Back_CSV!F41</f>
        <v>3</v>
      </c>
      <c r="G40" s="57">
        <f>Back_CSV!G41</f>
        <v>0</v>
      </c>
      <c r="H40" s="57">
        <f>Back_CSV!H41</f>
        <v>3</v>
      </c>
      <c r="I40" s="57">
        <f>Back_CSV!I41</f>
        <v>12</v>
      </c>
      <c r="J40" s="57">
        <f>Back_CSV!J41</f>
        <v>-18</v>
      </c>
      <c r="K40" s="57">
        <f>Back_CSV!K41</f>
        <v>3</v>
      </c>
      <c r="L40" s="57">
        <f>Back_CSV!L41</f>
        <v>-3</v>
      </c>
      <c r="M40" s="56" t="str">
        <f>Back_CSV!M41&amp;"}"</f>
        <v>0}</v>
      </c>
    </row>
    <row r="41" spans="1:13" ht="18.25" customHeight="1">
      <c r="A41" s="56" t="str">
        <f>"  {"&amp;Back_CSV!A42</f>
        <v xml:space="preserve">  {0</v>
      </c>
      <c r="B41" s="57">
        <f>Back_CSV!B42</f>
        <v>-3</v>
      </c>
      <c r="C41" s="57">
        <f>Back_CSV!C42</f>
        <v>-12</v>
      </c>
      <c r="D41" s="57">
        <f>Back_CSV!D42</f>
        <v>18</v>
      </c>
      <c r="E41" s="57">
        <f>Back_CSV!E42</f>
        <v>-3</v>
      </c>
      <c r="F41" s="57">
        <f>Back_CSV!F42</f>
        <v>3</v>
      </c>
      <c r="G41" s="57">
        <f>Back_CSV!G42</f>
        <v>0</v>
      </c>
      <c r="H41" s="57">
        <f>Back_CSV!H42</f>
        <v>3</v>
      </c>
      <c r="I41" s="57">
        <f>Back_CSV!I42</f>
        <v>12</v>
      </c>
      <c r="J41" s="57">
        <f>Back_CSV!J42</f>
        <v>-18</v>
      </c>
      <c r="K41" s="57">
        <f>Back_CSV!K42</f>
        <v>3</v>
      </c>
      <c r="L41" s="57">
        <f>Back_CSV!L42</f>
        <v>-3</v>
      </c>
      <c r="M41" s="56" t="str">
        <f>Back_CSV!M42&amp;"}"</f>
        <v>0}</v>
      </c>
    </row>
    <row r="42" spans="1:13" ht="18.25" customHeight="1">
      <c r="A42" s="56" t="str">
        <f>"  {"&amp;Back_CSV!A43</f>
        <v xml:space="preserve">  {0</v>
      </c>
      <c r="B42" s="57">
        <f>Back_CSV!B43</f>
        <v>-3</v>
      </c>
      <c r="C42" s="57">
        <f>Back_CSV!C43</f>
        <v>-12</v>
      </c>
      <c r="D42" s="57">
        <f>Back_CSV!D43</f>
        <v>18</v>
      </c>
      <c r="E42" s="57">
        <f>Back_CSV!E43</f>
        <v>-3</v>
      </c>
      <c r="F42" s="57">
        <f>Back_CSV!F43</f>
        <v>3</v>
      </c>
      <c r="G42" s="57">
        <f>Back_CSV!G43</f>
        <v>0</v>
      </c>
      <c r="H42" s="57">
        <f>Back_CSV!H43</f>
        <v>3</v>
      </c>
      <c r="I42" s="57">
        <f>Back_CSV!I43</f>
        <v>12</v>
      </c>
      <c r="J42" s="57">
        <f>Back_CSV!J43</f>
        <v>-18</v>
      </c>
      <c r="K42" s="57">
        <f>Back_CSV!K43</f>
        <v>3</v>
      </c>
      <c r="L42" s="57">
        <f>Back_CSV!L43</f>
        <v>-3</v>
      </c>
      <c r="M42" s="56" t="str">
        <f>Back_CSV!M43&amp;"}"</f>
        <v>0}</v>
      </c>
    </row>
    <row r="43" spans="1:13" ht="18.25" customHeight="1">
      <c r="A43" s="56" t="str">
        <f>"  {"&amp;Back_CSV!A44</f>
        <v xml:space="preserve">  {0</v>
      </c>
      <c r="B43" s="57">
        <f>Back_CSV!B44</f>
        <v>-3</v>
      </c>
      <c r="C43" s="57">
        <f>Back_CSV!C44</f>
        <v>-12</v>
      </c>
      <c r="D43" s="57">
        <f>Back_CSV!D44</f>
        <v>18</v>
      </c>
      <c r="E43" s="57">
        <f>Back_CSV!E44</f>
        <v>-3</v>
      </c>
      <c r="F43" s="57">
        <f>Back_CSV!F44</f>
        <v>3</v>
      </c>
      <c r="G43" s="57">
        <f>Back_CSV!G44</f>
        <v>0</v>
      </c>
      <c r="H43" s="57">
        <f>Back_CSV!H44</f>
        <v>3</v>
      </c>
      <c r="I43" s="57">
        <f>Back_CSV!I44</f>
        <v>12</v>
      </c>
      <c r="J43" s="57">
        <f>Back_CSV!J44</f>
        <v>-18</v>
      </c>
      <c r="K43" s="57">
        <f>Back_CSV!K44</f>
        <v>3</v>
      </c>
      <c r="L43" s="57">
        <f>Back_CSV!L44</f>
        <v>-3</v>
      </c>
      <c r="M43" s="56" t="str">
        <f>Back_CSV!M44&amp;"}"</f>
        <v>0}</v>
      </c>
    </row>
    <row r="44" spans="1:13" ht="18.25" customHeight="1">
      <c r="A44" s="56" t="str">
        <f>"  {"&amp;Back_CSV!A45</f>
        <v xml:space="preserve">  {0</v>
      </c>
      <c r="B44" s="57">
        <f>Back_CSV!B45</f>
        <v>-3</v>
      </c>
      <c r="C44" s="57">
        <f>Back_CSV!C45</f>
        <v>-12</v>
      </c>
      <c r="D44" s="57">
        <f>Back_CSV!D45</f>
        <v>18</v>
      </c>
      <c r="E44" s="57">
        <f>Back_CSV!E45</f>
        <v>-3</v>
      </c>
      <c r="F44" s="57">
        <f>Back_CSV!F45</f>
        <v>3</v>
      </c>
      <c r="G44" s="57">
        <f>Back_CSV!G45</f>
        <v>0</v>
      </c>
      <c r="H44" s="57">
        <f>Back_CSV!H45</f>
        <v>3</v>
      </c>
      <c r="I44" s="57">
        <f>Back_CSV!I45</f>
        <v>12</v>
      </c>
      <c r="J44" s="57">
        <f>Back_CSV!J45</f>
        <v>-18</v>
      </c>
      <c r="K44" s="57">
        <f>Back_CSV!K45</f>
        <v>3</v>
      </c>
      <c r="L44" s="57">
        <f>Back_CSV!L45</f>
        <v>-3</v>
      </c>
      <c r="M44" s="56" t="str">
        <f>Back_CSV!M45&amp;"}"</f>
        <v>0}</v>
      </c>
    </row>
    <row r="45" spans="1:13" ht="18.25" customHeight="1">
      <c r="A45" s="56" t="str">
        <f>"  {"&amp;Back_CSV!A46</f>
        <v xml:space="preserve">  {0</v>
      </c>
      <c r="B45" s="57">
        <f>Back_CSV!B46</f>
        <v>-3</v>
      </c>
      <c r="C45" s="57">
        <f>Back_CSV!C46</f>
        <v>-12</v>
      </c>
      <c r="D45" s="57">
        <f>Back_CSV!D46</f>
        <v>18</v>
      </c>
      <c r="E45" s="57">
        <f>Back_CSV!E46</f>
        <v>-3</v>
      </c>
      <c r="F45" s="57">
        <f>Back_CSV!F46</f>
        <v>3</v>
      </c>
      <c r="G45" s="57">
        <f>Back_CSV!G46</f>
        <v>0</v>
      </c>
      <c r="H45" s="57">
        <f>Back_CSV!H46</f>
        <v>3</v>
      </c>
      <c r="I45" s="57">
        <f>Back_CSV!I46</f>
        <v>12</v>
      </c>
      <c r="J45" s="57">
        <f>Back_CSV!J46</f>
        <v>-18</v>
      </c>
      <c r="K45" s="57">
        <f>Back_CSV!K46</f>
        <v>3</v>
      </c>
      <c r="L45" s="57">
        <f>Back_CSV!L46</f>
        <v>-3</v>
      </c>
      <c r="M45" s="56" t="str">
        <f>Back_CSV!M46&amp;"}"</f>
        <v>0}</v>
      </c>
    </row>
    <row r="46" spans="1:13" ht="18.25" customHeight="1">
      <c r="A46" s="56" t="str">
        <f>"  {"&amp;Back_CSV!A47</f>
        <v xml:space="preserve">  {0</v>
      </c>
      <c r="B46" s="57">
        <f>Back_CSV!B47</f>
        <v>-3</v>
      </c>
      <c r="C46" s="57">
        <f>Back_CSV!C47</f>
        <v>-12</v>
      </c>
      <c r="D46" s="57">
        <f>Back_CSV!D47</f>
        <v>18</v>
      </c>
      <c r="E46" s="57">
        <f>Back_CSV!E47</f>
        <v>-3</v>
      </c>
      <c r="F46" s="57">
        <f>Back_CSV!F47</f>
        <v>3</v>
      </c>
      <c r="G46" s="57">
        <f>Back_CSV!G47</f>
        <v>0</v>
      </c>
      <c r="H46" s="57">
        <f>Back_CSV!H47</f>
        <v>3</v>
      </c>
      <c r="I46" s="57">
        <f>Back_CSV!I47</f>
        <v>12</v>
      </c>
      <c r="J46" s="57">
        <f>Back_CSV!J47</f>
        <v>-18</v>
      </c>
      <c r="K46" s="57">
        <f>Back_CSV!K47</f>
        <v>3</v>
      </c>
      <c r="L46" s="57">
        <f>Back_CSV!L47</f>
        <v>-3</v>
      </c>
      <c r="M46" s="56" t="str">
        <f>Back_CSV!M47&amp;"}"</f>
        <v>0}</v>
      </c>
    </row>
    <row r="47" spans="1:13" ht="18.25" customHeight="1">
      <c r="A47" s="56" t="str">
        <f>"  {"&amp;Back_CSV!A48</f>
        <v xml:space="preserve">  {0</v>
      </c>
      <c r="B47" s="57">
        <f>Back_CSV!B48</f>
        <v>-3</v>
      </c>
      <c r="C47" s="57">
        <f>Back_CSV!C48</f>
        <v>-12</v>
      </c>
      <c r="D47" s="57">
        <f>Back_CSV!D48</f>
        <v>18</v>
      </c>
      <c r="E47" s="57">
        <f>Back_CSV!E48</f>
        <v>-3</v>
      </c>
      <c r="F47" s="57">
        <f>Back_CSV!F48</f>
        <v>3</v>
      </c>
      <c r="G47" s="57">
        <f>Back_CSV!G48</f>
        <v>0</v>
      </c>
      <c r="H47" s="57">
        <f>Back_CSV!H48</f>
        <v>3</v>
      </c>
      <c r="I47" s="57">
        <f>Back_CSV!I48</f>
        <v>12</v>
      </c>
      <c r="J47" s="57">
        <f>Back_CSV!J48</f>
        <v>-18</v>
      </c>
      <c r="K47" s="57">
        <f>Back_CSV!K48</f>
        <v>3</v>
      </c>
      <c r="L47" s="57">
        <f>Back_CSV!L48</f>
        <v>-3</v>
      </c>
      <c r="M47" s="56" t="str">
        <f>Back_CSV!M48&amp;"}"</f>
        <v>0}</v>
      </c>
    </row>
    <row r="48" spans="1:13" ht="18.25" customHeight="1">
      <c r="A48" s="56" t="str">
        <f>"  {"&amp;Back_CSV!A49</f>
        <v xml:space="preserve">  {0</v>
      </c>
      <c r="B48" s="57">
        <f>Back_CSV!B49</f>
        <v>-3</v>
      </c>
      <c r="C48" s="57">
        <f>Back_CSV!C49</f>
        <v>-12</v>
      </c>
      <c r="D48" s="57">
        <f>Back_CSV!D49</f>
        <v>18</v>
      </c>
      <c r="E48" s="57">
        <f>Back_CSV!E49</f>
        <v>-3</v>
      </c>
      <c r="F48" s="57">
        <f>Back_CSV!F49</f>
        <v>3</v>
      </c>
      <c r="G48" s="57">
        <f>Back_CSV!G49</f>
        <v>0</v>
      </c>
      <c r="H48" s="57">
        <f>Back_CSV!H49</f>
        <v>3</v>
      </c>
      <c r="I48" s="57">
        <f>Back_CSV!I49</f>
        <v>12</v>
      </c>
      <c r="J48" s="57">
        <f>Back_CSV!J49</f>
        <v>-18</v>
      </c>
      <c r="K48" s="57">
        <f>Back_CSV!K49</f>
        <v>3</v>
      </c>
      <c r="L48" s="57">
        <f>Back_CSV!L49</f>
        <v>-3</v>
      </c>
      <c r="M48" s="56" t="str">
        <f>Back_CSV!M49&amp;"}"</f>
        <v>0}</v>
      </c>
    </row>
    <row r="49" spans="1:13" ht="18.25" customHeight="1">
      <c r="A49" s="56" t="str">
        <f>"  {"&amp;Back_CSV!A50</f>
        <v xml:space="preserve">  {0</v>
      </c>
      <c r="B49" s="57">
        <f>Back_CSV!B50</f>
        <v>-3</v>
      </c>
      <c r="C49" s="57">
        <f>Back_CSV!C50</f>
        <v>-12</v>
      </c>
      <c r="D49" s="57">
        <f>Back_CSV!D50</f>
        <v>18</v>
      </c>
      <c r="E49" s="57">
        <f>Back_CSV!E50</f>
        <v>-3</v>
      </c>
      <c r="F49" s="57">
        <f>Back_CSV!F50</f>
        <v>3</v>
      </c>
      <c r="G49" s="57">
        <f>Back_CSV!G50</f>
        <v>0</v>
      </c>
      <c r="H49" s="57">
        <f>Back_CSV!H50</f>
        <v>3</v>
      </c>
      <c r="I49" s="57">
        <f>Back_CSV!I50</f>
        <v>12</v>
      </c>
      <c r="J49" s="57">
        <f>Back_CSV!J50</f>
        <v>-18</v>
      </c>
      <c r="K49" s="57">
        <f>Back_CSV!K50</f>
        <v>3</v>
      </c>
      <c r="L49" s="57">
        <f>Back_CSV!L50</f>
        <v>-3</v>
      </c>
      <c r="M49" s="56" t="str">
        <f>Back_CSV!M50&amp;"}"</f>
        <v>0}</v>
      </c>
    </row>
    <row r="50" spans="1:13" ht="18.25" customHeight="1">
      <c r="A50" s="56" t="str">
        <f>"  {"&amp;Back_CSV!A51</f>
        <v xml:space="preserve">  {0</v>
      </c>
      <c r="B50" s="57">
        <f>Back_CSV!B51</f>
        <v>-3</v>
      </c>
      <c r="C50" s="57">
        <f>Back_CSV!C51</f>
        <v>-12</v>
      </c>
      <c r="D50" s="57">
        <f>Back_CSV!D51</f>
        <v>18</v>
      </c>
      <c r="E50" s="57">
        <f>Back_CSV!E51</f>
        <v>-3</v>
      </c>
      <c r="F50" s="57">
        <f>Back_CSV!F51</f>
        <v>3</v>
      </c>
      <c r="G50" s="57">
        <f>Back_CSV!G51</f>
        <v>0</v>
      </c>
      <c r="H50" s="57">
        <f>Back_CSV!H51</f>
        <v>3</v>
      </c>
      <c r="I50" s="57">
        <f>Back_CSV!I51</f>
        <v>12</v>
      </c>
      <c r="J50" s="57">
        <f>Back_CSV!J51</f>
        <v>-18</v>
      </c>
      <c r="K50" s="57">
        <f>Back_CSV!K51</f>
        <v>3</v>
      </c>
      <c r="L50" s="57">
        <f>Back_CSV!L51</f>
        <v>-3</v>
      </c>
      <c r="M50" s="56" t="str">
        <f>Back_CSV!M51&amp;"}"</f>
        <v>0}</v>
      </c>
    </row>
    <row r="51" spans="1:13" ht="18.25" customHeight="1">
      <c r="A51" s="56" t="str">
        <f>"  {"&amp;Back_CSV!A52</f>
        <v xml:space="preserve">  {0</v>
      </c>
      <c r="B51" s="57">
        <f>Back_CSV!B52</f>
        <v>-3</v>
      </c>
      <c r="C51" s="57">
        <f>Back_CSV!C52</f>
        <v>-12</v>
      </c>
      <c r="D51" s="57">
        <f>Back_CSV!D52</f>
        <v>18</v>
      </c>
      <c r="E51" s="57">
        <f>Back_CSV!E52</f>
        <v>-3</v>
      </c>
      <c r="F51" s="57">
        <f>Back_CSV!F52</f>
        <v>3</v>
      </c>
      <c r="G51" s="57">
        <f>Back_CSV!G52</f>
        <v>0</v>
      </c>
      <c r="H51" s="57">
        <f>Back_CSV!H52</f>
        <v>3</v>
      </c>
      <c r="I51" s="57">
        <f>Back_CSV!I52</f>
        <v>12</v>
      </c>
      <c r="J51" s="57">
        <f>Back_CSV!J52</f>
        <v>-18</v>
      </c>
      <c r="K51" s="57">
        <f>Back_CSV!K52</f>
        <v>3</v>
      </c>
      <c r="L51" s="57">
        <f>Back_CSV!L52</f>
        <v>-3</v>
      </c>
      <c r="M51" s="56" t="str">
        <f>Back_CSV!M52&amp;"}"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Back_CSV</vt:lpstr>
      <vt:lpstr>Back_TransportArduinoIDE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2022-07-09T01:13:40Z</dcterms:created>
  <dcterms:modified xsi:type="dcterms:W3CDTF">2022-07-09T01:33:37Z</dcterms:modified>
</cp:coreProperties>
</file>