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MMC-RD/Shared Documents/RD 21-12 - Sunnyhill Lift Switch/Finger-Lift-Switch/Documentation/Working_Documents/"/>
    </mc:Choice>
  </mc:AlternateContent>
  <xr:revisionPtr revIDLastSave="152" documentId="11_0B727D43D5A15906DA27D80CB8390C8173FF182E" xr6:coauthVersionLast="47" xr6:coauthVersionMax="47" xr10:uidLastSave="{0A1D5858-49E9-4C51-8AAA-721C5046C20C}"/>
  <bookViews>
    <workbookView xWindow="-19320" yWindow="-120" windowWidth="19440" windowHeight="156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H5" i="1"/>
  <c r="G5" i="1"/>
  <c r="E4" i="1"/>
  <c r="H4" i="1" s="1"/>
  <c r="E6" i="1"/>
  <c r="H6" i="1" s="1"/>
  <c r="E7" i="1"/>
  <c r="H7" i="1" s="1"/>
  <c r="E8" i="1"/>
  <c r="H8" i="1" s="1"/>
  <c r="E9" i="1"/>
  <c r="H9" i="1" s="1"/>
  <c r="H3" i="1"/>
  <c r="G6" i="1"/>
  <c r="G7" i="1"/>
  <c r="G8" i="1"/>
  <c r="G9" i="1"/>
  <c r="G3" i="1"/>
  <c r="G1" i="1" l="1"/>
  <c r="H1" i="1"/>
</calcChain>
</file>

<file path=xl/sharedStrings.xml><?xml version="1.0" encoding="utf-8"?>
<sst xmlns="http://schemas.openxmlformats.org/spreadsheetml/2006/main" count="31" uniqueCount="30">
  <si>
    <t>Finger Lift Switch for SunnyHill</t>
  </si>
  <si>
    <t>Part</t>
  </si>
  <si>
    <t>Description</t>
  </si>
  <si>
    <t>QTY</t>
  </si>
  <si>
    <t>QTY/PKG</t>
  </si>
  <si>
    <t>Min PKGs</t>
  </si>
  <si>
    <t>Cost/PKG</t>
  </si>
  <si>
    <t>Unit Cost</t>
  </si>
  <si>
    <t>Total Cost</t>
  </si>
  <si>
    <t>Source</t>
  </si>
  <si>
    <t>Bearing, MR85-2RS,  ID: 5 mm, OD: 8 mm, Thickness: 2.5 mm</t>
  </si>
  <si>
    <t>Bearing</t>
  </si>
  <si>
    <t>https://www.amazon.ca/MR85-2RS-Groove-Bearings-Double-Sealed/dp/B08JKG5D39</t>
  </si>
  <si>
    <t>Reed Switch, 2 mm x 14 mm, Normally Open (N/O)</t>
  </si>
  <si>
    <t>Reed Switch</t>
  </si>
  <si>
    <t>https://www.amazon.ca/ARTGEAR-Contact-Normally-Magnetic-Induction/dp/B07V2YB2L3</t>
  </si>
  <si>
    <t>M3 Screw &amp; Nut Kit</t>
  </si>
  <si>
    <t>https://www.amazon.ca/340pcs-Phillips-Stainless-Assortment-Thread/dp/B075RCVVYN/ref=sr_1_17?crid=167QBQ21W94NU&amp;keywords=M3+stainless+Kit&amp;qid=1652475292&amp;s=hi&amp;sprefix=m3+stainless+kit%2Ctools%2C115&amp;sr=1-17</t>
  </si>
  <si>
    <t xml:space="preserve">Magnet, Neodymium, 5x1mm </t>
  </si>
  <si>
    <t>Magnet</t>
  </si>
  <si>
    <t>https://www.amazon.ca/Multi-Use-Refrigerators-Magnets-Whiteboard-Bulletin/dp/B07JDBLVBZ</t>
  </si>
  <si>
    <t>Nut, 1/4 - 20 medium strength steel hex nut, zinc plated</t>
  </si>
  <si>
    <t>Mounting Nut</t>
  </si>
  <si>
    <t>https://www.homedepot.ca/product/paulin-1-4-20-inch-finished-hex-nut-zinc-plated-grade-5-unc-50pcs/1000123233</t>
  </si>
  <si>
    <t>Cable, M/M, 3.5 mm mono, 10 ft</t>
  </si>
  <si>
    <t>Mono cable</t>
  </si>
  <si>
    <t>https://www.amazon.ca/TNP-3-5mm-Mono-Cable-10FT/dp/B01M3NBUD1</t>
  </si>
  <si>
    <t>Filament,  PLA, 1.7 mm, 3850 mm</t>
  </si>
  <si>
    <t>filament @ $34.99/Kg  Density 1.24g/cm3 No Markups</t>
  </si>
  <si>
    <t>https://www.ic3dprinters.com/3d-printer-job-cost-calculator/#_calc-anchor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</si>
</sst>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</numFmts>
  <fonts count="9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color rgb="FF000000"/>
      <name val="Inconsolata"/>
    </font>
    <font>
      <sz val="11"/>
      <color theme="10"/>
      <name val="Calibri"/>
    </font>
    <font>
      <b/>
      <sz val="11"/>
      <name val="Arial"/>
    </font>
    <font>
      <sz val="11"/>
      <color theme="1"/>
      <name val="Arial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0" fontId="5" fillId="0" borderId="0" xfId="0" applyFont="1"/>
    <xf numFmtId="164" fontId="0" fillId="0" borderId="0" xfId="0" applyNumberFormat="1"/>
    <xf numFmtId="0" fontId="6" fillId="0" borderId="0" xfId="0" applyFont="1"/>
    <xf numFmtId="0" fontId="3" fillId="0" borderId="0" xfId="1" applyAlignment="1"/>
    <xf numFmtId="0" fontId="8" fillId="0" borderId="0" xfId="0" applyFont="1"/>
    <xf numFmtId="44" fontId="0" fillId="0" borderId="0" xfId="2" applyFont="1" applyAlignment="1"/>
    <xf numFmtId="44" fontId="2" fillId="0" borderId="0" xfId="2" applyFont="1"/>
    <xf numFmtId="0" fontId="3" fillId="0" borderId="0" xfId="1"/>
    <xf numFmtId="8" fontId="0" fillId="0" borderId="0" xfId="2" applyNumberFormat="1" applyFont="1" applyAlignme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a/Multi-Use-Refrigerators-Magnets-Whiteboard-Bulletin/dp/B07JDBLVBZ" TargetMode="External"/><Relationship Id="rId7" Type="http://schemas.openxmlformats.org/officeDocument/2006/relationships/hyperlink" Target="https://www.amazon.ca/340pcs-Phillips-Stainless-Assortment-Thread/dp/B075RCVVYN/ref=sr_1_17?crid=167QBQ21W94NU&amp;keywords=M3+stainless+Kit&amp;qid=1652475292&amp;s=hi&amp;sprefix=m3+stainless+kit%2Ctools%2C115&amp;sr=1-17" TargetMode="External"/><Relationship Id="rId2" Type="http://schemas.openxmlformats.org/officeDocument/2006/relationships/hyperlink" Target="https://www.amazon.ca/ARTGEAR-Contact-Normally-Magnetic-Induction/dp/B07V2YB2L3" TargetMode="External"/><Relationship Id="rId1" Type="http://schemas.openxmlformats.org/officeDocument/2006/relationships/hyperlink" Target="https://www.amazon.ca/MR85-2RS-Groove-Bearings-Double-Sealed/dp/B08JKG5D39" TargetMode="External"/><Relationship Id="rId6" Type="http://schemas.openxmlformats.org/officeDocument/2006/relationships/hyperlink" Target="https://www.ic3dprinters.com/3d-printer-job-cost-calculator/" TargetMode="External"/><Relationship Id="rId5" Type="http://schemas.openxmlformats.org/officeDocument/2006/relationships/hyperlink" Target="https://www.amazon.ca/TNP-3-5mm-Mono-Cable-10FT/dp/B01M3NBUD1" TargetMode="External"/><Relationship Id="rId4" Type="http://schemas.openxmlformats.org/officeDocument/2006/relationships/hyperlink" Target="https://www.homedepot.ca/product/paulin-1-4-20-inch-finished-hex-nut-zinc-plated-grade-5-unc-50pcs/1000123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4"/>
  <sheetViews>
    <sheetView tabSelected="1" workbookViewId="0">
      <selection activeCell="A30" sqref="A30"/>
    </sheetView>
  </sheetViews>
  <sheetFormatPr defaultColWidth="12.625" defaultRowHeight="15" customHeight="1" x14ac:dyDescent="0.2"/>
  <cols>
    <col min="1" max="1" width="49.125" customWidth="1"/>
    <col min="2" max="2" width="29.125" customWidth="1"/>
    <col min="3" max="3" width="4.5" customWidth="1"/>
    <col min="4" max="4" width="8" customWidth="1"/>
    <col min="5" max="5" width="8.375" bestFit="1" customWidth="1"/>
    <col min="6" max="6" width="8.375" customWidth="1"/>
    <col min="7" max="7" width="8" bestFit="1" customWidth="1"/>
    <col min="8" max="8" width="8.5" customWidth="1"/>
    <col min="9" max="9" width="96.625" bestFit="1" customWidth="1"/>
    <col min="10" max="25" width="7.625" customWidth="1"/>
  </cols>
  <sheetData>
    <row r="1" spans="1:10" x14ac:dyDescent="0.25">
      <c r="A1" s="8" t="s">
        <v>0</v>
      </c>
      <c r="B1" s="8"/>
      <c r="G1" s="7">
        <f>SUM(G3:G11)</f>
        <v>10.367400000000002</v>
      </c>
      <c r="H1" s="3">
        <f>SUM(H3:H11)</f>
        <v>65.62</v>
      </c>
      <c r="J1" s="2"/>
    </row>
    <row r="2" spans="1:10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</row>
    <row r="3" spans="1:10" x14ac:dyDescent="0.25">
      <c r="A3" t="s">
        <v>10</v>
      </c>
      <c r="B3" t="s">
        <v>11</v>
      </c>
      <c r="C3" s="2">
        <v>1</v>
      </c>
      <c r="D3" s="2">
        <v>10</v>
      </c>
      <c r="E3">
        <v>1</v>
      </c>
      <c r="F3" s="11">
        <v>14.14</v>
      </c>
      <c r="G3" s="11">
        <f>F3/D3*C3</f>
        <v>1.4140000000000001</v>
      </c>
      <c r="H3" s="12">
        <f t="shared" ref="H3:H9" si="0">E3*F3</f>
        <v>14.14</v>
      </c>
      <c r="I3" s="9" t="s">
        <v>12</v>
      </c>
    </row>
    <row r="4" spans="1:10" x14ac:dyDescent="0.25">
      <c r="A4" t="s">
        <v>13</v>
      </c>
      <c r="B4" t="s">
        <v>14</v>
      </c>
      <c r="C4" s="2">
        <v>1</v>
      </c>
      <c r="D4" s="2">
        <v>20</v>
      </c>
      <c r="E4">
        <f>ROUNDUP(C4/D4,0)</f>
        <v>1</v>
      </c>
      <c r="F4" s="11">
        <v>11.99</v>
      </c>
      <c r="G4" s="11">
        <f>F4/D4*C4</f>
        <v>0.59950000000000003</v>
      </c>
      <c r="H4" s="12">
        <f t="shared" si="0"/>
        <v>11.99</v>
      </c>
      <c r="I4" s="9" t="s">
        <v>15</v>
      </c>
    </row>
    <row r="5" spans="1:10" x14ac:dyDescent="0.25">
      <c r="A5" t="s">
        <v>16</v>
      </c>
      <c r="B5" t="s">
        <v>16</v>
      </c>
      <c r="C5">
        <v>1</v>
      </c>
      <c r="D5">
        <v>10</v>
      </c>
      <c r="E5">
        <v>1</v>
      </c>
      <c r="F5" s="14">
        <v>11.99</v>
      </c>
      <c r="G5" s="11">
        <f t="shared" ref="G5" si="1">F5/D5*C5</f>
        <v>1.1990000000000001</v>
      </c>
      <c r="H5" s="12">
        <f t="shared" si="0"/>
        <v>11.99</v>
      </c>
      <c r="I5" s="13" t="s">
        <v>17</v>
      </c>
    </row>
    <row r="6" spans="1:10" x14ac:dyDescent="0.25">
      <c r="A6" t="s">
        <v>18</v>
      </c>
      <c r="B6" t="s">
        <v>19</v>
      </c>
      <c r="C6" s="2">
        <v>2</v>
      </c>
      <c r="D6" s="2">
        <v>200</v>
      </c>
      <c r="E6">
        <f>ROUNDUP(C6/D6,0)</f>
        <v>1</v>
      </c>
      <c r="F6" s="11">
        <v>13.99</v>
      </c>
      <c r="G6" s="11">
        <f>F6/D6*C6</f>
        <v>0.1399</v>
      </c>
      <c r="H6" s="12">
        <f t="shared" si="0"/>
        <v>13.99</v>
      </c>
      <c r="I6" s="9" t="s">
        <v>20</v>
      </c>
    </row>
    <row r="7" spans="1:10" x14ac:dyDescent="0.25">
      <c r="A7" t="s">
        <v>21</v>
      </c>
      <c r="B7" t="s">
        <v>22</v>
      </c>
      <c r="C7" s="2">
        <v>1</v>
      </c>
      <c r="D7" s="2">
        <v>1</v>
      </c>
      <c r="E7">
        <f>ROUNDUP(C7/D7,0)</f>
        <v>1</v>
      </c>
      <c r="F7" s="11">
        <v>0.12</v>
      </c>
      <c r="G7" s="11">
        <f>F7/D7*C7</f>
        <v>0.12</v>
      </c>
      <c r="H7" s="12">
        <f t="shared" si="0"/>
        <v>0.12</v>
      </c>
      <c r="I7" s="4" t="s">
        <v>23</v>
      </c>
    </row>
    <row r="8" spans="1:10" x14ac:dyDescent="0.25">
      <c r="A8" t="s">
        <v>24</v>
      </c>
      <c r="B8" t="s">
        <v>25</v>
      </c>
      <c r="C8" s="2">
        <v>1</v>
      </c>
      <c r="D8" s="2">
        <v>2</v>
      </c>
      <c r="E8">
        <f>ROUNDUP(C8/D8,0)</f>
        <v>1</v>
      </c>
      <c r="F8" s="11">
        <v>12.99</v>
      </c>
      <c r="G8" s="11">
        <f>F8/D8*C8</f>
        <v>6.4950000000000001</v>
      </c>
      <c r="H8" s="12">
        <f t="shared" si="0"/>
        <v>12.99</v>
      </c>
      <c r="I8" s="9" t="s">
        <v>26</v>
      </c>
    </row>
    <row r="9" spans="1:10" x14ac:dyDescent="0.25">
      <c r="A9" t="s">
        <v>27</v>
      </c>
      <c r="B9" t="s">
        <v>28</v>
      </c>
      <c r="C9" s="1">
        <v>1</v>
      </c>
      <c r="D9" s="1">
        <v>1</v>
      </c>
      <c r="E9">
        <f>ROUNDUP(C9/D9,0)</f>
        <v>1</v>
      </c>
      <c r="F9" s="11">
        <v>0.4</v>
      </c>
      <c r="G9" s="11">
        <f>F9/D9*C9</f>
        <v>0.4</v>
      </c>
      <c r="H9" s="12">
        <f t="shared" si="0"/>
        <v>0.4</v>
      </c>
      <c r="I9" s="4" t="s">
        <v>29</v>
      </c>
    </row>
    <row r="10" spans="1:10" ht="14.25" x14ac:dyDescent="0.2"/>
    <row r="11" spans="1:10" x14ac:dyDescent="0.25">
      <c r="C11" s="1"/>
      <c r="D11" s="1"/>
      <c r="F11" s="11"/>
      <c r="G11" s="11"/>
      <c r="H11" s="12"/>
      <c r="I11" s="9"/>
    </row>
    <row r="12" spans="1:10" ht="14.25" x14ac:dyDescent="0.2"/>
    <row r="13" spans="1:10" x14ac:dyDescent="0.25">
      <c r="C13" s="2"/>
      <c r="D13" s="2"/>
      <c r="E13" s="2"/>
      <c r="F13" s="3"/>
      <c r="G13" s="3"/>
      <c r="H13" s="5"/>
      <c r="I13" s="6"/>
    </row>
    <row r="14" spans="1:10" ht="15.75" customHeight="1" x14ac:dyDescent="0.25">
      <c r="H14" s="2"/>
    </row>
    <row r="15" spans="1:10" ht="15.75" customHeight="1" x14ac:dyDescent="0.25">
      <c r="C15" s="1"/>
      <c r="D15" s="1"/>
      <c r="F15" s="11"/>
      <c r="G15" s="11"/>
      <c r="H15" s="12"/>
      <c r="I15" s="9"/>
    </row>
    <row r="16" spans="1:10" ht="15.75" customHeight="1" x14ac:dyDescent="0.25">
      <c r="C16" s="2"/>
      <c r="D16" s="2"/>
      <c r="F16" s="11"/>
      <c r="G16" s="11"/>
      <c r="H16" s="12"/>
      <c r="I16" s="9"/>
    </row>
    <row r="17" spans="3:9" ht="15.75" customHeight="1" x14ac:dyDescent="0.25">
      <c r="C17" s="2"/>
      <c r="D17" s="2"/>
      <c r="F17" s="11"/>
      <c r="G17" s="11"/>
      <c r="H17" s="12"/>
      <c r="I17" s="9"/>
    </row>
    <row r="18" spans="3:9" ht="15.75" customHeight="1" x14ac:dyDescent="0.2"/>
    <row r="19" spans="3:9" ht="15.75" customHeight="1" x14ac:dyDescent="0.25">
      <c r="H19" s="2"/>
    </row>
    <row r="20" spans="3:9" ht="15.75" customHeight="1" x14ac:dyDescent="0.2"/>
    <row r="21" spans="3:9" ht="15.75" customHeight="1" x14ac:dyDescent="0.2"/>
    <row r="22" spans="3:9" ht="15.75" customHeight="1" x14ac:dyDescent="0.2"/>
    <row r="23" spans="3:9" ht="15.75" customHeight="1" x14ac:dyDescent="0.2"/>
    <row r="24" spans="3:9" ht="15.75" customHeight="1" x14ac:dyDescent="0.2"/>
    <row r="25" spans="3:9" ht="15.75" customHeight="1" x14ac:dyDescent="0.2"/>
    <row r="26" spans="3:9" ht="15.75" customHeight="1" x14ac:dyDescent="0.2"/>
    <row r="27" spans="3:9" ht="15.75" customHeight="1" x14ac:dyDescent="0.2"/>
    <row r="28" spans="3:9" ht="15.75" customHeight="1" x14ac:dyDescent="0.2"/>
    <row r="29" spans="3:9" ht="15.75" customHeight="1" x14ac:dyDescent="0.2"/>
    <row r="30" spans="3:9" ht="15.75" customHeight="1" x14ac:dyDescent="0.2"/>
    <row r="31" spans="3:9" ht="15.75" customHeight="1" x14ac:dyDescent="0.2"/>
    <row r="32" spans="3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</sheetData>
  <hyperlinks>
    <hyperlink ref="I3" r:id="rId1" xr:uid="{00000000-0004-0000-0000-000000000000}"/>
    <hyperlink ref="I4" r:id="rId2" xr:uid="{00000000-0004-0000-0000-000001000000}"/>
    <hyperlink ref="I6" r:id="rId3" xr:uid="{00000000-0004-0000-0000-000003000000}"/>
    <hyperlink ref="I7" r:id="rId4" xr:uid="{00000000-0004-0000-0000-000004000000}"/>
    <hyperlink ref="I8" r:id="rId5" xr:uid="{00000000-0004-0000-0000-000005000000}"/>
    <hyperlink ref="I9" r:id="rId6" location="_calc-anchor" xr:uid="{00000000-0004-0000-0000-000006000000}"/>
    <hyperlink ref="I5" r:id="rId7" xr:uid="{DB9959A4-F166-45A3-BEFF-057C4EF3891B}"/>
  </hyperlinks>
  <pageMargins left="0.7" right="0.7" top="0.75" bottom="0.75" header="0" footer="0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6CAEA290209545A9F8681F83603874" ma:contentTypeVersion="16" ma:contentTypeDescription="Create a new document." ma:contentTypeScope="" ma:versionID="d27786a72e09a52c769a64d5f7eeaa24">
  <xsd:schema xmlns:xsd="http://www.w3.org/2001/XMLSchema" xmlns:xs="http://www.w3.org/2001/XMLSchema" xmlns:p="http://schemas.microsoft.com/office/2006/metadata/properties" xmlns:ns2="8cf100d1-0775-4feb-8634-62999c4541bc" xmlns:ns3="38b325e6-602c-452a-8617-173bf47082c5" targetNamespace="http://schemas.microsoft.com/office/2006/metadata/properties" ma:root="true" ma:fieldsID="03ae89856d271009074f70b56337b48d" ns2:_="" ns3:_="">
    <xsd:import namespace="8cf100d1-0775-4feb-8634-62999c4541bc"/>
    <xsd:import namespace="38b325e6-602c-452a-8617-173bf47082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100d1-0775-4feb-8634-62999c4541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325e6-602c-452a-8617-173bf47082c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a4f962d-b49e-4e9c-aab6-6f9508495272}" ma:internalName="TaxCatchAll" ma:showField="CatchAllData" ma:web="38b325e6-602c-452a-8617-173bf47082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f100d1-0775-4feb-8634-62999c4541bc">
      <Terms xmlns="http://schemas.microsoft.com/office/infopath/2007/PartnerControls"/>
    </lcf76f155ced4ddcb4097134ff3c332f>
    <TaxCatchAll xmlns="38b325e6-602c-452a-8617-173bf47082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D6DFFF-C26A-477D-839B-974CCE5BDD2F}"/>
</file>

<file path=customXml/itemProps2.xml><?xml version="1.0" encoding="utf-8"?>
<ds:datastoreItem xmlns:ds="http://schemas.openxmlformats.org/officeDocument/2006/customXml" ds:itemID="{BC2F85F9-C1AA-477C-ABBD-B18408B39F76}">
  <ds:schemaRefs>
    <ds:schemaRef ds:uri="http://schemas.microsoft.com/office/2006/metadata/properties"/>
    <ds:schemaRef ds:uri="http://schemas.microsoft.com/office/infopath/2007/PartnerControls"/>
    <ds:schemaRef ds:uri="cf9f6c1f-8ad0-4eb8-bb2b-fb0b622a341e"/>
    <ds:schemaRef ds:uri="72c39c84-b0a3-45a2-a38c-ff46bb47f11f"/>
  </ds:schemaRefs>
</ds:datastoreItem>
</file>

<file path=customXml/itemProps3.xml><?xml version="1.0" encoding="utf-8"?>
<ds:datastoreItem xmlns:ds="http://schemas.openxmlformats.org/officeDocument/2006/customXml" ds:itemID="{8A338869-E45F-40A9-93EC-01C63A988B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Jake McIvor</cp:lastModifiedBy>
  <cp:revision/>
  <dcterms:created xsi:type="dcterms:W3CDTF">2021-08-23T21:26:26Z</dcterms:created>
  <dcterms:modified xsi:type="dcterms:W3CDTF">2022-08-19T16:53:18Z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0x010100B51EC7ECFAC78D4E8EF6CBAFFF0B3505</vt:lpwstr>
  </property>
  <property fmtid="{D5CDD505-2E9C-101B-9397-08002B2CF9AE}" pid="3" name="MediaServiceImageTags">
    <vt:lpwstr/>
  </property>
</Properties>
</file>