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ilsquiresoc.sharepoint.com/sites/Jake/Shared Documents/General/GitHub/Forest-Joystick-Mouse-Hub/Design_Files/"/>
    </mc:Choice>
  </mc:AlternateContent>
  <xr:revisionPtr revIDLastSave="65" documentId="8_{2207FEE3-45AE-42E1-9ECD-CFE98C8EF28D}" xr6:coauthVersionLast="47" xr6:coauthVersionMax="47" xr10:uidLastSave="{4B90641B-E102-4237-A635-3405780B2FC9}"/>
  <bookViews>
    <workbookView xWindow="-19320" yWindow="-120" windowWidth="19440" windowHeight="15600" xr2:uid="{3D717DDF-8CEE-4E53-9420-939930ACC5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F9" i="1"/>
  <c r="F10" i="1"/>
  <c r="F11" i="1"/>
  <c r="F12" i="1"/>
  <c r="F13" i="1"/>
  <c r="F14" i="1"/>
  <c r="G14" i="1" s="1"/>
  <c r="H14" i="1" s="1"/>
  <c r="F15" i="1"/>
  <c r="G15" i="1" s="1"/>
  <c r="H15" i="1" s="1"/>
  <c r="F8" i="1"/>
  <c r="G8" i="1" s="1"/>
  <c r="H8" i="1" s="1"/>
  <c r="G9" i="1"/>
  <c r="H9" i="1" s="1"/>
  <c r="G10" i="1"/>
  <c r="H10" i="1" s="1"/>
  <c r="G11" i="1"/>
  <c r="H11" i="1" s="1"/>
  <c r="G12" i="1"/>
  <c r="H12" i="1" s="1"/>
  <c r="G13" i="1"/>
  <c r="H13" i="1" s="1"/>
  <c r="E9" i="1"/>
  <c r="E10" i="1"/>
  <c r="E11" i="1"/>
  <c r="E12" i="1"/>
  <c r="E13" i="1"/>
  <c r="E14" i="1"/>
  <c r="E15" i="1"/>
  <c r="E8" i="1"/>
  <c r="I15" i="1" l="1"/>
  <c r="I14" i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<sst xmlns="http://schemas.openxmlformats.org/spreadsheetml/2006/main" count="18" uniqueCount="15">
  <si>
    <t>R2</t>
  </si>
  <si>
    <t>R3</t>
  </si>
  <si>
    <t>R4</t>
  </si>
  <si>
    <t>R5</t>
  </si>
  <si>
    <t>Vs</t>
  </si>
  <si>
    <t>Case</t>
  </si>
  <si>
    <t>B2</t>
  </si>
  <si>
    <t>B1</t>
  </si>
  <si>
    <t>SW_M</t>
  </si>
  <si>
    <t>R_top</t>
  </si>
  <si>
    <t>R_Bottom</t>
  </si>
  <si>
    <t>V_Pin</t>
  </si>
  <si>
    <t>ADC</t>
  </si>
  <si>
    <t>Rtop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</si>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</sst>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7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7CF8-B28A-4BF3-B7BC-6B206BC5CF7E}">
  <dimension ref="A1:J26"/>
  <sheetViews>
    <sheetView tabSelected="1" workbookViewId="0">
      <selection activeCell="J7" sqref="J7"/>
    </sheetView>
  </sheetViews>
  <sheetFormatPr defaultRowHeight="15" x14ac:dyDescent="0.25"/>
  <cols>
    <col min="8" max="8" width="4.7109375" bestFit="1" customWidth="1"/>
    <col min="10" max="10" width="4.7109375" bestFit="1" customWidth="1"/>
  </cols>
  <sheetData>
    <row r="1" spans="1:10" x14ac:dyDescent="0.25">
      <c r="A1" t="s">
        <v>0</v>
      </c>
      <c r="B1">
        <v>10000</v>
      </c>
      <c r="D1" t="s">
        <v>13</v>
      </c>
    </row>
    <row r="2" spans="1:10" x14ac:dyDescent="0.25">
      <c r="A2" t="s">
        <v>1</v>
      </c>
      <c r="B2">
        <v>2200</v>
      </c>
      <c r="D2" t="s">
        <v>6</v>
      </c>
    </row>
    <row r="3" spans="1:10" x14ac:dyDescent="0.25">
      <c r="A3" t="s">
        <v>2</v>
      </c>
      <c r="B3">
        <v>4700</v>
      </c>
      <c r="D3" t="s">
        <v>7</v>
      </c>
    </row>
    <row r="4" spans="1:10" x14ac:dyDescent="0.25">
      <c r="A4" t="s">
        <v>3</v>
      </c>
      <c r="B4">
        <v>10000</v>
      </c>
      <c r="D4" t="s">
        <v>8</v>
      </c>
    </row>
    <row r="5" spans="1:10" x14ac:dyDescent="0.25">
      <c r="A5" t="s">
        <v>4</v>
      </c>
      <c r="B5">
        <v>3.3</v>
      </c>
    </row>
    <row r="7" spans="1:10" x14ac:dyDescent="0.25">
      <c r="A7" t="s">
        <v>5</v>
      </c>
      <c r="B7" t="s">
        <v>8</v>
      </c>
      <c r="C7" t="s">
        <v>7</v>
      </c>
      <c r="D7" t="s">
        <v>6</v>
      </c>
      <c r="E7" t="s">
        <v>9</v>
      </c>
      <c r="F7" t="s">
        <v>10</v>
      </c>
      <c r="G7" t="s">
        <v>11</v>
      </c>
      <c r="H7" t="s">
        <v>12</v>
      </c>
      <c r="I7" t="s">
        <v>14</v>
      </c>
    </row>
    <row r="8" spans="1:10" x14ac:dyDescent="0.25">
      <c r="A8">
        <v>1</v>
      </c>
      <c r="B8">
        <v>0</v>
      </c>
      <c r="C8">
        <v>0</v>
      </c>
      <c r="D8">
        <v>0</v>
      </c>
      <c r="E8">
        <f>$B$1</f>
        <v>10000</v>
      </c>
      <c r="F8">
        <f>NOT(B8)*$B$4+NOT(C8)*$B$3+NOT(D8)*$B$2</f>
        <v>16900</v>
      </c>
      <c r="G8" s="1">
        <f>$B$5*F8/(E8+F8)</f>
        <v>2.0732342007434945</v>
      </c>
      <c r="H8">
        <f>ROUND(G8/$B$5*1024,0)</f>
        <v>643</v>
      </c>
      <c r="I8" s="2"/>
      <c r="J8" s="4"/>
    </row>
    <row r="9" spans="1:10" x14ac:dyDescent="0.25">
      <c r="A9">
        <v>2</v>
      </c>
      <c r="B9">
        <v>0</v>
      </c>
      <c r="C9">
        <v>0</v>
      </c>
      <c r="D9">
        <v>1</v>
      </c>
      <c r="E9">
        <f t="shared" ref="E9:E15" si="0">$B$1</f>
        <v>10000</v>
      </c>
      <c r="F9">
        <f t="shared" ref="F9:F15" si="1">NOT(B9)*$B$4+NOT(C9)*$B$3+NOT(D9)*$B$2</f>
        <v>14700</v>
      </c>
      <c r="G9" s="1">
        <f t="shared" ref="G9:G15" si="2">$B$5*F9/(E9+F9)</f>
        <v>1.9639676113360325</v>
      </c>
      <c r="H9">
        <f t="shared" ref="H9:H15" si="3">ROUND(G9/$B$5*1024,0)</f>
        <v>609</v>
      </c>
      <c r="I9" s="3">
        <f>(H8+H9)/2</f>
        <v>626</v>
      </c>
      <c r="J9" s="4" t="str">
        <f t="shared" ref="J9:J15" si="4">_xlfn.CONCAT("t",TEXT(B9,"0"),TEXT(C9,"0"),TEXT(D9,"0"))</f>
        <v>t001</v>
      </c>
    </row>
    <row r="10" spans="1:10" x14ac:dyDescent="0.25">
      <c r="A10">
        <v>3</v>
      </c>
      <c r="B10">
        <v>0</v>
      </c>
      <c r="C10">
        <v>1</v>
      </c>
      <c r="D10">
        <v>0</v>
      </c>
      <c r="E10">
        <f t="shared" si="0"/>
        <v>10000</v>
      </c>
      <c r="F10">
        <f t="shared" si="1"/>
        <v>12200</v>
      </c>
      <c r="G10" s="1">
        <f t="shared" si="2"/>
        <v>1.8135135135135134</v>
      </c>
      <c r="H10">
        <f t="shared" si="3"/>
        <v>563</v>
      </c>
      <c r="I10" s="3">
        <f t="shared" ref="I10:I15" si="5">(H9+H10)/2</f>
        <v>586</v>
      </c>
      <c r="J10" s="4" t="str">
        <f t="shared" si="4"/>
        <v>t010</v>
      </c>
    </row>
    <row r="11" spans="1:10" x14ac:dyDescent="0.25">
      <c r="A11">
        <v>4</v>
      </c>
      <c r="B11">
        <v>0</v>
      </c>
      <c r="C11">
        <v>1</v>
      </c>
      <c r="D11">
        <v>1</v>
      </c>
      <c r="E11">
        <f t="shared" si="0"/>
        <v>10000</v>
      </c>
      <c r="F11">
        <f t="shared" si="1"/>
        <v>10000</v>
      </c>
      <c r="G11" s="1">
        <f t="shared" si="2"/>
        <v>1.65</v>
      </c>
      <c r="H11">
        <f t="shared" si="3"/>
        <v>512</v>
      </c>
      <c r="I11" s="3">
        <f t="shared" si="5"/>
        <v>537.5</v>
      </c>
      <c r="J11" s="4" t="str">
        <f t="shared" si="4"/>
        <v>t011</v>
      </c>
    </row>
    <row r="12" spans="1:10" x14ac:dyDescent="0.25">
      <c r="A12">
        <v>5</v>
      </c>
      <c r="B12">
        <v>1</v>
      </c>
      <c r="C12">
        <v>0</v>
      </c>
      <c r="D12">
        <v>0</v>
      </c>
      <c r="E12">
        <f t="shared" si="0"/>
        <v>10000</v>
      </c>
      <c r="F12">
        <f t="shared" si="1"/>
        <v>6900</v>
      </c>
      <c r="G12" s="1">
        <f t="shared" si="2"/>
        <v>1.3473372781065089</v>
      </c>
      <c r="H12">
        <f t="shared" si="3"/>
        <v>418</v>
      </c>
      <c r="I12" s="3">
        <f t="shared" si="5"/>
        <v>465</v>
      </c>
      <c r="J12" s="4" t="str">
        <f t="shared" si="4"/>
        <v>t100</v>
      </c>
    </row>
    <row r="13" spans="1:10" x14ac:dyDescent="0.25">
      <c r="A13">
        <v>6</v>
      </c>
      <c r="B13">
        <v>1</v>
      </c>
      <c r="C13">
        <v>0</v>
      </c>
      <c r="D13">
        <v>1</v>
      </c>
      <c r="E13">
        <f t="shared" si="0"/>
        <v>10000</v>
      </c>
      <c r="F13">
        <f t="shared" si="1"/>
        <v>4700</v>
      </c>
      <c r="G13" s="1">
        <f t="shared" si="2"/>
        <v>1.0551020408163265</v>
      </c>
      <c r="H13">
        <f t="shared" si="3"/>
        <v>327</v>
      </c>
      <c r="I13" s="3">
        <f t="shared" si="5"/>
        <v>372.5</v>
      </c>
      <c r="J13" s="4" t="str">
        <f t="shared" si="4"/>
        <v>t101</v>
      </c>
    </row>
    <row r="14" spans="1:10" x14ac:dyDescent="0.25">
      <c r="A14">
        <v>7</v>
      </c>
      <c r="B14">
        <v>1</v>
      </c>
      <c r="C14">
        <v>1</v>
      </c>
      <c r="D14">
        <v>0</v>
      </c>
      <c r="E14">
        <f t="shared" si="0"/>
        <v>10000</v>
      </c>
      <c r="F14">
        <f t="shared" si="1"/>
        <v>2200</v>
      </c>
      <c r="G14" s="1">
        <f t="shared" si="2"/>
        <v>0.59508196721311479</v>
      </c>
      <c r="H14">
        <f t="shared" si="3"/>
        <v>185</v>
      </c>
      <c r="I14" s="3">
        <f t="shared" si="5"/>
        <v>256</v>
      </c>
      <c r="J14" s="4" t="str">
        <f t="shared" si="4"/>
        <v>t110</v>
      </c>
    </row>
    <row r="15" spans="1:10" x14ac:dyDescent="0.25">
      <c r="A15">
        <v>8</v>
      </c>
      <c r="B15">
        <v>1</v>
      </c>
      <c r="C15">
        <v>1</v>
      </c>
      <c r="D15">
        <v>1</v>
      </c>
      <c r="E15">
        <f t="shared" si="0"/>
        <v>10000</v>
      </c>
      <c r="F15">
        <f t="shared" si="1"/>
        <v>0</v>
      </c>
      <c r="G15" s="1">
        <f t="shared" si="2"/>
        <v>0</v>
      </c>
      <c r="H15">
        <f t="shared" si="3"/>
        <v>0</v>
      </c>
      <c r="I15" s="3">
        <f t="shared" si="5"/>
        <v>92.5</v>
      </c>
      <c r="J15" s="4" t="str">
        <f t="shared" si="4"/>
        <v>t111</v>
      </c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  <row r="24" spans="7:7" x14ac:dyDescent="0.25">
      <c r="G24" s="1"/>
    </row>
    <row r="25" spans="7:7" x14ac:dyDescent="0.25">
      <c r="G25" s="1"/>
    </row>
    <row r="26" spans="7:7" x14ac:dyDescent="0.25">
      <c r="G26" s="1"/>
    </row>
  </sheetData>
  <sortState xmlns:xlrd2="http://schemas.microsoft.com/office/spreadsheetml/2017/richdata2" ref="A19:H26">
    <sortCondition descending="1" ref="H19:H2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5" ma:contentTypeDescription="Create a new document." ma:contentTypeScope="" ma:versionID="e7289f370a5204a7f65a57e64255ba54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dfa4d2400c415f2e6245c833fda60061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4B3E788-A14D-4970-95B8-12DD87D3C17F}"/>
</file>

<file path=customXml/itemProps2.xml><?xml version="1.0" encoding="utf-8"?>
<ds:datastoreItem xmlns:ds="http://schemas.openxmlformats.org/officeDocument/2006/customXml" ds:itemID="{A134E7E2-2DBD-4F6F-BA92-23760EF5CE3B}"/>
</file>

<file path=customXml/itemProps3.xml><?xml version="1.0" encoding="utf-8"?>
<ds:datastoreItem xmlns:ds="http://schemas.openxmlformats.org/officeDocument/2006/customXml" ds:itemID="{BB9CC9B2-4081-46F0-AAE9-1419A0D6FD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McIvor</dc:creator>
  <cp:lastModifiedBy>Jake McIvor</cp:lastModifiedBy>
  <dcterms:created xsi:type="dcterms:W3CDTF">2023-11-03T16:24:59Z</dcterms:created>
  <dcterms:modified xsi:type="dcterms:W3CDTF">2023-11-03T18:08:07Z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0x0101001DC44D19606E8540AF995795CBBBCE63</vt:lpwstr>
  </property>
  <property fmtid="{D5CDD505-2E9C-101B-9397-08002B2CF9AE}" pid="3" name="MediaServiceImageTags">
    <vt:lpwstr/>
  </property>
</Properties>
</file>