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5 ATP Joysticks/1C - Joystick - Wearable Pointer/Ivy-Joystick/Documentation/Working_Documents/"/>
    </mc:Choice>
  </mc:AlternateContent>
  <xr:revisionPtr revIDLastSave="186" documentId="11_DC0E2523FAFE28515E8D5C5A1D4A6B02C3B15AFA" xr6:coauthVersionLast="47" xr6:coauthVersionMax="47" xr10:uidLastSave="{661F0665-02CD-49BD-B15D-BD29A4484802}"/>
  <bookViews>
    <workbookView xWindow="-120" yWindow="-120" windowWidth="29040" windowHeight="15840" xr2:uid="{00000000-000D-0000-FFFF-FFFF00000000}"/>
  </bookViews>
  <sheets>
    <sheet name="BOM - Ivy Nunchuck Adapte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J10" i="2" s="1"/>
  <c r="G2" i="2"/>
  <c r="I9" i="2"/>
  <c r="J9" i="2" s="1"/>
  <c r="I11" i="2"/>
  <c r="J11" i="2" s="1"/>
  <c r="J8" i="2"/>
  <c r="I8" i="2"/>
  <c r="H20" i="2"/>
  <c r="H19" i="2"/>
  <c r="H18" i="2"/>
  <c r="H17" i="2"/>
  <c r="H16" i="2"/>
  <c r="I7" i="2"/>
  <c r="J7" i="2" s="1"/>
  <c r="I6" i="2"/>
  <c r="J6" i="2" s="1"/>
  <c r="I5" i="2"/>
  <c r="J5" i="2" s="1"/>
  <c r="H2" i="2"/>
  <c r="H21" i="2" l="1"/>
  <c r="F2" i="2" s="1"/>
</calcChain>
</file>

<file path=xl/sharedStrings.xml><?xml version="1.0" encoding="utf-8"?>
<sst xmlns="http://schemas.openxmlformats.org/spreadsheetml/2006/main" count="76" uniqueCount="55">
  <si>
    <t>Total Cost</t>
  </si>
  <si>
    <t>Total Print time (hr)</t>
  </si>
  <si>
    <t>Total filament (g)</t>
  </si>
  <si>
    <t>Commercial Parts: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</si>
  <si>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</si>
  <si>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</si>
  <si>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</si>
  <si>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</si>
  <si>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</si>
  <si>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</si>
  <si>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</si>
  <si>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</si>
  <si>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</si>
  <si>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</si>
  <si>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</si>
  <si>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</si>
  <si>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Total Print Cost:</t>
  </si>
  <si>
    <t>Tools for Assembly</t>
  </si>
  <si>
    <t>Alternatives (if there are other sources for some parts link them below)</t>
  </si>
  <si>
    <t>Part and description</t>
  </si>
  <si>
    <t>Part type</t>
  </si>
  <si>
    <t>Wii Nunchuk Controller</t>
  </si>
  <si>
    <t>Adafruit Wii Nunchuk Breakout</t>
  </si>
  <si>
    <t>https://www.digikey.ca/en/products/detail/adafruit-industries-llc/4836/13577615</t>
  </si>
  <si>
    <t>Supplier</t>
  </si>
  <si>
    <t>Digikey</t>
  </si>
  <si>
    <t>Manufacturer</t>
  </si>
  <si>
    <t>Adafruit</t>
  </si>
  <si>
    <t>https://www.digikey.ca/en/products/detail/sparkfun-electronics/PRT-14426/7652739</t>
  </si>
  <si>
    <t>Qwiic Cable - 50 mm</t>
  </si>
  <si>
    <t>https://www.digikey.ca/en/products/detail/adafruit-industries-llc/4600/13543375</t>
  </si>
  <si>
    <t>Adafruit QT PY - SAMD21</t>
  </si>
  <si>
    <t>Sparkfun Electronics</t>
  </si>
  <si>
    <t>https://www.adafruit.com/product/342</t>
  </si>
  <si>
    <t>https://www.adafruit.com/product/4836</t>
  </si>
  <si>
    <t>https://www.adafruit.com/product/4399</t>
  </si>
  <si>
    <t>https://www.adafruit.com/product/4600</t>
  </si>
  <si>
    <t>https://www.digikey.ca/en/products/detail/cvilux-usa/DH-20M50053/13177348</t>
  </si>
  <si>
    <t>https://www.amazon.ca/dp/B00FJ2LMGK</t>
  </si>
  <si>
    <t>Ostent</t>
  </si>
  <si>
    <t>Amazon</t>
  </si>
  <si>
    <t>Shipping</t>
  </si>
  <si>
    <t>USB C Cable</t>
  </si>
  <si>
    <t>Cvilux USA</t>
  </si>
  <si>
    <t>Print Time (hr:Min)</t>
  </si>
  <si>
    <t>https://www.digikey.ca/en/products/detail/dialight/51513030250F/4965201?s=N4IgTCBcDaICIEsCGAbBBzAFgFwAQFYBGfAWkIGYAGckysfSgMRAF0BfIA</t>
  </si>
  <si>
    <t>Dialight</t>
  </si>
  <si>
    <t>Light Pipe 0.250"</t>
  </si>
  <si>
    <t>Ivy Nunchuk Joystick Adapter</t>
  </si>
  <si>
    <t>Enclosure Top</t>
  </si>
  <si>
    <t>Enclosure Bottom</t>
  </si>
  <si>
    <t>Version: V0.1.1</t>
  </si>
  <si>
    <t>Last updated: 2023-Jul-13</t>
  </si>
  <si>
    <t>Ivy_Nunchuk_Joystick_Adapter_Bottom.stl</t>
  </si>
  <si>
    <t>Ivy_Nunchuk_Joystick_Adapter_Top.stl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</si>
</sst>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8" borderId="0" xfId="1" applyFont="1" applyFill="1" applyBorder="1"/>
    <xf numFmtId="0" fontId="0" fillId="8" borderId="0" xfId="0" applyFill="1"/>
    <xf numFmtId="44" fontId="0" fillId="0" borderId="0" xfId="1" applyFont="1" applyFill="1" applyBorder="1"/>
    <xf numFmtId="20" fontId="0" fillId="0" borderId="0" xfId="0" applyNumberFormat="1"/>
    <xf numFmtId="44" fontId="0" fillId="0" borderId="0" xfId="0" applyNumberFormat="1"/>
    <xf numFmtId="20" fontId="9" fillId="3" borderId="0" xfId="3" applyNumberFormat="1" applyFon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supplier-centers/cvilux" TargetMode="External"/><Relationship Id="rId2" Type="http://schemas.openxmlformats.org/officeDocument/2006/relationships/hyperlink" Target="https://www.digikey.ca/en/products/detail/sparkfun-electronics/PRT-14426/7652739" TargetMode="External"/><Relationship Id="rId1" Type="http://schemas.openxmlformats.org/officeDocument/2006/relationships/hyperlink" Target="https://www.digikey.ca/en/products/detail/adafruit-industries-llc/4600/1354337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dafruit.com/product/48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03CC-4CEE-4160-9ACB-2EAADEE0D8FF}">
  <dimension ref="B1:O35"/>
  <sheetViews>
    <sheetView tabSelected="1" workbookViewId="0">
      <selection activeCell="I18" sqref="I18"/>
    </sheetView>
  </sheetViews>
  <sheetFormatPr defaultRowHeight="15" x14ac:dyDescent="0.25"/>
  <cols>
    <col min="1" max="1" width="4" bestFit="1" customWidth="1"/>
    <col min="2" max="2" width="23.140625" customWidth="1"/>
    <col min="3" max="3" width="37.28515625" bestFit="1" customWidth="1"/>
    <col min="4" max="4" width="19.140625" bestFit="1" customWidth="1"/>
    <col min="5" max="5" width="8.42578125" bestFit="1" customWidth="1"/>
    <col min="6" max="6" width="7.7109375" customWidth="1"/>
    <col min="7" max="7" width="14.7109375" customWidth="1"/>
    <col min="8" max="8" width="18.7109375" customWidth="1"/>
    <col min="9" max="9" width="15.140625" customWidth="1"/>
    <col min="10" max="10" width="20.42578125" customWidth="1"/>
    <col min="11" max="11" width="17.28515625" customWidth="1"/>
    <col min="12" max="12" width="78.7109375" bestFit="1" customWidth="1"/>
    <col min="13" max="13" width="17.7109375" bestFit="1" customWidth="1"/>
    <col min="14" max="14" width="12.28515625" bestFit="1" customWidth="1"/>
    <col min="15" max="15" width="89.85546875" bestFit="1" customWidth="1"/>
  </cols>
  <sheetData>
    <row r="1" spans="2:15" ht="35.25" x14ac:dyDescent="0.5">
      <c r="B1" s="1" t="s">
        <v>48</v>
      </c>
      <c r="F1" s="2" t="s">
        <v>0</v>
      </c>
      <c r="G1" s="3" t="s">
        <v>1</v>
      </c>
      <c r="H1" s="4" t="s">
        <v>2</v>
      </c>
    </row>
    <row r="2" spans="2:15" ht="19.5" thickBot="1" x14ac:dyDescent="0.35">
      <c r="B2" s="14" t="s">
        <v>51</v>
      </c>
      <c r="C2" s="12" t="s">
        <v>52</v>
      </c>
      <c r="D2" s="12"/>
      <c r="E2" s="12"/>
      <c r="F2" s="5">
        <f>SUM(J5:J14)+H21</f>
        <v>41.274999999999999</v>
      </c>
      <c r="G2" s="35">
        <f>SUM(I16:I20)</f>
        <v>7.4999999999999997E-2</v>
      </c>
      <c r="H2" s="6">
        <f>SUM(G16:G20)</f>
        <v>19</v>
      </c>
    </row>
    <row r="3" spans="2:15" ht="16.5" thickBot="1" x14ac:dyDescent="0.3">
      <c r="B3" s="15" t="s">
        <v>3</v>
      </c>
    </row>
    <row r="4" spans="2:15" ht="15.75" thickBot="1" x14ac:dyDescent="0.3">
      <c r="B4" s="7" t="s">
        <v>20</v>
      </c>
      <c r="C4" s="7" t="s">
        <v>4</v>
      </c>
      <c r="D4" s="7" t="s">
        <v>26</v>
      </c>
      <c r="E4" s="7" t="s">
        <v>24</v>
      </c>
      <c r="F4" s="7" t="s">
        <v>5</v>
      </c>
      <c r="G4" s="7" t="s">
        <v>6</v>
      </c>
      <c r="H4" s="7" t="s">
        <v>7</v>
      </c>
      <c r="I4" s="16" t="s">
        <v>8</v>
      </c>
      <c r="J4" s="16" t="s">
        <v>9</v>
      </c>
      <c r="K4" s="7"/>
      <c r="L4" s="7" t="s">
        <v>10</v>
      </c>
      <c r="M4" s="7"/>
      <c r="N4" s="7"/>
    </row>
    <row r="5" spans="2:15" x14ac:dyDescent="0.25">
      <c r="C5" t="s">
        <v>21</v>
      </c>
      <c r="D5" t="s">
        <v>39</v>
      </c>
      <c r="E5" t="s">
        <v>40</v>
      </c>
      <c r="F5">
        <v>1</v>
      </c>
      <c r="G5">
        <v>1</v>
      </c>
      <c r="H5" s="9">
        <v>11.49</v>
      </c>
      <c r="I5" s="17">
        <f>H5/G5</f>
        <v>11.49</v>
      </c>
      <c r="J5" s="17">
        <f t="shared" ref="J5:J11" si="0">I5*F5</f>
        <v>11.49</v>
      </c>
      <c r="L5" s="8" t="s">
        <v>38</v>
      </c>
    </row>
    <row r="6" spans="2:15" x14ac:dyDescent="0.25">
      <c r="C6" t="s">
        <v>22</v>
      </c>
      <c r="D6" t="s">
        <v>27</v>
      </c>
      <c r="E6" t="s">
        <v>25</v>
      </c>
      <c r="F6">
        <v>1</v>
      </c>
      <c r="G6">
        <v>1</v>
      </c>
      <c r="H6" s="9">
        <v>4.24</v>
      </c>
      <c r="I6" s="17">
        <f>H6/G6</f>
        <v>4.24</v>
      </c>
      <c r="J6" s="17">
        <f t="shared" si="0"/>
        <v>4.24</v>
      </c>
      <c r="L6" s="8" t="s">
        <v>23</v>
      </c>
    </row>
    <row r="7" spans="2:15" x14ac:dyDescent="0.25">
      <c r="C7" t="s">
        <v>29</v>
      </c>
      <c r="D7" t="s">
        <v>32</v>
      </c>
      <c r="E7" t="s">
        <v>25</v>
      </c>
      <c r="F7">
        <v>1</v>
      </c>
      <c r="G7">
        <v>1</v>
      </c>
      <c r="H7" s="9">
        <v>1.37</v>
      </c>
      <c r="I7" s="17">
        <f t="shared" ref="I7:I11" si="1">H7/G7</f>
        <v>1.37</v>
      </c>
      <c r="J7" s="17">
        <f t="shared" si="0"/>
        <v>1.37</v>
      </c>
      <c r="L7" s="8" t="s">
        <v>28</v>
      </c>
    </row>
    <row r="8" spans="2:15" x14ac:dyDescent="0.25">
      <c r="C8" t="s">
        <v>31</v>
      </c>
      <c r="D8" t="s">
        <v>27</v>
      </c>
      <c r="E8" t="s">
        <v>25</v>
      </c>
      <c r="F8">
        <v>1</v>
      </c>
      <c r="G8">
        <v>1</v>
      </c>
      <c r="H8">
        <v>10.79</v>
      </c>
      <c r="I8" s="17">
        <f t="shared" si="1"/>
        <v>10.79</v>
      </c>
      <c r="J8" s="17">
        <f t="shared" si="0"/>
        <v>10.79</v>
      </c>
      <c r="L8" s="8" t="s">
        <v>30</v>
      </c>
    </row>
    <row r="9" spans="2:15" x14ac:dyDescent="0.25">
      <c r="C9" t="s">
        <v>42</v>
      </c>
      <c r="D9" s="8" t="s">
        <v>43</v>
      </c>
      <c r="E9" t="s">
        <v>25</v>
      </c>
      <c r="F9">
        <v>1</v>
      </c>
      <c r="G9">
        <v>1</v>
      </c>
      <c r="H9" s="32">
        <v>3.25</v>
      </c>
      <c r="I9" s="17">
        <f t="shared" si="1"/>
        <v>3.25</v>
      </c>
      <c r="J9" s="17">
        <f t="shared" si="0"/>
        <v>3.25</v>
      </c>
      <c r="L9" s="8" t="s">
        <v>37</v>
      </c>
    </row>
    <row r="10" spans="2:15" x14ac:dyDescent="0.25">
      <c r="C10" t="s">
        <v>47</v>
      </c>
      <c r="D10" t="s">
        <v>46</v>
      </c>
      <c r="E10" t="s">
        <v>25</v>
      </c>
      <c r="F10">
        <v>1</v>
      </c>
      <c r="G10">
        <v>1</v>
      </c>
      <c r="H10" s="32">
        <v>1.66</v>
      </c>
      <c r="I10" s="17">
        <f t="shared" si="1"/>
        <v>1.66</v>
      </c>
      <c r="J10" s="17">
        <f t="shared" si="0"/>
        <v>1.66</v>
      </c>
      <c r="L10" s="8" t="s">
        <v>45</v>
      </c>
    </row>
    <row r="11" spans="2:15" x14ac:dyDescent="0.25">
      <c r="C11" t="s">
        <v>41</v>
      </c>
      <c r="E11" t="s">
        <v>25</v>
      </c>
      <c r="F11">
        <v>1</v>
      </c>
      <c r="G11">
        <v>1</v>
      </c>
      <c r="H11" s="32">
        <v>8</v>
      </c>
      <c r="I11" s="17">
        <f t="shared" si="1"/>
        <v>8</v>
      </c>
      <c r="J11" s="17">
        <f t="shared" si="0"/>
        <v>8</v>
      </c>
    </row>
    <row r="13" spans="2:15" ht="15.75" thickBot="1" x14ac:dyDescent="0.3">
      <c r="C13" s="26"/>
      <c r="I13" s="22"/>
      <c r="J13" s="22"/>
    </row>
    <row r="14" spans="2:15" ht="15.75" thickBot="1" x14ac:dyDescent="0.3">
      <c r="B14" s="24" t="s">
        <v>11</v>
      </c>
      <c r="C14" s="27">
        <v>25</v>
      </c>
      <c r="D14" s="30"/>
      <c r="E14" s="30"/>
      <c r="H14" s="9"/>
      <c r="I14" s="23"/>
      <c r="J14" s="23"/>
      <c r="K14" s="34"/>
      <c r="O14" s="8"/>
    </row>
    <row r="15" spans="2:15" ht="15.75" thickBot="1" x14ac:dyDescent="0.3">
      <c r="B15" s="7" t="s">
        <v>12</v>
      </c>
      <c r="C15" s="25" t="s">
        <v>13</v>
      </c>
      <c r="D15" s="25"/>
      <c r="E15" s="25"/>
      <c r="F15" s="7" t="s">
        <v>5</v>
      </c>
      <c r="G15" s="7" t="s">
        <v>14</v>
      </c>
      <c r="H15" s="16" t="s">
        <v>15</v>
      </c>
      <c r="I15" s="7" t="s">
        <v>44</v>
      </c>
      <c r="J15" s="7" t="s">
        <v>10</v>
      </c>
    </row>
    <row r="16" spans="2:15" x14ac:dyDescent="0.25">
      <c r="B16" t="s">
        <v>49</v>
      </c>
      <c r="C16" t="s">
        <v>54</v>
      </c>
      <c r="F16">
        <v>1</v>
      </c>
      <c r="G16">
        <v>6</v>
      </c>
      <c r="H16" s="17">
        <f>(G16/1000)*$C$14</f>
        <v>0.15</v>
      </c>
      <c r="I16" s="33">
        <v>2.4999999999999998E-2</v>
      </c>
      <c r="J16" s="8"/>
    </row>
    <row r="17" spans="2:15" x14ac:dyDescent="0.25">
      <c r="B17" t="s">
        <v>50</v>
      </c>
      <c r="C17" t="s">
        <v>53</v>
      </c>
      <c r="F17">
        <v>1</v>
      </c>
      <c r="G17">
        <v>13</v>
      </c>
      <c r="H17" s="17">
        <f t="shared" ref="H17:H20" si="2">(G17/1000)*$C$14</f>
        <v>0.32500000000000001</v>
      </c>
      <c r="I17" s="33">
        <v>4.9999999999999996E-2</v>
      </c>
      <c r="J17" s="8"/>
    </row>
    <row r="18" spans="2:15" x14ac:dyDescent="0.25">
      <c r="H18" s="17">
        <f t="shared" si="2"/>
        <v>0</v>
      </c>
      <c r="I18" s="33"/>
      <c r="J18" s="8"/>
    </row>
    <row r="19" spans="2:15" x14ac:dyDescent="0.25">
      <c r="H19" s="17">
        <f t="shared" si="2"/>
        <v>0</v>
      </c>
      <c r="J19" s="8"/>
    </row>
    <row r="20" spans="2:15" x14ac:dyDescent="0.25">
      <c r="H20" s="17">
        <f t="shared" si="2"/>
        <v>0</v>
      </c>
      <c r="J20" s="8"/>
    </row>
    <row r="21" spans="2:15" ht="15.75" thickBot="1" x14ac:dyDescent="0.3">
      <c r="B21" s="12"/>
      <c r="G21" s="20" t="s">
        <v>16</v>
      </c>
      <c r="H21" s="21">
        <f>SUM(H16:H20)</f>
        <v>0.47499999999999998</v>
      </c>
      <c r="J21" s="13"/>
    </row>
    <row r="22" spans="2:15" ht="15.75" thickBot="1" x14ac:dyDescent="0.3">
      <c r="B22" s="10" t="s">
        <v>17</v>
      </c>
      <c r="C22" s="11"/>
      <c r="D22" s="11"/>
      <c r="E22" s="11"/>
      <c r="F22" s="11"/>
      <c r="G22" s="19"/>
      <c r="H22" s="19"/>
      <c r="I22" s="11"/>
      <c r="J22" s="11"/>
      <c r="K22" s="11"/>
      <c r="L22" s="11"/>
      <c r="M22" s="11"/>
      <c r="N22" s="11"/>
      <c r="O22" s="11"/>
    </row>
    <row r="28" spans="2:15" ht="15.75" thickBot="1" x14ac:dyDescent="0.3"/>
    <row r="29" spans="2:15" ht="15.75" thickBot="1" x14ac:dyDescent="0.3">
      <c r="B29" s="28" t="s">
        <v>18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ht="15.75" thickBot="1" x14ac:dyDescent="0.3">
      <c r="B30" s="29" t="s">
        <v>19</v>
      </c>
      <c r="C30" s="29" t="s">
        <v>10</v>
      </c>
      <c r="D30" s="31"/>
      <c r="E30" s="31"/>
    </row>
    <row r="31" spans="2:15" x14ac:dyDescent="0.25">
      <c r="C31" t="s">
        <v>21</v>
      </c>
      <c r="D31" t="s">
        <v>27</v>
      </c>
      <c r="E31" t="s">
        <v>27</v>
      </c>
      <c r="H31" s="9"/>
      <c r="I31" s="17"/>
      <c r="J31" s="17"/>
      <c r="L31" s="8" t="s">
        <v>33</v>
      </c>
    </row>
    <row r="32" spans="2:15" x14ac:dyDescent="0.25">
      <c r="C32" t="s">
        <v>22</v>
      </c>
      <c r="D32" t="s">
        <v>27</v>
      </c>
      <c r="E32" t="s">
        <v>27</v>
      </c>
      <c r="H32" s="9"/>
      <c r="I32" s="17"/>
      <c r="J32" s="17"/>
      <c r="L32" s="8" t="s">
        <v>34</v>
      </c>
    </row>
    <row r="33" spans="3:12" x14ac:dyDescent="0.25">
      <c r="C33" t="s">
        <v>29</v>
      </c>
      <c r="D33" t="s">
        <v>27</v>
      </c>
      <c r="E33" t="s">
        <v>27</v>
      </c>
      <c r="H33" s="9"/>
      <c r="I33" s="17"/>
      <c r="J33" s="17"/>
      <c r="L33" s="8" t="s">
        <v>35</v>
      </c>
    </row>
    <row r="34" spans="3:12" x14ac:dyDescent="0.25">
      <c r="C34" t="s">
        <v>31</v>
      </c>
      <c r="D34" t="s">
        <v>27</v>
      </c>
      <c r="E34" t="s">
        <v>27</v>
      </c>
      <c r="I34" s="17"/>
      <c r="J34" s="18"/>
      <c r="L34" s="8" t="s">
        <v>36</v>
      </c>
    </row>
    <row r="35" spans="3:12" x14ac:dyDescent="0.25">
      <c r="I35" s="17"/>
      <c r="J35" s="18"/>
    </row>
  </sheetData>
  <hyperlinks>
    <hyperlink ref="L8" r:id="rId1" xr:uid="{90031868-E34F-4E25-B266-7542513A0E41}"/>
    <hyperlink ref="L7" r:id="rId2" xr:uid="{C484FDBE-E6BA-482E-B44A-4CADC9DFC5CA}"/>
    <hyperlink ref="D9" r:id="rId3" display="https://www.digikey.ca/en/supplier-centers/cvilux" xr:uid="{16F03C87-B19D-4342-B7EF-4C84BE68DD36}"/>
    <hyperlink ref="L32" r:id="rId4" xr:uid="{6DBB3506-F21E-4C8C-9985-B92EF6F64C7D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2.xml><?xml version="1.0" encoding="utf-8"?>
<ds:datastoreItem xmlns:ds="http://schemas.openxmlformats.org/officeDocument/2006/customXml" ds:itemID="{753D9DFF-8B4C-4474-B755-97BC945A0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- Ivy Nunchuck Adapter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2023-07-13T15:07:37Z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