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3-06 Conductive Music Toy/Conductive-Music-Toy/Documentation/Working_Documents/"/>
    </mc:Choice>
  </mc:AlternateContent>
  <xr:revisionPtr revIDLastSave="628" documentId="8_{893A3414-7A2B-4A49-B043-EA15E0C0AD91}" xr6:coauthVersionLast="47" xr6:coauthVersionMax="47" xr10:uidLastSave="{5C8C6917-FE06-4A64-950E-CD22BB4A9342}"/>
  <bookViews>
    <workbookView xWindow="28680" yWindow="-12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L26" i="2"/>
  <c r="L27" i="2"/>
  <c r="K27" i="2"/>
  <c r="L28" i="2"/>
  <c r="K28" i="2" l="1"/>
  <c r="L14" i="2"/>
  <c r="I10" i="2"/>
  <c r="L10" i="2" s="1"/>
  <c r="L15" i="2"/>
  <c r="L11" i="2"/>
  <c r="L19" i="2"/>
  <c r="L12" i="2"/>
  <c r="L16" i="2"/>
  <c r="L8" i="2"/>
  <c r="L21" i="2"/>
  <c r="L20" i="2"/>
  <c r="L22" i="2"/>
  <c r="L25" i="2"/>
  <c r="L23" i="2"/>
  <c r="L24" i="2"/>
  <c r="L18" i="2"/>
  <c r="K15" i="2"/>
  <c r="K11" i="2"/>
  <c r="K19" i="2"/>
  <c r="K12" i="2"/>
  <c r="K16" i="2"/>
  <c r="K8" i="2"/>
  <c r="K21" i="2"/>
  <c r="K20" i="2"/>
  <c r="K22" i="2"/>
  <c r="K25" i="2"/>
  <c r="K23" i="2"/>
  <c r="K24" i="2"/>
  <c r="K18" i="2"/>
  <c r="I5" i="2" l="1"/>
  <c r="K35" i="2"/>
  <c r="L35" i="2" s="1"/>
  <c r="I35" i="2"/>
  <c r="K33" i="2"/>
  <c r="L33" i="2" s="1"/>
  <c r="I33" i="2"/>
  <c r="K34" i="2"/>
  <c r="L34" i="2" s="1"/>
  <c r="I34" i="2"/>
  <c r="K9" i="2"/>
  <c r="K36" i="2" l="1"/>
  <c r="L36" i="2" s="1"/>
  <c r="I36" i="2"/>
  <c r="K32" i="2"/>
  <c r="I32" i="2"/>
  <c r="K31" i="2"/>
  <c r="I31" i="2"/>
  <c r="K13" i="2"/>
  <c r="L13" i="2"/>
  <c r="K14" i="2"/>
  <c r="K17" i="2"/>
  <c r="L17" i="2"/>
  <c r="K10" i="2"/>
  <c r="I9" i="2"/>
  <c r="L9" i="2" s="1"/>
  <c r="L6" i="2" s="1"/>
  <c r="K6" i="2" l="1"/>
  <c r="K29" i="2"/>
  <c r="L31" i="2"/>
  <c r="I29" i="2"/>
  <c r="L32" i="2"/>
  <c r="K5" i="2" l="1"/>
  <c r="L29" i="2"/>
  <c r="L5" i="2" s="1"/>
</calcChain>
</file>

<file path=xl/sharedStrings.xml><?xml version="1.0" encoding="utf-8"?>
<sst xmlns="http://schemas.openxmlformats.org/spreadsheetml/2006/main" count="242" uniqueCount="172">
  <si>
    <t>Device:</t>
  </si>
  <si>
    <t>Version:</t>
  </si>
  <si>
    <t>Last Updated:</t>
  </si>
  <si>
    <t>Total filament (g)</t>
  </si>
  <si>
    <t>Unit Cost</t>
  </si>
  <si>
    <t>Total Estimated Cost</t>
  </si>
  <si>
    <t>ID</t>
  </si>
  <si>
    <t>Commercial Parts</t>
  </si>
  <si>
    <t>Part</t>
  </si>
  <si>
    <t>Description</t>
  </si>
  <si>
    <t>Manufacturer</t>
  </si>
  <si>
    <t>Supplier</t>
  </si>
  <si>
    <t>QTY / Device</t>
  </si>
  <si>
    <t>QTY / PKG</t>
  </si>
  <si>
    <t>PKGs</t>
  </si>
  <si>
    <t>$/ PKG</t>
  </si>
  <si>
    <t>$ / Device</t>
  </si>
  <si>
    <t>Link</t>
  </si>
  <si>
    <t>3D Printed Parts</t>
  </si>
  <si>
    <t>Filament Type</t>
  </si>
  <si>
    <t>Filament</t>
  </si>
  <si>
    <t>Color</t>
  </si>
  <si>
    <t>Mass (g) / Part</t>
  </si>
  <si>
    <t>Total Mass</t>
  </si>
  <si>
    <t>$ / kg</t>
  </si>
  <si>
    <t>PLA</t>
  </si>
  <si>
    <t>Any</t>
  </si>
  <si>
    <t>Tools</t>
  </si>
  <si>
    <t>Tool</t>
  </si>
  <si>
    <t>Alternatives</t>
  </si>
  <si>
    <t xml:space="preserve"> V1.0</t>
  </si>
  <si>
    <t>Electronic Tube Half</t>
  </si>
  <si>
    <t>Battery Tube Half</t>
  </si>
  <si>
    <t>Battery Cap</t>
  </si>
  <si>
    <t>MPR121 Clip</t>
  </si>
  <si>
    <t>Speaker End Cap</t>
  </si>
  <si>
    <t>Switch End Cap</t>
  </si>
  <si>
    <t>Device tube half holding electronics</t>
  </si>
  <si>
    <t>Device tube half holding batteries</t>
  </si>
  <si>
    <t>Cap that holds batteries in place</t>
  </si>
  <si>
    <t>Attaches MPR121 to electronic tube half</t>
  </si>
  <si>
    <t>End cap that covers speaker</t>
  </si>
  <si>
    <t>End cap that covers switch/buttons</t>
  </si>
  <si>
    <t>Flush Cutters</t>
  </si>
  <si>
    <t>Needle Nose Pliers</t>
  </si>
  <si>
    <t>Philips Screwdriver</t>
  </si>
  <si>
    <t>Soldering Iron</t>
  </si>
  <si>
    <t>Wire Strippers</t>
  </si>
  <si>
    <t>Adafruit QT Py microcontroller</t>
  </si>
  <si>
    <t>DFRobot DFPlayerMini</t>
  </si>
  <si>
    <t>Speaker</t>
  </si>
  <si>
    <t>STEMMA QT Cable - 50mm</t>
  </si>
  <si>
    <t>LM4931 Voltage Regulator</t>
  </si>
  <si>
    <t>Slide Switch</t>
  </si>
  <si>
    <t>10 uF capacitor</t>
  </si>
  <si>
    <t>Energizer</t>
  </si>
  <si>
    <t>Amazon</t>
  </si>
  <si>
    <t>Alkaline Batteries</t>
  </si>
  <si>
    <t>AAA Batteries</t>
  </si>
  <si>
    <t>Copper Tape</t>
  </si>
  <si>
    <t>30x70mm Proto Board</t>
  </si>
  <si>
    <t>M3 x 8 mm screws</t>
  </si>
  <si>
    <t>microSD card</t>
  </si>
  <si>
    <t>24 AWG wire</t>
  </si>
  <si>
    <t>Battery Bridge Plate</t>
  </si>
  <si>
    <t xml:space="preserve">Battery Spring </t>
  </si>
  <si>
    <t>Battery Plate</t>
  </si>
  <si>
    <t>Push Button</t>
  </si>
  <si>
    <t>DFRobot</t>
  </si>
  <si>
    <t>digikey</t>
  </si>
  <si>
    <t>https://www.amazon.ca/Class-Memory-Cards-Micro-Card/dp/B0DC1VMKS8/ref=sr_1_10?crid=1ZITT7WL4KT53&amp;dib=eyJ2IjoiMSJ9.VnrMx5CVq3sW6SDP48qI0yt0E_EgaNIC_Dt4WvuN4hSeCkwy06i_Irbeij6kwaP_GgctBXOAO-uxhL91o9nF2ifkfuXzp4GKpN82pL1_nMRGTw7zQByGHORwvcJO7xe_wbcrKj2jvzC_7WIU4c_mP3hvA3YvHSwRxdz1YeXErKNBmLnMHe6Ua40i2F2PauQH6uAvF4oHaUPPVVeNwbSecLbLdO4mCKc6S7sslU53LNTk-SUTlWg3_HkXn3fA_5F9qIBozIdk5Dw2mKsZ6qdgrzNWE5-dI5HsGgKrZuV6t7g.3PMawx1An2PVFeM_fy2psNneVylS1fQpo56u2fepWcg&amp;dib_tag=se&amp;keywords=microsd+card&amp;qid=1726702428&amp;sprefix=microsd+card%2Caps%2C140&amp;sr=8-10</t>
  </si>
  <si>
    <t>https://www.digikey.ca/en/products/detail/adafruit-industries-llc/4600/13543375</t>
  </si>
  <si>
    <t>Ole Wolff Electronics Inc</t>
  </si>
  <si>
    <t>4 Ohm 3W 100 Hz ~ 20 kHz</t>
  </si>
  <si>
    <t>https://www.digikey.ca/en/products/detail/ole-wolff-electronics-inc/OWS-4021TA-4/16735143</t>
  </si>
  <si>
    <t>SparkFun Electronics</t>
  </si>
  <si>
    <t>https://www.digikey.ca/en/products/detail/sparkfun-electronics/PRT-17260/13629028</t>
  </si>
  <si>
    <t>Mini MP3 Player</t>
  </si>
  <si>
    <t>Adafruit Industries LLC</t>
  </si>
  <si>
    <t>SAMD21 with STEMMA QT</t>
  </si>
  <si>
    <t>Adafruit MPR121 Touch Sensor</t>
  </si>
  <si>
    <t>12-Key Capacitive Sensor with STEMMA QT</t>
  </si>
  <si>
    <t>https://www.digikey.ca/en/products/detail/adafruit-industries-llc/1982/4990787?utm_adgroup=&amp;utm_source=google&amp;utm_medium=cpc&amp;utm_campaign=Pmax_Shopping_DK%2B%20Supplier_GEM%20Suppliers&amp;utm_term=&amp;utm_content=&amp;utm_id=go_cmp-21018510932_adg-_ad-__dev-c_ext-_prd-4990787_sig-EAIaIQobChMIxrW85NbNiAMVJczCBB1c4w4fEAQYASABEgLkfPD_BwE&amp;gad_source=1&amp;gclid=EAIaIQobChMIxrW85NbNiAMVJczCBB1c4w4fEAQYASABEgLkfPD_BwE</t>
  </si>
  <si>
    <t>https://www.digikey.ca/en/products/detail/stmicroelectronics/L4931CZ50-AP/1038130</t>
  </si>
  <si>
    <t>STMicroelectronics</t>
  </si>
  <si>
    <t>Linear 5V 250MA</t>
  </si>
  <si>
    <t>1K Ohm Resistor</t>
  </si>
  <si>
    <t>Stackpole Electronics Inc</t>
  </si>
  <si>
    <t>https://www.digikey.ca/en/products/detail/stackpole-electronics-inc/CF18JT1K00/1741612</t>
  </si>
  <si>
    <t>200MA 30 V</t>
  </si>
  <si>
    <t>E-Switch</t>
  </si>
  <si>
    <t>https://www.digikey.ca/en/products/detail/e-switch/EG1206A/251334</t>
  </si>
  <si>
    <t>TDK Corporation</t>
  </si>
  <si>
    <t>https://www.digikey.ca/en/products/detail/tdk-corporation/FG24X7R1A106KRT06/5802984</t>
  </si>
  <si>
    <t>https://www.digikey.ca/en/products/detail/adafruit-industries-llc/4784/13617526?s=N4IgjCBcoCwGxVAYygMwIYBsDOBTANCAPZQDaIMAHAKwDsMAzCALqEAOALlCAMocBOASwB2AcxABfKUA</t>
  </si>
  <si>
    <t>https://www.digikey.ca/en/products/detail/te-connectivity-raychem-cable-protection/55A0111-24-9/2399803</t>
  </si>
  <si>
    <t>TE Connectivity Raychem Cable Protection</t>
  </si>
  <si>
    <t>Compatible with AAA batteries</t>
  </si>
  <si>
    <t>Keystone Electronics</t>
  </si>
  <si>
    <t>https://www.digikey.ca/en/products/detail/keystone-electronics/5213/316372</t>
  </si>
  <si>
    <t>https://www.digikey.ca/en/products/detail/keystone-electronics/5201/316365</t>
  </si>
  <si>
    <t>https://www.digikey.ca/en/products/detail/keystone-electronics/5223/316374</t>
  </si>
  <si>
    <t>Shipping (flat rate for digikey)</t>
  </si>
  <si>
    <t>SIRIMAL</t>
  </si>
  <si>
    <t>DFPlayer takes max 32 GB</t>
  </si>
  <si>
    <t>https://www.amazon.ca/CRAFTSMAN-CMHT81644-Long-Nose-PLIER-6IN/dp/B09JB2HS1D/ref=sr_1_5?crid=1YH1KMFNVC014&amp;dib=eyJ2IjoiMSJ9.TIIfwH5eLcCovhYW-IAdYfmTvyAdZqsyCSjVdb5BMxdzkm8BCYNKLgjsGIptIfx-exdqrPIBID_d8SHDcT8fMpshrnn-pHNG35E92BoNWKFZtveLLbDjOkOmJQxTFtWc8WWtChemXd04YvptofJizfbkkKE8DPrUBgFn10Ou9dIjpwR095rYU3IImCCPh4kKdu80U2Gk5ZC1HjjlRIJNsD4jKGF4mucK7arzmBh95wGFUoYK6e8jno4hgnW5UP4DeDFdhFbULJi74Dw2_JDtp3OQs2EiwTor4Aqf2hBDUbM.hOAADd9p8jfM-PYSp4RHqSf9O1poFy9n5v4Fv9k-bvs&amp;dib_tag=se&amp;keywords=needle+nose+pliers&amp;qid=1727116854&amp;sprefix=needle+nose+plier%2Caps%2C149&amp;sr=8-5</t>
  </si>
  <si>
    <t>Craftsman</t>
  </si>
  <si>
    <t>https://www.amazon.ca/Wera-05008725002-Kraftform-Phillips-Screwdriver/dp/B0035YLT08/ref=sr_1_30?crid=3RUZT3FEKISF9&amp;dib=eyJ2IjoiMSJ9.yqTnORoWN6hnb6Q6Xlyy_h3tUb_agv_wwNZckajn6l_IGeNwSkJ5agQFARCJkuo8oXGbyvRJ6FFrhjxhHT4HRQ6QkcDKJL7pbmhI9EmG9zXWozTAbae0aLG6sZPMvukroqaaDOeOF_tgvKKzyQhpHzoM0cJ9aOQGCzQp170yqdUYZPQHgtPaYH9pg35lIq9WaRGMxDODAezAfIxUbNdW4OoMWi60UClIr8zvQFEOLGU1Z-4Kpw1mzlSjhV9tpaPsN7m2AMQKC2ELiFAt_KmjhsG-ZpisIwR135bKomw5Lx0.alM4gaYdmS0ZfWMQN4iA_gVFk6NGgK1Sf5GhRuXU1gM&amp;dib_tag=se&amp;keywords=phillips%2Bscrewdriver&amp;qid=1727116988&amp;sprefix=philips%2Bscred%2Caps%2C145&amp;sr=8-30&amp;th=1</t>
  </si>
  <si>
    <t>Wera</t>
  </si>
  <si>
    <t>Hakko</t>
  </si>
  <si>
    <t>https://www.amazon.ca/Hakko-CSP-30-1-Stripper-Maximum-Capacity/dp/B00FZPHMUG/ref=sr_1_5?crid=HLN6S0CKW1IP&amp;dib=eyJ2IjoiMSJ9.xXazaaX7mR14hdyXzaCBIvQGYFckAEW681bP6sMAJ97PfyhUusxksUdSt4YbeV1z-EwBML7r9XyzA_MWsoA2GF-wy_W4H5SHcXQcJzDwVgfVxQzUroxptAd-idh1CWYP0BaM8DZwsAsBNmtnowABIK-1Dj6IBcHuEw5BB5NtXpeYEI749FMh4VyPZGmPEDvWBLdoS5ibLFmlniNa3NfMtYdvWTo3NwWrHf93d024V7BDlZTOB-1Gpg0334EteYLvpeNNpgK8dsNcrsh3dpMBSOssB5y4Y0k3Vk2SeZTWT3M.E1zv2TWmkTjrqQGKQshTTdC5L0o6BWBr9Now99xh2do&amp;dib_tag=se&amp;keywords=hakko+wire+stripper&amp;qid=1727117284&amp;sprefix=hakko+wire+s%2Caps%2C156&amp;sr=8-5</t>
  </si>
  <si>
    <t>Vastar</t>
  </si>
  <si>
    <t>https://www.amazon.ca/Vastar-Soldering-Iron-Anti-Static-Off/dp/B07RZV2DW8/ref=sxts_b2b_sx_reorder_acb_customer?content-id=amzn1.sym.4aad25fb-4847-4725-ad39-7493315f6f8d%3Aamzn1.sym.4aad25fb-4847-4725-ad39-7493315f6f8d&amp;cv_ct_cx=soldering%2Biron&amp;dib=eyJ2IjoiMSJ9.F8i0n4-sslXXlinYv73TKSDloYX6UXFOBf-jZRjmEIA.xqQM7DBwfEnEC0QZnHWubqqfDnYSKaBkFKaXuMBV2Ig&amp;dib_tag=se&amp;keywords=soldering%2Biron&amp;pd_rd_i=B07RZV2DW8&amp;pd_rd_r=9751f05c-1924-48ad-a266-b57ed8637ecb&amp;pd_rd_w=E3NSc&amp;pd_rd_wg=DsSs9&amp;pf_rd_p=4aad25fb-4847-4725-ad39-7493315f6f8d&amp;pf_rd_r=0CQ3C5DXRGPGVAHW8HT6&amp;qid=1727117505&amp;sbo=RZvfv%2F%2FHxDF%2BO5021pAnSA%3D%3D&amp;sr=1-1-9f062ed5-8905-4cb9-ad7c-6ce62808241a&amp;th=1</t>
  </si>
  <si>
    <t>0.05A 12 V through hole</t>
  </si>
  <si>
    <t>Same Sky</t>
  </si>
  <si>
    <t>https://www.digikey.ca/en/products/detail/same-sky-formerly-cui-devices/TS02-66-100-BK-160-SCR-D/15634282</t>
  </si>
  <si>
    <t>https://www.digikey.ca/en/products/detail/keystone-electronics/9907/317328?utm_adgroup=General&amp;utm_source=google&amp;utm_medium=cpc&amp;utm_campaign=PMax%20Shopping_Product_Zombie%20SKUs&amp;utm_term=&amp;productid=317328&amp;utm_content=General&amp;utm_id=go_cmp-17855401585_adg-_ad-__dev-c_ext-_prd-317328_sig-EAIaIQobChMIhtn994PaiAMVChGtBh0BfwEqEAQYASABEgJMHfD_BwE&amp;gad_source=1&amp;gclid=EAIaIQobChMIhtn994PaiAMVChGtBh0BfwEqEAQYASABEgJMHfD_BwE</t>
  </si>
  <si>
    <t>https://www.digikey.ca/en/products/detail/adafruit-industries-llc/3483/9745247</t>
  </si>
  <si>
    <t>https://www.digikey.ca/en/products/detail/energizer-battery-company/E92/7400190?utm_adgroup=&amp;utm_source=google&amp;utm_medium=cpc&amp;utm_campaign=PMax%20Product_Low%20ROAS%20Categories&amp;utm_term=&amp;productid=7400190&amp;utm_content=&amp;utm_id=go_cmp-20291741422_adg-_ad-__dev-c_ext-_prd-7400190_sig-EAIaIQobChMItuLvvIfaiAMV5x6tBh2UYygrEAQYAiABEgKAB_D_BwE&amp;gad_source=1&amp;gclid=EAIaIQobChMItuLvvIfaiAMV5x6tBh2UYygrEAQYAiABEgKAB_D_BwE</t>
  </si>
  <si>
    <t>https://www.adafruit.com/product/1982</t>
  </si>
  <si>
    <t>Adafruit Industries</t>
  </si>
  <si>
    <t>Adafruit</t>
  </si>
  <si>
    <t>Order from Adafruit website if digikey sold out</t>
  </si>
  <si>
    <t>Musical Grasping Training Aid</t>
  </si>
  <si>
    <t>Solder</t>
  </si>
  <si>
    <t>https://www.digikey.ca/en/products/detail/chip-quik-inc./RASWLF.031%25201OZ/9681997?utm_adgroup=General&amp;utm_source=google&amp;utm_medium=cpc&amp;utm_campaign=PMax%20Shopping_Product_Zombie%20SKUs&amp;utm_term=&amp;productid=9681997&amp;utm_content=General&amp;utm_id=go_cmp-17855401585_adg-_ad-__dev-c_ext-_prd-9681997_sig-Cj0KCQjwu-63BhC9ARIsAMMTLXSrlG5U0jv_iPQ4mvyKD1_smJVX1vTbhfmfcKyo2JQ8x5cj8aAyKiwaAqW-EALw_wcB&amp;gad_source=1&amp;gclid=Cj0KCQjwu-63BhC9ARIsAMMTLXSrlG5U0jv_iPQ4mvyKD1_smJVX1vTbhfmfcKyo2JQ8x5cj8aAyKiwaAqW-EALw_wcB</t>
  </si>
  <si>
    <t>Chip Quik Inc.</t>
  </si>
  <si>
    <t>T01</t>
  </si>
  <si>
    <t>T02</t>
  </si>
  <si>
    <t>T03</t>
  </si>
  <si>
    <t>T04</t>
  </si>
  <si>
    <t>T05</t>
  </si>
  <si>
    <t>T06</t>
  </si>
  <si>
    <t>T07</t>
  </si>
  <si>
    <t>Multimeter</t>
  </si>
  <si>
    <t>Scissors</t>
  </si>
  <si>
    <t>For screwing/ unscrewing device screws</t>
  </si>
  <si>
    <t>For stripping wire</t>
  </si>
  <si>
    <t>For trimming leads</t>
  </si>
  <si>
    <t>For installing battery clips and wiring</t>
  </si>
  <si>
    <t>For soldering electronic components</t>
  </si>
  <si>
    <t>For device testing</t>
  </si>
  <si>
    <t>For cutting copper tape</t>
  </si>
  <si>
    <t>https://www.amazon.ca/Scotch-Multi-Purpose-Scissors-1-Pack-1428ESF/dp/B00GGBHT6U/ref=sr_1_9?crid=2NPC7BE8695MB&amp;dib=eyJ2IjoiMSJ9.kOBlN2DJtxcR0m0TgYxVqS4RQdC_eCqRxpOTAzf6Y46car-2axz1uBjqnJU1vbi63Pt2Poe-xyUaZmdRu4STPEtFXS8n9UhqtHxWlKQ_Inyff_dFYSZEHNTZZGyAG9irbCQW86p1eN7ke0rk-a_vkdS2YfmwXQHr7U1J8u6X3UeKMtH7hEfWaj8fTOUoj-BVagx0IQAXCspB88X8_Z1iU4vthKZu5HqKbZBDusC3k3mgE1TeyF1znTnw0pN7rboF_LwgUVAS7fEejdiN7ZgbO35lvm710Np59pNk-HAJhlM.KPHv1UVnbeHdmh1Iz-Zhio7SRhXoiJh4-QD0IJ34q3E&amp;dib_tag=se&amp;keywords=scissors&amp;qid=1727804579&amp;sprefix=scissor%2Caps%2C134&amp;sr=8-9&amp;th=1</t>
  </si>
  <si>
    <t>https://www.amazon.ca/AstroAI-Digital-Multimeter-2000Counts-Voltage/dp/B01ISAMUA6/ref=sr_1_1?crid=3PQ7X77SWFJ5H&amp;dib=eyJ2IjoiMSJ9.I9zzGqKw5DAjOpmX6qPOpZB48jxZHpHlO8O6iCWDejiTZPC5aSMAqOTw13Cw2E1OjM8yg7tk3hCL0oYeIyv1lXc0IfGrJiqIPDZcg2BErxumWqRH6VoA0yV5Z7wsVdSFWZn8M_hUOwN-w2-zH_gjznbIMWkVYgx8J198AoSgCzVM5sQir6uIe5iqXCusXlR31PYSJRIXTzLVeL0OcpzDAG5o0bh7ECfMH4wG0ngm6UzCZ90Jfa9tphQO0b1rRMahtH3h5fYaiTY1mt_PghyItm5Jo6zGn5o6NewtnkJZEY4.getM7EVmicX-XdBZv-nxrEBBVJ4LPchLFrD4fQ5Cr8g&amp;dib_tag=se&amp;keywords=multimeter&amp;qid=1727804677&amp;sprefix=multimeter%2Caps%2C139&amp;sr=8-1</t>
  </si>
  <si>
    <t>AstroAI</t>
  </si>
  <si>
    <t>Scotch</t>
  </si>
  <si>
    <t>A02</t>
  </si>
  <si>
    <t>A03</t>
  </si>
  <si>
    <t>A08</t>
  </si>
  <si>
    <t>A06</t>
  </si>
  <si>
    <t>A04</t>
  </si>
  <si>
    <t>A05</t>
  </si>
  <si>
    <t>A07</t>
  </si>
  <si>
    <t>A01</t>
  </si>
  <si>
    <t>A10</t>
  </si>
  <si>
    <t>A11</t>
  </si>
  <si>
    <t>A12</t>
  </si>
  <si>
    <t>A13</t>
  </si>
  <si>
    <t>A14</t>
  </si>
  <si>
    <t>A15</t>
  </si>
  <si>
    <t>A09</t>
  </si>
  <si>
    <t>https://www.digikey.ca/en/products/detail/dfrobot/DFR0299/6588463?s=N4IgTCBcDaICYDMBOB7ARigLgAgLYEsA7fbABwBsBDATwFMkQBdAXyA</t>
  </si>
  <si>
    <t>A18</t>
  </si>
  <si>
    <t>A16</t>
  </si>
  <si>
    <t>A17</t>
  </si>
  <si>
    <t>A19</t>
  </si>
  <si>
    <t>A20</t>
  </si>
  <si>
    <t>A22</t>
  </si>
  <si>
    <t>A21</t>
  </si>
  <si>
    <t>A23</t>
  </si>
  <si>
    <t>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</si>
</sst>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164" fontId="1" fillId="5" borderId="5" xfId="4" applyNumberFormat="1" applyBorder="1"/>
    <xf numFmtId="0" fontId="1" fillId="5" borderId="1" xfId="4" applyBorder="1"/>
    <xf numFmtId="164" fontId="1" fillId="4" borderId="2" xfId="3" applyNumberFormat="1" applyBorder="1"/>
    <xf numFmtId="164" fontId="1" fillId="12" borderId="1" xfId="11" applyNumberFormat="1" applyBorder="1"/>
    <xf numFmtId="0" fontId="1" fillId="12" borderId="1" xfId="11" applyBorder="1"/>
    <xf numFmtId="164" fontId="1" fillId="11" borderId="2" xfId="10" applyNumberFormat="1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4" borderId="6" xfId="3" applyBorder="1"/>
    <xf numFmtId="164" fontId="1" fillId="4" borderId="6" xfId="3" applyNumberFormat="1" applyBorder="1"/>
    <xf numFmtId="0" fontId="1" fillId="11" borderId="6" xfId="10" applyBorder="1"/>
    <xf numFmtId="16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4" borderId="8" xfId="3" applyBorder="1"/>
    <xf numFmtId="0" fontId="1" fillId="12" borderId="9" xfId="11" applyBorder="1"/>
    <xf numFmtId="0" fontId="1" fillId="12" borderId="10" xfId="11" applyBorder="1"/>
    <xf numFmtId="16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16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164" fontId="5" fillId="8" borderId="5" xfId="7" applyNumberFormat="1" applyFont="1" applyBorder="1"/>
    <xf numFmtId="4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164" fontId="1" fillId="5" borderId="1" xfId="4" applyNumberFormat="1" applyBorder="1"/>
    <xf numFmtId="0" fontId="1" fillId="10" borderId="1" xfId="9" applyBorder="1"/>
    <xf numFmtId="0" fontId="1" fillId="13" borderId="8" xfId="10" applyFill="1" applyBorder="1"/>
    <xf numFmtId="164" fontId="1" fillId="13" borderId="8" xfId="10" applyNumberFormat="1" applyFill="1" applyBorder="1"/>
    <xf numFmtId="0" fontId="0" fillId="13" borderId="4" xfId="0" applyFill="1" applyBorder="1"/>
    <xf numFmtId="0" fontId="4" fillId="0" borderId="0" xfId="0" applyFont="1" applyAlignment="1">
      <alignment horizontal="left"/>
    </xf>
    <xf numFmtId="14" fontId="0" fillId="0" borderId="4" xfId="0" applyNumberFormat="1" applyBorder="1" applyAlignment="1">
      <alignment horizontal="right"/>
    </xf>
    <xf numFmtId="0" fontId="0" fillId="0" borderId="0" xfId="0" applyAlignment="1">
      <alignment horizontal="right"/>
    </xf>
    <xf numFmtId="164" fontId="1" fillId="4" borderId="8" xfId="3" applyNumberFormat="1" applyBorder="1"/>
    <xf numFmtId="0" fontId="7" fillId="4" borderId="8" xfId="12" applyFill="1" applyBorder="1"/>
    <xf numFmtId="0" fontId="7" fillId="4" borderId="6" xfId="12" applyFill="1" applyBorder="1"/>
    <xf numFmtId="0" fontId="7" fillId="4" borderId="2" xfId="12" applyFill="1" applyBorder="1"/>
    <xf numFmtId="0" fontId="7" fillId="9" borderId="2" xfId="12" applyFill="1" applyBorder="1"/>
    <xf numFmtId="0" fontId="7" fillId="9" borderId="6" xfId="12" applyFill="1" applyBorder="1"/>
    <xf numFmtId="0" fontId="7" fillId="6" borderId="6" xfId="12" applyFill="1" applyBorder="1"/>
    <xf numFmtId="44" fontId="1" fillId="6" borderId="6" xfId="13" applyFill="1" applyBorder="1"/>
    <xf numFmtId="44" fontId="1" fillId="4" borderId="8" xfId="13" applyFill="1" applyBorder="1"/>
    <xf numFmtId="0" fontId="1" fillId="9" borderId="8" xfId="8" applyBorder="1"/>
    <xf numFmtId="0" fontId="7" fillId="9" borderId="8" xfId="12" applyFill="1" applyBorder="1"/>
    <xf numFmtId="0" fontId="0" fillId="0" borderId="2" xfId="0" applyBorder="1"/>
    <xf numFmtId="0" fontId="1" fillId="7" borderId="5" xfId="6" applyBorder="1"/>
    <xf numFmtId="0" fontId="1" fillId="7" borderId="14" xfId="6" applyBorder="1"/>
    <xf numFmtId="0" fontId="2" fillId="7" borderId="15" xfId="6" applyFont="1" applyBorder="1"/>
    <xf numFmtId="0" fontId="1" fillId="7" borderId="16" xfId="6" applyBorder="1"/>
    <xf numFmtId="0" fontId="1" fillId="7" borderId="17" xfId="6" applyBorder="1"/>
    <xf numFmtId="0" fontId="0" fillId="0" borderId="16" xfId="0" applyBorder="1"/>
    <xf numFmtId="0" fontId="7" fillId="14" borderId="2" xfId="12" applyFill="1" applyBorder="1"/>
    <xf numFmtId="0" fontId="1" fillId="14" borderId="6" xfId="3" applyFill="1" applyBorder="1"/>
    <xf numFmtId="0" fontId="1" fillId="14" borderId="13" xfId="3" applyFill="1" applyBorder="1"/>
    <xf numFmtId="0" fontId="1" fillId="14" borderId="2" xfId="3" applyFill="1" applyBorder="1"/>
    <xf numFmtId="0" fontId="1" fillId="15" borderId="6" xfId="3" applyFill="1" applyBorder="1"/>
    <xf numFmtId="0" fontId="1" fillId="16" borderId="6" xfId="3" applyFill="1" applyBorder="1"/>
    <xf numFmtId="0" fontId="1" fillId="17" borderId="6" xfId="3" applyFill="1" applyBorder="1"/>
    <xf numFmtId="0" fontId="4" fillId="0" borderId="0" xfId="0" applyFont="1" applyAlignment="1">
      <alignment horizontal="left"/>
    </xf>
    <xf numFmtId="0" fontId="1" fillId="17" borderId="6" xfId="10" applyFill="1" applyBorder="1"/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3" builtinId="4"/>
    <cellStyle name="Hyperlink" xfId="1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e-switch/EG1206A/251334" TargetMode="External"/><Relationship Id="rId13" Type="http://schemas.openxmlformats.org/officeDocument/2006/relationships/hyperlink" Target="https://www.digikey.ca/en/products/detail/keystone-electronics/5201/316365" TargetMode="External"/><Relationship Id="rId18" Type="http://schemas.openxmlformats.org/officeDocument/2006/relationships/hyperlink" Target="https://www.digikey.ca/en/products/detail/adafruit-industries-llc/3483/9745247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a/en/products/detail/ole-wolff-electronics-inc/OWS-4021TA-4/16735143" TargetMode="External"/><Relationship Id="rId21" Type="http://schemas.openxmlformats.org/officeDocument/2006/relationships/hyperlink" Target="https://www.digikey.ca/en/products/detail/chip-quik-inc./RASWLF.031%25201OZ/9681997?utm_adgroup=General&amp;utm_source=google&amp;utm_medium=cpc&amp;utm_campaign=PMax%20Shopping_Product_Zombie%20SKUs&amp;utm_term=&amp;productid=9681997&amp;utm_content=General&amp;utm_id=go_cmp-17855401585_adg-_ad-__dev-c_ext-_prd-9681997_sig-Cj0KCQjwu-63BhC9ARIsAMMTLXSrlG5U0jv_iPQ4mvyKD1_smJVX1vTbhfmfcKyo2JQ8x5cj8aAyKiwaAqW-EALw_wcB&amp;gad_source=1&amp;gclid=Cj0KCQjwu-63BhC9ARIsAMMTLXSrlG5U0jv_iPQ4mvyKD1_smJVX1vTbhfmfcKyo2JQ8x5cj8aAyKiwaAqW-EALw_wcB" TargetMode="External"/><Relationship Id="rId7" Type="http://schemas.openxmlformats.org/officeDocument/2006/relationships/hyperlink" Target="https://www.digikey.ca/en/products/detail/stackpole-electronics-inc/CF18JT1K00/1741612" TargetMode="External"/><Relationship Id="rId12" Type="http://schemas.openxmlformats.org/officeDocument/2006/relationships/hyperlink" Target="https://www.digikey.ca/en/products/detail/keystone-electronics/5213/316372" TargetMode="External"/><Relationship Id="rId17" Type="http://schemas.openxmlformats.org/officeDocument/2006/relationships/hyperlink" Target="https://www.digikey.ca/en/products/detail/keystone-electronics/9907/317328?utm_adgroup=General&amp;utm_source=google&amp;utm_medium=cpc&amp;utm_campaign=PMax%20Shopping_Product_Zombie%20SKUs&amp;utm_term=&amp;productid=317328&amp;utm_content=General&amp;utm_id=go_cmp-17855401585_adg-_ad-__dev-c_ext-_prd-317328_sig-EAIaIQobChMIhtn994PaiAMVChGtBh0BfwEqEAQYASABEgJMHfD_BwE&amp;gad_source=1&amp;gclid=EAIaIQobChMIhtn994PaiAMVChGtBh0BfwEqEAQYASABEgJMHfD_BwE" TargetMode="External"/><Relationship Id="rId25" Type="http://schemas.openxmlformats.org/officeDocument/2006/relationships/hyperlink" Target="https://www.amazon.ca/CRAFTSMAN-CMHT81644-Long-Nose-PLIER-6IN/dp/B09JB2HS1D/ref=sr_1_5?crid=1YH1KMFNVC014&amp;dib=eyJ2IjoiMSJ9.TIIfwH5eLcCovhYW-IAdYfmTvyAdZqsyCSjVdb5BMxdzkm8BCYNKLgjsGIptIfx-exdqrPIBID_d8SHDcT8fMpshrnn-pHNG35E92BoNWKFZtveLLbDjOkOmJQxTFtWc8WWtChemXd04YvptofJizfbkkKE8DPrUBgFn10Ou9dIjpwR095rYU3IImCCPh4kKdu80U2Gk5ZC1HjjlRIJNsD4jKGF4mucK7arzmBh95wGFUoYK6e8jno4hgnW5UP4DeDFdhFbULJi74Dw2_JDtp3OQs2EiwTor4Aqf2hBDUbM.hOAADd9p8jfM-PYSp4RHqSf9O1poFy9n5v4Fv9k-bvs&amp;dib_tag=se&amp;keywords=needle+nose+pliers&amp;qid=1727116854&amp;sprefix=needle+nose+plier%2Caps%2C149&amp;sr=8-5" TargetMode="External"/><Relationship Id="rId2" Type="http://schemas.openxmlformats.org/officeDocument/2006/relationships/hyperlink" Target="https://www.digikey.ca/en/products/detail/dfrobot/DFR0299/6588463?s=N4IgTCBcDaICYDMBOB7ARigLgAgLYEsA7fbABwBsBDATwFMkQBdAXyA" TargetMode="External"/><Relationship Id="rId16" Type="http://schemas.openxmlformats.org/officeDocument/2006/relationships/hyperlink" Target="https://www.digikey.ca/en/products/detail/same-sky-formerly-cui-devices/TS02-66-100-BK-160-SCR-D/15634282" TargetMode="External"/><Relationship Id="rId20" Type="http://schemas.openxmlformats.org/officeDocument/2006/relationships/hyperlink" Target="https://www.digikey.ca/en/products/detail/energizer-battery-company/E92/7400190?utm_adgroup=&amp;utm_source=google&amp;utm_medium=cpc&amp;utm_campaign=PMax%20Product_Low%20ROAS%20Categories&amp;utm_term=&amp;productid=7400190&amp;utm_content=&amp;utm_id=go_cmp-20291741422_adg-_ad-__dev-c_ext-_prd-7400190_sig-EAIaIQobChMItuLvvIfaiAMV5x6tBh2UYygrEAQYAiABEgKAB_D_BwE&amp;gad_source=1&amp;gclid=EAIaIQobChMItuLvvIfaiAMV5x6tBh2UYygrEAQYAiABEgKAB_D_BwE" TargetMode="External"/><Relationship Id="rId1" Type="http://schemas.openxmlformats.org/officeDocument/2006/relationships/hyperlink" Target="https://www.digikey.ca/en/products/detail/adafruit-industries-llc/4600/13543375" TargetMode="External"/><Relationship Id="rId6" Type="http://schemas.openxmlformats.org/officeDocument/2006/relationships/hyperlink" Target="https://www.digikey.ca/en/products/detail/stmicroelectronics/L4931CZ50-AP/1038130" TargetMode="External"/><Relationship Id="rId11" Type="http://schemas.openxmlformats.org/officeDocument/2006/relationships/hyperlink" Target="https://www.digikey.ca/en/products/detail/te-connectivity-raychem-cable-protection/55A0111-24-9/2399803" TargetMode="External"/><Relationship Id="rId24" Type="http://schemas.openxmlformats.org/officeDocument/2006/relationships/hyperlink" Target="https://www.amazon.ca/Hakko-CSP-30-1-Stripper-Maximum-Capacity/dp/B00FZPHMUG/ref=sr_1_5?crid=HLN6S0CKW1IP&amp;dib=eyJ2IjoiMSJ9.xXazaaX7mR14hdyXzaCBIvQGYFckAEW681bP6sMAJ97PfyhUusxksUdSt4YbeV1z-EwBML7r9XyzA_MWsoA2GF-wy_W4H5SHcXQcJzDwVgfVxQzUroxptAd-idh1CWYP0BaM8DZwsAsBNmtnowABIK-1Dj6IBcHuEw5BB5NtXpeYEI749FMh4VyPZGmPEDvWBLdoS5ibLFmlniNa3NfMtYdvWTo3NwWrHf93d024V7BDlZTOB-1Gpg0334EteYLvpeNNpgK8dsNcrsh3dpMBSOssB5y4Y0k3Vk2SeZTWT3M.E1zv2TWmkTjrqQGKQshTTdC5L0o6BWBr9Now99xh2do&amp;dib_tag=se&amp;keywords=hakko+wire+stripper&amp;qid=1727117284&amp;sprefix=hakko+wire+s%2Caps%2C156&amp;sr=8-5" TargetMode="External"/><Relationship Id="rId5" Type="http://schemas.openxmlformats.org/officeDocument/2006/relationships/hyperlink" Target="https://www.digikey.ca/en/products/detail/adafruit-industries-llc/1982/4990787?utm_adgroup=&amp;utm_source=google&amp;utm_medium=cpc&amp;utm_campaign=Pmax_Shopping_DK%2B%20Supplier_GEM%20Suppliers&amp;utm_term=&amp;utm_content=&amp;utm_id=go_cmp-21018510932_adg-_ad-__dev-c_ext-_prd-4990787_sig-EAIaIQobChMIxrW85NbNiAMVJczCBB1c4w4fEAQYASABEgLkfPD_BwE&amp;gad_source=1&amp;gclid=EAIaIQobChMIxrW85NbNiAMVJczCBB1c4w4fEAQYASABEgLkfPD_BwE" TargetMode="External"/><Relationship Id="rId15" Type="http://schemas.openxmlformats.org/officeDocument/2006/relationships/hyperlink" Target="https://www.amazon.ca/Class-Memory-Cards-Micro-Card/dp/B0DC1VMKS8/ref=sr_1_10?crid=1ZITT7WL4KT53&amp;dib=eyJ2IjoiMSJ9.VnrMx5CVq3sW6SDP48qI0yt0E_EgaNIC_Dt4WvuN4hSeCkwy06i_Irbeij6kwaP_GgctBXOAO-uxhL91o9nF2ifkfuXzp4GKpN82pL1_nMRGTw7zQByGHORwvcJO7xe_wbcrKj2jvzC_7WIU4c_mP3hvA3YvHSwRxdz1YeXErKNBmLnMHe6Ua40i2F2PauQH6uAvF4oHaUPPVVeNwbSecLbLdO4mCKc6S7sslU53LNTk-SUTlWg3_HkXn3fA_5F9qIBozIdk5Dw2mKsZ6qdgrzNWE5-dI5HsGgKrZuV6t7g.3PMawx1An2PVFeM_fy2psNneVylS1fQpo56u2fepWcg&amp;dib_tag=se&amp;keywords=microsd+card&amp;qid=1726702428&amp;sprefix=microsd+card%2Caps%2C140&amp;sr=8-10" TargetMode="External"/><Relationship Id="rId23" Type="http://schemas.openxmlformats.org/officeDocument/2006/relationships/hyperlink" Target="https://www.amazon.ca/Wera-05008725002-Kraftform-Phillips-Screwdriver/dp/B0035YLT08/ref=sr_1_30?crid=3RUZT3FEKISF9&amp;dib=eyJ2IjoiMSJ9.yqTnORoWN6hnb6Q6Xlyy_h3tUb_agv_wwNZckajn6l_IGeNwSkJ5agQFARCJkuo8oXGbyvRJ6FFrhjxhHT4HRQ6QkcDKJL7pbmhI9EmG9zXWozTAbae0aLG6sZPMvukroqaaDOeOF_tgvKKzyQhpHzoM0cJ9aOQGCzQp170yqdUYZPQHgtPaYH9pg35lIq9WaRGMxDODAezAfIxUbNdW4OoMWi60UClIr8zvQFEOLGU1Z-4Kpw1mzlSjhV9tpaPsN7m2AMQKC2ELiFAt_KmjhsG-ZpisIwR135bKomw5Lx0.alM4gaYdmS0ZfWMQN4iA_gVFk6NGgK1Sf5GhRuXU1gM&amp;dib_tag=se&amp;keywords=phillips%2Bscrewdriver&amp;qid=1727116988&amp;sprefix=philips%2Bscred%2Caps%2C145&amp;sr=8-30&amp;th=1" TargetMode="External"/><Relationship Id="rId10" Type="http://schemas.openxmlformats.org/officeDocument/2006/relationships/hyperlink" Target="https://www.digikey.ca/en/products/detail/adafruit-industries-llc/4784/13617526?s=N4IgjCBcoCwGxVAYygMwIYBsDOBTANCAPZQDaIMAHAKwDsMAzCALqEAOALlCAMocBOASwB2AcxABfKUA" TargetMode="External"/><Relationship Id="rId19" Type="http://schemas.openxmlformats.org/officeDocument/2006/relationships/hyperlink" Target="https://www.adafruit.com/product/1982" TargetMode="External"/><Relationship Id="rId4" Type="http://schemas.openxmlformats.org/officeDocument/2006/relationships/hyperlink" Target="https://www.digikey.ca/en/products/detail/sparkfun-electronics/PRT-17260/13629028" TargetMode="External"/><Relationship Id="rId9" Type="http://schemas.openxmlformats.org/officeDocument/2006/relationships/hyperlink" Target="https://www.digikey.ca/en/products/detail/tdk-corporation/FG24X7R1A106KRT06/5802984" TargetMode="External"/><Relationship Id="rId14" Type="http://schemas.openxmlformats.org/officeDocument/2006/relationships/hyperlink" Target="https://www.digikey.ca/en/products/detail/keystone-electronics/5223/316374" TargetMode="External"/><Relationship Id="rId22" Type="http://schemas.openxmlformats.org/officeDocument/2006/relationships/hyperlink" Target="https://www.amazon.ca/AstroAI-Digital-Multimeter-2000Counts-Voltage/dp/B01ISAMUA6/ref=sr_1_1?crid=3PQ7X77SWFJ5H&amp;dib=eyJ2IjoiMSJ9.I9zzGqKw5DAjOpmX6qPOpZB48jxZHpHlO8O6iCWDejiTZPC5aSMAqOTw13Cw2E1OjM8yg7tk3hCL0oYeIyv1lXc0IfGrJiqIPDZcg2BErxumWqRH6VoA0yV5Z7wsVdSFWZn8M_hUOwN-w2-zH_gjznbIMWkVYgx8J198AoSgCzVM5sQir6uIe5iqXCusXlR31PYSJRIXTzLVeL0OcpzDAG5o0bh7ECfMH4wG0ngm6UzCZ90Jfa9tphQO0b1rRMahtH3h5fYaiTY1mt_PghyItm5Jo6zGn5o6NewtnkJZEY4.getM7EVmicX-XdBZv-nxrEBBVJ4LPchLFrD4fQ5Cr8g&amp;dib_tag=se&amp;keywords=multimeter&amp;qid=1727804677&amp;sprefix=multimeter%2Caps%2C139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N49"/>
  <sheetViews>
    <sheetView tabSelected="1" workbookViewId="0">
      <selection activeCell="M1" sqref="M1"/>
    </sheetView>
  </sheetViews>
  <sheetFormatPr defaultRowHeight="14.4" x14ac:dyDescent="0.3"/>
  <cols>
    <col min="1" max="1" width="19.33203125" customWidth="1"/>
    <col min="2" max="2" width="27.44140625" customWidth="1"/>
    <col min="3" max="3" width="37.33203125" customWidth="1"/>
    <col min="4" max="4" width="12.88671875" customWidth="1"/>
    <col min="5" max="5" width="21.6640625" customWidth="1"/>
    <col min="6" max="6" width="8.44140625" bestFit="1" customWidth="1"/>
    <col min="7" max="7" width="12.109375" bestFit="1" customWidth="1"/>
    <col min="8" max="8" width="13.6640625" bestFit="1" customWidth="1"/>
    <col min="9" max="9" width="15.88671875" customWidth="1"/>
    <col min="10" max="10" width="8" bestFit="1" customWidth="1"/>
    <col min="11" max="11" width="9.6640625" bestFit="1" customWidth="1"/>
    <col min="12" max="12" width="20.44140625" customWidth="1"/>
    <col min="13" max="13" width="17.33203125" customWidth="1"/>
    <col min="14" max="14" width="17.44140625" bestFit="1" customWidth="1"/>
  </cols>
  <sheetData>
    <row r="1" spans="1:14" ht="36" x14ac:dyDescent="0.65">
      <c r="A1" s="50" t="s">
        <v>0</v>
      </c>
      <c r="B1" s="78" t="s">
        <v>123</v>
      </c>
      <c r="C1" s="78"/>
      <c r="D1" s="78"/>
      <c r="E1" s="78"/>
      <c r="F1" s="78"/>
      <c r="G1" s="78"/>
      <c r="H1" s="78"/>
      <c r="I1" s="78"/>
      <c r="J1" s="78"/>
    </row>
    <row r="2" spans="1:14" x14ac:dyDescent="0.3">
      <c r="A2" s="1" t="s">
        <v>1</v>
      </c>
      <c r="B2" s="52" t="s">
        <v>30</v>
      </c>
    </row>
    <row r="3" spans="1:14" s="2" customFormat="1" ht="15" thickBot="1" x14ac:dyDescent="0.35">
      <c r="A3" s="3" t="s">
        <v>2</v>
      </c>
      <c r="B3" s="51">
        <v>45644</v>
      </c>
    </row>
    <row r="4" spans="1:14" x14ac:dyDescent="0.3">
      <c r="I4" s="43" t="s">
        <v>3</v>
      </c>
      <c r="J4" s="37"/>
      <c r="K4" s="38" t="s">
        <v>4</v>
      </c>
      <c r="L4" s="39" t="s">
        <v>5</v>
      </c>
    </row>
    <row r="5" spans="1:14" s="2" customFormat="1" ht="15" thickBot="1" x14ac:dyDescent="0.35">
      <c r="C5" s="3"/>
      <c r="D5" s="3"/>
      <c r="E5" s="3"/>
      <c r="F5" s="3"/>
      <c r="I5" s="44">
        <f>SUM(H31:H36)</f>
        <v>101</v>
      </c>
      <c r="J5" s="40"/>
      <c r="K5" s="41">
        <f>K6+K29</f>
        <v>90.475000000000009</v>
      </c>
      <c r="L5" s="42">
        <f>L6+L29</f>
        <v>90.475000000000009</v>
      </c>
    </row>
    <row r="6" spans="1:14" ht="15" thickBot="1" x14ac:dyDescent="0.35">
      <c r="A6" s="4" t="s">
        <v>6</v>
      </c>
      <c r="B6" s="34" t="s">
        <v>7</v>
      </c>
      <c r="C6" s="5"/>
      <c r="D6" s="5"/>
      <c r="E6" s="5"/>
      <c r="F6" s="5"/>
      <c r="G6" s="5"/>
      <c r="H6" s="5"/>
      <c r="I6" s="5"/>
      <c r="J6" s="5"/>
      <c r="K6" s="45">
        <f>SUM(K8:K28)</f>
        <v>87.95</v>
      </c>
      <c r="L6" s="6">
        <f>SUM(L8:L28)</f>
        <v>87.95</v>
      </c>
      <c r="M6" s="5"/>
      <c r="N6" s="5"/>
    </row>
    <row r="7" spans="1:14" ht="15" thickBot="1" x14ac:dyDescent="0.35">
      <c r="A7" s="7"/>
      <c r="B7" s="7" t="s">
        <v>8</v>
      </c>
      <c r="C7" s="7" t="s">
        <v>9</v>
      </c>
      <c r="D7" s="7"/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5</v>
      </c>
      <c r="M7" s="7"/>
      <c r="N7" s="7" t="s">
        <v>17</v>
      </c>
    </row>
    <row r="8" spans="1:14" x14ac:dyDescent="0.3">
      <c r="A8" s="75" t="s">
        <v>154</v>
      </c>
      <c r="B8" s="15" t="s">
        <v>60</v>
      </c>
      <c r="C8" s="15"/>
      <c r="D8" s="15"/>
      <c r="E8" s="15" t="s">
        <v>78</v>
      </c>
      <c r="F8" s="15" t="s">
        <v>69</v>
      </c>
      <c r="G8" s="15">
        <v>1</v>
      </c>
      <c r="H8" s="15">
        <v>1</v>
      </c>
      <c r="I8" s="15">
        <v>1</v>
      </c>
      <c r="J8" s="16">
        <v>4.25</v>
      </c>
      <c r="K8" s="16">
        <f>IF(G8&gt;0,J8/H8*G8,0)</f>
        <v>4.25</v>
      </c>
      <c r="L8" s="16">
        <f>I8*J8</f>
        <v>4.25</v>
      </c>
      <c r="M8" s="15"/>
      <c r="N8" s="55" t="s">
        <v>94</v>
      </c>
    </row>
    <row r="9" spans="1:14" x14ac:dyDescent="0.3">
      <c r="A9" s="75" t="s">
        <v>147</v>
      </c>
      <c r="B9" s="15" t="s">
        <v>48</v>
      </c>
      <c r="C9" s="15" t="s">
        <v>79</v>
      </c>
      <c r="D9" s="15"/>
      <c r="E9" s="15" t="s">
        <v>78</v>
      </c>
      <c r="F9" s="15" t="s">
        <v>69</v>
      </c>
      <c r="G9" s="15">
        <v>1</v>
      </c>
      <c r="H9" s="15">
        <v>1</v>
      </c>
      <c r="I9" s="15">
        <f>IF(G9&gt;0,CEILING(G9/H9,1),0)</f>
        <v>1</v>
      </c>
      <c r="J9" s="16">
        <v>10.8</v>
      </c>
      <c r="K9" s="16">
        <f>IF(G9&gt;0,J9/H9*G9,0)</f>
        <v>10.8</v>
      </c>
      <c r="L9" s="16">
        <f>I9*J9</f>
        <v>10.8</v>
      </c>
      <c r="M9" s="15"/>
      <c r="N9" s="55" t="s">
        <v>71</v>
      </c>
    </row>
    <row r="10" spans="1:14" x14ac:dyDescent="0.3">
      <c r="A10" s="75" t="s">
        <v>148</v>
      </c>
      <c r="B10" s="12" t="s">
        <v>49</v>
      </c>
      <c r="C10" s="12" t="s">
        <v>77</v>
      </c>
      <c r="D10" s="12"/>
      <c r="E10" s="12" t="s">
        <v>68</v>
      </c>
      <c r="F10" s="12" t="s">
        <v>69</v>
      </c>
      <c r="G10" s="12">
        <v>1</v>
      </c>
      <c r="H10" s="12">
        <v>1</v>
      </c>
      <c r="I10" s="12">
        <f>IF(G10&gt;0,CEILING(G10/H10,1),0)</f>
        <v>1</v>
      </c>
      <c r="J10" s="8">
        <v>8.5</v>
      </c>
      <c r="K10" s="8">
        <f>IF(G10&gt;0,J10/H10*G10,0)</f>
        <v>8.5</v>
      </c>
      <c r="L10" s="16">
        <f>I10*J10</f>
        <v>8.5</v>
      </c>
      <c r="M10" s="12"/>
      <c r="N10" s="56" t="s">
        <v>162</v>
      </c>
    </row>
    <row r="11" spans="1:14" x14ac:dyDescent="0.3">
      <c r="A11" s="75" t="s">
        <v>151</v>
      </c>
      <c r="B11" s="12" t="s">
        <v>86</v>
      </c>
      <c r="C11" s="12"/>
      <c r="D11" s="12"/>
      <c r="E11" s="12" t="s">
        <v>87</v>
      </c>
      <c r="F11" s="12" t="s">
        <v>69</v>
      </c>
      <c r="G11" s="12">
        <v>1</v>
      </c>
      <c r="H11" s="12">
        <v>1</v>
      </c>
      <c r="I11" s="12">
        <v>1</v>
      </c>
      <c r="J11" s="8">
        <v>0.15</v>
      </c>
      <c r="K11" s="8">
        <f>IF(G11&gt;0,J11/H11*G11,0)</f>
        <v>0.15</v>
      </c>
      <c r="L11" s="16">
        <f>I11*J11</f>
        <v>0.15</v>
      </c>
      <c r="M11" s="12"/>
      <c r="N11" s="56" t="s">
        <v>88</v>
      </c>
    </row>
    <row r="12" spans="1:14" x14ac:dyDescent="0.3">
      <c r="A12" s="75" t="s">
        <v>152</v>
      </c>
      <c r="B12" s="12" t="s">
        <v>54</v>
      </c>
      <c r="C12" s="12"/>
      <c r="D12" s="12"/>
      <c r="E12" s="12" t="s">
        <v>92</v>
      </c>
      <c r="F12" s="12" t="s">
        <v>69</v>
      </c>
      <c r="G12" s="12">
        <v>1</v>
      </c>
      <c r="H12" s="12">
        <v>1</v>
      </c>
      <c r="I12" s="12">
        <v>1</v>
      </c>
      <c r="J12" s="8">
        <v>0.86</v>
      </c>
      <c r="K12" s="8">
        <f>IF(G12&gt;0,J12/H12*G12,0)</f>
        <v>0.86</v>
      </c>
      <c r="L12" s="16">
        <f>I12*J12</f>
        <v>0.86</v>
      </c>
      <c r="M12" s="12"/>
      <c r="N12" s="56" t="s">
        <v>93</v>
      </c>
    </row>
    <row r="13" spans="1:14" x14ac:dyDescent="0.3">
      <c r="A13" s="75" t="s">
        <v>150</v>
      </c>
      <c r="B13" s="12" t="s">
        <v>52</v>
      </c>
      <c r="C13" s="12" t="s">
        <v>85</v>
      </c>
      <c r="D13" s="12"/>
      <c r="E13" s="12" t="s">
        <v>84</v>
      </c>
      <c r="F13" s="12" t="s">
        <v>69</v>
      </c>
      <c r="G13" s="12">
        <v>1</v>
      </c>
      <c r="H13" s="12">
        <v>1</v>
      </c>
      <c r="I13" s="12">
        <v>1</v>
      </c>
      <c r="J13" s="8">
        <v>1.43</v>
      </c>
      <c r="K13" s="8">
        <f>IF(G13&gt;0,J13/H13*G13,0)</f>
        <v>1.43</v>
      </c>
      <c r="L13" s="16">
        <f>I13*J13</f>
        <v>1.43</v>
      </c>
      <c r="M13" s="12"/>
      <c r="N13" s="56" t="s">
        <v>83</v>
      </c>
    </row>
    <row r="14" spans="1:14" x14ac:dyDescent="0.3">
      <c r="A14" s="75" t="s">
        <v>153</v>
      </c>
      <c r="B14" s="22" t="s">
        <v>51</v>
      </c>
      <c r="C14" s="22"/>
      <c r="D14" s="22"/>
      <c r="E14" s="22" t="s">
        <v>75</v>
      </c>
      <c r="F14" s="22" t="s">
        <v>69</v>
      </c>
      <c r="G14" s="22">
        <v>1</v>
      </c>
      <c r="H14" s="22">
        <v>1</v>
      </c>
      <c r="I14" s="22">
        <v>1</v>
      </c>
      <c r="J14" s="53">
        <v>1.53</v>
      </c>
      <c r="K14" s="8">
        <f>IF(G14&gt;0,J14/H14*G14,0)</f>
        <v>1.53</v>
      </c>
      <c r="L14" s="16">
        <f>I14*J14</f>
        <v>1.53</v>
      </c>
      <c r="M14" s="22"/>
      <c r="N14" s="54" t="s">
        <v>76</v>
      </c>
    </row>
    <row r="15" spans="1:14" x14ac:dyDescent="0.3">
      <c r="A15" s="75" t="s">
        <v>149</v>
      </c>
      <c r="B15" s="22" t="s">
        <v>80</v>
      </c>
      <c r="C15" s="22" t="s">
        <v>81</v>
      </c>
      <c r="D15" s="22"/>
      <c r="E15" s="22" t="s">
        <v>78</v>
      </c>
      <c r="F15" s="22" t="s">
        <v>69</v>
      </c>
      <c r="G15" s="22">
        <v>1</v>
      </c>
      <c r="H15" s="22">
        <v>1</v>
      </c>
      <c r="I15" s="22">
        <v>1</v>
      </c>
      <c r="J15" s="53">
        <v>11.45</v>
      </c>
      <c r="K15" s="8">
        <f>IF(G15&gt;0,J15/H15*G15,0)</f>
        <v>11.45</v>
      </c>
      <c r="L15" s="16">
        <f>I15*J15</f>
        <v>11.45</v>
      </c>
      <c r="M15" s="22"/>
      <c r="N15" s="54" t="s">
        <v>82</v>
      </c>
    </row>
    <row r="16" spans="1:14" x14ac:dyDescent="0.3">
      <c r="A16" s="75" t="s">
        <v>161</v>
      </c>
      <c r="B16" s="22" t="s">
        <v>59</v>
      </c>
      <c r="C16" s="22"/>
      <c r="D16" s="22"/>
      <c r="E16" s="22" t="s">
        <v>78</v>
      </c>
      <c r="F16" s="22" t="s">
        <v>69</v>
      </c>
      <c r="G16" s="22">
        <v>1</v>
      </c>
      <c r="H16" s="22">
        <v>1</v>
      </c>
      <c r="I16" s="22">
        <v>1</v>
      </c>
      <c r="J16" s="53">
        <v>7.13</v>
      </c>
      <c r="K16" s="8">
        <f>IF(G16&gt;0,J16/H16*G16,0)</f>
        <v>7.13</v>
      </c>
      <c r="L16" s="16">
        <f>I16*J16</f>
        <v>7.13</v>
      </c>
      <c r="M16" s="22"/>
      <c r="N16" s="54" t="s">
        <v>117</v>
      </c>
    </row>
    <row r="17" spans="1:14" x14ac:dyDescent="0.3">
      <c r="A17" s="75" t="s">
        <v>155</v>
      </c>
      <c r="B17" s="22" t="s">
        <v>50</v>
      </c>
      <c r="C17" s="22" t="s">
        <v>73</v>
      </c>
      <c r="D17" s="22"/>
      <c r="E17" s="22" t="s">
        <v>72</v>
      </c>
      <c r="F17" s="22" t="s">
        <v>69</v>
      </c>
      <c r="G17" s="22">
        <v>1</v>
      </c>
      <c r="H17" s="22">
        <v>1</v>
      </c>
      <c r="I17" s="22">
        <v>1</v>
      </c>
      <c r="J17" s="53">
        <v>4.6399999999999997</v>
      </c>
      <c r="K17" s="8">
        <f>IF(G17&gt;0,J17/H17*G17,0)</f>
        <v>4.6399999999999997</v>
      </c>
      <c r="L17" s="16">
        <f>I17*J17</f>
        <v>4.6399999999999997</v>
      </c>
      <c r="M17" s="22"/>
      <c r="N17" s="54" t="s">
        <v>74</v>
      </c>
    </row>
    <row r="18" spans="1:14" x14ac:dyDescent="0.3">
      <c r="A18" s="75" t="s">
        <v>156</v>
      </c>
      <c r="B18" s="22" t="s">
        <v>67</v>
      </c>
      <c r="C18" s="22" t="s">
        <v>113</v>
      </c>
      <c r="D18" s="22"/>
      <c r="E18" s="22" t="s">
        <v>114</v>
      </c>
      <c r="F18" s="22" t="s">
        <v>69</v>
      </c>
      <c r="G18" s="22">
        <v>2</v>
      </c>
      <c r="H18" s="22">
        <v>1</v>
      </c>
      <c r="I18" s="22">
        <v>2</v>
      </c>
      <c r="J18" s="53">
        <v>0.15</v>
      </c>
      <c r="K18" s="8">
        <f>IF(G18&gt;0,J18/H18*G18,0)</f>
        <v>0.3</v>
      </c>
      <c r="L18" s="16">
        <f>I18*J18</f>
        <v>0.3</v>
      </c>
      <c r="M18" s="22"/>
      <c r="N18" s="54" t="s">
        <v>115</v>
      </c>
    </row>
    <row r="19" spans="1:14" x14ac:dyDescent="0.3">
      <c r="A19" s="75" t="s">
        <v>157</v>
      </c>
      <c r="B19" s="22" t="s">
        <v>53</v>
      </c>
      <c r="C19" s="22" t="s">
        <v>89</v>
      </c>
      <c r="D19" s="22"/>
      <c r="E19" s="22" t="s">
        <v>90</v>
      </c>
      <c r="F19" s="22" t="s">
        <v>69</v>
      </c>
      <c r="G19" s="22">
        <v>1</v>
      </c>
      <c r="H19" s="22">
        <v>1</v>
      </c>
      <c r="I19" s="22">
        <v>1</v>
      </c>
      <c r="J19" s="53">
        <v>1.28</v>
      </c>
      <c r="K19" s="8">
        <f>IF(G19&gt;0,J19/H19*G19,0)</f>
        <v>1.28</v>
      </c>
      <c r="L19" s="16">
        <f>I19*J19</f>
        <v>1.28</v>
      </c>
      <c r="M19" s="22"/>
      <c r="N19" s="54" t="s">
        <v>91</v>
      </c>
    </row>
    <row r="20" spans="1:14" x14ac:dyDescent="0.3">
      <c r="A20" s="75" t="s">
        <v>158</v>
      </c>
      <c r="B20" s="22" t="s">
        <v>62</v>
      </c>
      <c r="C20" s="22" t="s">
        <v>104</v>
      </c>
      <c r="D20" s="22"/>
      <c r="E20" s="22" t="s">
        <v>103</v>
      </c>
      <c r="F20" s="22" t="s">
        <v>56</v>
      </c>
      <c r="G20" s="22">
        <v>1</v>
      </c>
      <c r="H20" s="22">
        <v>1</v>
      </c>
      <c r="I20" s="22">
        <v>1</v>
      </c>
      <c r="J20" s="53">
        <v>6.99</v>
      </c>
      <c r="K20" s="8">
        <f>IF(G20&gt;0,J20/H20*G20,0)</f>
        <v>6.99</v>
      </c>
      <c r="L20" s="16">
        <f>I20*J20</f>
        <v>6.99</v>
      </c>
      <c r="M20" s="22"/>
      <c r="N20" s="54" t="s">
        <v>70</v>
      </c>
    </row>
    <row r="21" spans="1:14" x14ac:dyDescent="0.3">
      <c r="A21" s="75" t="s">
        <v>159</v>
      </c>
      <c r="B21" s="22" t="s">
        <v>61</v>
      </c>
      <c r="C21" s="22"/>
      <c r="D21" s="22"/>
      <c r="E21" s="22" t="s">
        <v>98</v>
      </c>
      <c r="F21" s="22" t="s">
        <v>69</v>
      </c>
      <c r="G21" s="22">
        <v>5</v>
      </c>
      <c r="H21" s="22">
        <v>1</v>
      </c>
      <c r="I21" s="22">
        <v>5</v>
      </c>
      <c r="J21" s="53">
        <v>0.31</v>
      </c>
      <c r="K21" s="8">
        <f>IF(G21&gt;0,J21/H21*G21,0)</f>
        <v>1.55</v>
      </c>
      <c r="L21" s="16">
        <f>I21*J21</f>
        <v>1.55</v>
      </c>
      <c r="M21" s="22"/>
      <c r="N21" s="54" t="s">
        <v>116</v>
      </c>
    </row>
    <row r="22" spans="1:14" x14ac:dyDescent="0.3">
      <c r="A22" s="75" t="s">
        <v>160</v>
      </c>
      <c r="B22" s="22" t="s">
        <v>63</v>
      </c>
      <c r="C22" s="22"/>
      <c r="D22" s="22"/>
      <c r="E22" s="22" t="s">
        <v>96</v>
      </c>
      <c r="F22" s="22" t="s">
        <v>69</v>
      </c>
      <c r="G22" s="22">
        <v>1</v>
      </c>
      <c r="H22" s="22">
        <v>1</v>
      </c>
      <c r="I22" s="22">
        <v>1</v>
      </c>
      <c r="J22" s="53">
        <v>1.8</v>
      </c>
      <c r="K22" s="8">
        <f>IF(G22&gt;0,J22/H22*G22,0)</f>
        <v>1.8</v>
      </c>
      <c r="L22" s="16">
        <f>I22*J22</f>
        <v>1.8</v>
      </c>
      <c r="M22" s="22"/>
      <c r="N22" s="54" t="s">
        <v>95</v>
      </c>
    </row>
    <row r="23" spans="1:14" x14ac:dyDescent="0.3">
      <c r="A23" s="75" t="s">
        <v>164</v>
      </c>
      <c r="B23" s="22" t="s">
        <v>65</v>
      </c>
      <c r="C23" s="22" t="s">
        <v>97</v>
      </c>
      <c r="D23" s="22"/>
      <c r="E23" s="22" t="s">
        <v>98</v>
      </c>
      <c r="F23" s="22" t="s">
        <v>69</v>
      </c>
      <c r="G23" s="22">
        <v>1</v>
      </c>
      <c r="H23" s="22">
        <v>1</v>
      </c>
      <c r="I23" s="22">
        <v>1</v>
      </c>
      <c r="J23" s="53">
        <v>0.42</v>
      </c>
      <c r="K23" s="8">
        <f>IF(G23&gt;0,J23/H23*G23,0)</f>
        <v>0.42</v>
      </c>
      <c r="L23" s="16">
        <f>I23*J23</f>
        <v>0.42</v>
      </c>
      <c r="M23" s="22"/>
      <c r="N23" s="54" t="s">
        <v>100</v>
      </c>
    </row>
    <row r="24" spans="1:14" x14ac:dyDescent="0.3">
      <c r="A24" s="75" t="s">
        <v>165</v>
      </c>
      <c r="B24" s="22" t="s">
        <v>66</v>
      </c>
      <c r="C24" s="22" t="s">
        <v>97</v>
      </c>
      <c r="D24" s="22"/>
      <c r="E24" s="22" t="s">
        <v>98</v>
      </c>
      <c r="F24" s="22" t="s">
        <v>69</v>
      </c>
      <c r="G24" s="22">
        <v>1</v>
      </c>
      <c r="H24" s="22">
        <v>1</v>
      </c>
      <c r="I24" s="22">
        <v>1</v>
      </c>
      <c r="J24" s="53">
        <v>0.22</v>
      </c>
      <c r="K24" s="8">
        <f>IF(G24&gt;0,J24/H24*G24,0)</f>
        <v>0.22</v>
      </c>
      <c r="L24" s="16">
        <f>I24*J24</f>
        <v>0.22</v>
      </c>
      <c r="M24" s="22"/>
      <c r="N24" s="54" t="s">
        <v>101</v>
      </c>
    </row>
    <row r="25" spans="1:14" x14ac:dyDescent="0.3">
      <c r="A25" s="75" t="s">
        <v>163</v>
      </c>
      <c r="B25" s="22" t="s">
        <v>64</v>
      </c>
      <c r="C25" s="22" t="s">
        <v>97</v>
      </c>
      <c r="D25" s="22"/>
      <c r="E25" s="22" t="s">
        <v>98</v>
      </c>
      <c r="F25" s="22" t="s">
        <v>69</v>
      </c>
      <c r="G25" s="22">
        <v>1</v>
      </c>
      <c r="H25" s="22">
        <v>1</v>
      </c>
      <c r="I25" s="22">
        <v>1</v>
      </c>
      <c r="J25" s="53">
        <v>0.57999999999999996</v>
      </c>
      <c r="K25" s="8">
        <f>IF(G25&gt;0,J25/H25*G25,0)</f>
        <v>0.57999999999999996</v>
      </c>
      <c r="L25" s="16">
        <f>I25*J25</f>
        <v>0.57999999999999996</v>
      </c>
      <c r="M25" s="22"/>
      <c r="N25" s="54" t="s">
        <v>99</v>
      </c>
    </row>
    <row r="26" spans="1:14" x14ac:dyDescent="0.3">
      <c r="A26" s="75"/>
      <c r="B26" s="22" t="s">
        <v>124</v>
      </c>
      <c r="C26" s="22"/>
      <c r="D26" s="22"/>
      <c r="E26" s="22" t="s">
        <v>126</v>
      </c>
      <c r="F26" s="22" t="s">
        <v>69</v>
      </c>
      <c r="G26" s="22">
        <v>1</v>
      </c>
      <c r="H26" s="22">
        <v>1</v>
      </c>
      <c r="I26" s="22">
        <v>1</v>
      </c>
      <c r="J26" s="53">
        <v>10.62</v>
      </c>
      <c r="K26" s="8">
        <f t="shared" ref="K10:K26" si="0">IF(G26&gt;0,J26/H26*G26,0)</f>
        <v>10.62</v>
      </c>
      <c r="L26" s="16">
        <f t="shared" ref="L9:L28" si="1">I26*J26</f>
        <v>10.62</v>
      </c>
      <c r="M26" s="22"/>
      <c r="N26" s="54" t="s">
        <v>125</v>
      </c>
    </row>
    <row r="27" spans="1:14" x14ac:dyDescent="0.3">
      <c r="A27" s="75"/>
      <c r="B27" s="22" t="s">
        <v>58</v>
      </c>
      <c r="C27" s="22" t="s">
        <v>57</v>
      </c>
      <c r="D27" s="22"/>
      <c r="E27" s="22" t="s">
        <v>55</v>
      </c>
      <c r="F27" s="22" t="s">
        <v>69</v>
      </c>
      <c r="G27" s="22">
        <v>4</v>
      </c>
      <c r="H27" s="22">
        <v>4</v>
      </c>
      <c r="I27" s="22">
        <v>1</v>
      </c>
      <c r="J27" s="53">
        <v>5.45</v>
      </c>
      <c r="K27" s="8">
        <f t="shared" ref="K27" si="2">IF(G27&gt;0,J27/H27*G27,0)</f>
        <v>5.45</v>
      </c>
      <c r="L27" s="16">
        <f t="shared" ref="L27" si="3">I27*J27</f>
        <v>5.45</v>
      </c>
      <c r="M27" s="22"/>
      <c r="N27" s="54" t="s">
        <v>118</v>
      </c>
    </row>
    <row r="28" spans="1:14" s="2" customFormat="1" ht="15" thickBot="1" x14ac:dyDescent="0.35">
      <c r="A28" s="75"/>
      <c r="B28" s="22"/>
      <c r="C28" s="22" t="s">
        <v>102</v>
      </c>
      <c r="D28" s="22"/>
      <c r="E28" s="22"/>
      <c r="F28" s="22" t="s">
        <v>69</v>
      </c>
      <c r="G28" s="22">
        <v>1</v>
      </c>
      <c r="H28" s="22">
        <v>1</v>
      </c>
      <c r="I28" s="22">
        <v>1</v>
      </c>
      <c r="J28" s="61">
        <v>8</v>
      </c>
      <c r="K28" s="8">
        <f>IF(G28&gt;0,J28/H28*G28,0)</f>
        <v>8</v>
      </c>
      <c r="L28" s="16">
        <f t="shared" si="1"/>
        <v>8</v>
      </c>
      <c r="M28" s="22"/>
      <c r="N28" s="22"/>
    </row>
    <row r="29" spans="1:14" ht="15" thickBot="1" x14ac:dyDescent="0.35">
      <c r="A29" s="23"/>
      <c r="B29" s="35" t="s">
        <v>18</v>
      </c>
      <c r="C29" s="24"/>
      <c r="D29" s="24"/>
      <c r="E29" s="24"/>
      <c r="F29" s="24"/>
      <c r="G29" s="24"/>
      <c r="H29" s="24"/>
      <c r="I29" s="10">
        <f>SUM(I31:I37)</f>
        <v>101</v>
      </c>
      <c r="J29" s="25"/>
      <c r="K29" s="9">
        <f>SUM(K31:K36)</f>
        <v>2.5249999999999999</v>
      </c>
      <c r="L29" s="9">
        <f>SUM(L31:L36)</f>
        <v>2.5249999999999999</v>
      </c>
      <c r="M29" s="24"/>
      <c r="N29" s="26"/>
    </row>
    <row r="30" spans="1:14" ht="15" thickBot="1" x14ac:dyDescent="0.35">
      <c r="A30" s="27"/>
      <c r="B30" s="10" t="s">
        <v>8</v>
      </c>
      <c r="C30" s="10" t="s">
        <v>9</v>
      </c>
      <c r="D30" s="10" t="s">
        <v>19</v>
      </c>
      <c r="E30" s="10" t="s">
        <v>20</v>
      </c>
      <c r="F30" s="10" t="s">
        <v>21</v>
      </c>
      <c r="G30" s="10" t="s">
        <v>12</v>
      </c>
      <c r="H30" s="10" t="s">
        <v>22</v>
      </c>
      <c r="I30" s="10" t="s">
        <v>23</v>
      </c>
      <c r="J30" s="10" t="s">
        <v>24</v>
      </c>
      <c r="K30" s="10" t="s">
        <v>16</v>
      </c>
      <c r="L30" s="10" t="s">
        <v>5</v>
      </c>
      <c r="M30" s="10"/>
      <c r="N30" s="10" t="s">
        <v>17</v>
      </c>
    </row>
    <row r="31" spans="1:14" x14ac:dyDescent="0.3">
      <c r="A31" s="77" t="s">
        <v>166</v>
      </c>
      <c r="B31" s="17" t="s">
        <v>31</v>
      </c>
      <c r="C31" s="17" t="s">
        <v>37</v>
      </c>
      <c r="D31" s="17" t="s">
        <v>25</v>
      </c>
      <c r="E31" s="17"/>
      <c r="F31" s="17" t="s">
        <v>26</v>
      </c>
      <c r="G31" s="17">
        <v>1</v>
      </c>
      <c r="H31" s="17">
        <v>34</v>
      </c>
      <c r="I31" s="17">
        <f>G31*H31</f>
        <v>34</v>
      </c>
      <c r="J31" s="18">
        <v>25</v>
      </c>
      <c r="K31" s="18">
        <f>IF(G31&gt;0,(J31/1000)*G31*H31,0)</f>
        <v>0.85000000000000009</v>
      </c>
      <c r="L31" s="18">
        <f>K31</f>
        <v>0.85000000000000009</v>
      </c>
      <c r="M31" s="17"/>
      <c r="N31" s="79"/>
    </row>
    <row r="32" spans="1:14" x14ac:dyDescent="0.3">
      <c r="A32" s="77" t="s">
        <v>167</v>
      </c>
      <c r="B32" s="13" t="s">
        <v>32</v>
      </c>
      <c r="C32" s="13" t="s">
        <v>38</v>
      </c>
      <c r="D32" s="13" t="s">
        <v>25</v>
      </c>
      <c r="E32" s="13"/>
      <c r="F32" s="13" t="s">
        <v>26</v>
      </c>
      <c r="G32" s="13">
        <v>1</v>
      </c>
      <c r="H32" s="13">
        <v>43</v>
      </c>
      <c r="I32" s="13">
        <f>G32*H32</f>
        <v>43</v>
      </c>
      <c r="J32" s="11">
        <v>25</v>
      </c>
      <c r="K32" s="11">
        <f>IF(G32&gt;0,(J32/1000)*G32*H32,0)</f>
        <v>1.075</v>
      </c>
      <c r="L32" s="11">
        <f>K32</f>
        <v>1.075</v>
      </c>
      <c r="M32" s="13"/>
      <c r="N32" s="79"/>
    </row>
    <row r="33" spans="1:14" x14ac:dyDescent="0.3">
      <c r="A33" s="77" t="s">
        <v>169</v>
      </c>
      <c r="B33" s="13" t="s">
        <v>33</v>
      </c>
      <c r="C33" s="13" t="s">
        <v>39</v>
      </c>
      <c r="D33" s="13" t="s">
        <v>25</v>
      </c>
      <c r="E33" s="13"/>
      <c r="F33" s="13" t="s">
        <v>26</v>
      </c>
      <c r="G33" s="13">
        <v>1</v>
      </c>
      <c r="H33" s="13">
        <v>1</v>
      </c>
      <c r="I33" s="13">
        <f>G33*H33</f>
        <v>1</v>
      </c>
      <c r="J33" s="11">
        <v>25</v>
      </c>
      <c r="K33" s="11">
        <f>IF(G33&gt;0,(J33/1000)*G33*H33,0)</f>
        <v>2.5000000000000001E-2</v>
      </c>
      <c r="L33" s="11">
        <f>K33</f>
        <v>2.5000000000000001E-2</v>
      </c>
      <c r="M33" s="13"/>
      <c r="N33" s="79"/>
    </row>
    <row r="34" spans="1:14" x14ac:dyDescent="0.3">
      <c r="A34" s="77" t="s">
        <v>168</v>
      </c>
      <c r="B34" s="13" t="s">
        <v>34</v>
      </c>
      <c r="C34" s="13" t="s">
        <v>40</v>
      </c>
      <c r="D34" s="13" t="s">
        <v>25</v>
      </c>
      <c r="E34" s="13"/>
      <c r="F34" s="13" t="s">
        <v>26</v>
      </c>
      <c r="G34" s="13">
        <v>1</v>
      </c>
      <c r="H34" s="13">
        <v>3</v>
      </c>
      <c r="I34" s="13">
        <f>G34*H34</f>
        <v>3</v>
      </c>
      <c r="J34" s="11">
        <v>25</v>
      </c>
      <c r="K34" s="11">
        <f>IF(G34&gt;0,(J34/1000)*G34*H34,0)</f>
        <v>7.5000000000000011E-2</v>
      </c>
      <c r="L34" s="11">
        <f>K34</f>
        <v>7.5000000000000011E-2</v>
      </c>
      <c r="M34" s="13"/>
      <c r="N34" s="79"/>
    </row>
    <row r="35" spans="1:14" x14ac:dyDescent="0.3">
      <c r="A35" s="77" t="s">
        <v>170</v>
      </c>
      <c r="B35" s="13" t="s">
        <v>35</v>
      </c>
      <c r="C35" s="13" t="s">
        <v>41</v>
      </c>
      <c r="D35" s="13" t="s">
        <v>25</v>
      </c>
      <c r="E35" s="13"/>
      <c r="F35" s="13" t="s">
        <v>26</v>
      </c>
      <c r="G35" s="13">
        <v>1</v>
      </c>
      <c r="H35" s="13">
        <v>11</v>
      </c>
      <c r="I35" s="13">
        <f>G35*H35</f>
        <v>11</v>
      </c>
      <c r="J35" s="11">
        <v>25</v>
      </c>
      <c r="K35" s="11">
        <f>IF(G35&gt;0,(J35/1000)*G35*H35,0)</f>
        <v>0.27500000000000002</v>
      </c>
      <c r="L35" s="11">
        <f>K35</f>
        <v>0.27500000000000002</v>
      </c>
      <c r="M35" s="13"/>
      <c r="N35" s="79"/>
    </row>
    <row r="36" spans="1:14" x14ac:dyDescent="0.3">
      <c r="A36" s="77" t="s">
        <v>171</v>
      </c>
      <c r="B36" s="13" t="s">
        <v>36</v>
      </c>
      <c r="C36" s="13" t="s">
        <v>42</v>
      </c>
      <c r="D36" s="13" t="s">
        <v>25</v>
      </c>
      <c r="E36" s="13"/>
      <c r="F36" s="13" t="s">
        <v>26</v>
      </c>
      <c r="G36" s="13">
        <v>1</v>
      </c>
      <c r="H36" s="13">
        <v>9</v>
      </c>
      <c r="I36" s="13">
        <f>G36*H36</f>
        <v>9</v>
      </c>
      <c r="J36" s="11">
        <v>25</v>
      </c>
      <c r="K36" s="11">
        <f>IF(G36&gt;0,(J36/1000)*G36*H36,0)</f>
        <v>0.22500000000000001</v>
      </c>
      <c r="L36" s="11">
        <f>K36</f>
        <v>0.22500000000000001</v>
      </c>
      <c r="M36" s="13"/>
      <c r="N36" s="79"/>
    </row>
    <row r="37" spans="1:14" s="49" customFormat="1" ht="15" thickBot="1" x14ac:dyDescent="0.35">
      <c r="A37" s="47"/>
      <c r="B37" s="47"/>
      <c r="C37" s="47"/>
      <c r="D37" s="47"/>
      <c r="E37" s="47"/>
      <c r="F37" s="47"/>
      <c r="G37" s="47"/>
      <c r="H37" s="47"/>
      <c r="I37" s="47"/>
      <c r="J37" s="48"/>
      <c r="K37" s="48"/>
      <c r="L37" s="48"/>
      <c r="M37" s="47"/>
      <c r="N37" s="47"/>
    </row>
    <row r="38" spans="1:14" ht="15" thickBot="1" x14ac:dyDescent="0.35">
      <c r="A38" s="28"/>
      <c r="B38" s="36" t="s">
        <v>27</v>
      </c>
      <c r="C38" s="29"/>
      <c r="D38" s="29"/>
      <c r="E38" s="29"/>
      <c r="F38" s="29"/>
      <c r="G38" s="29"/>
      <c r="H38" s="29"/>
      <c r="I38" s="29"/>
      <c r="J38" s="30"/>
      <c r="K38" s="29"/>
      <c r="L38" s="29"/>
      <c r="M38" s="29"/>
      <c r="N38" s="31"/>
    </row>
    <row r="39" spans="1:14" ht="15" thickBot="1" x14ac:dyDescent="0.35">
      <c r="A39" s="32"/>
      <c r="B39" s="46" t="s">
        <v>28</v>
      </c>
      <c r="C39" s="46" t="s">
        <v>9</v>
      </c>
      <c r="D39" s="20"/>
      <c r="E39" s="46" t="s">
        <v>10</v>
      </c>
      <c r="F39" s="46" t="s">
        <v>11</v>
      </c>
      <c r="G39" s="20"/>
      <c r="H39" s="20"/>
      <c r="I39" s="20"/>
      <c r="J39" s="20"/>
      <c r="K39" s="20"/>
      <c r="L39" s="20"/>
      <c r="M39" s="20"/>
      <c r="N39" s="46" t="s">
        <v>17</v>
      </c>
    </row>
    <row r="40" spans="1:14" x14ac:dyDescent="0.3">
      <c r="A40" s="72" t="s">
        <v>127</v>
      </c>
      <c r="B40" s="19" t="s">
        <v>45</v>
      </c>
      <c r="C40" s="19" t="s">
        <v>136</v>
      </c>
      <c r="D40" s="19"/>
      <c r="E40" s="19" t="s">
        <v>108</v>
      </c>
      <c r="F40" s="19" t="s">
        <v>56</v>
      </c>
      <c r="G40" s="19"/>
      <c r="H40" s="19"/>
      <c r="I40" s="19"/>
      <c r="J40" s="19"/>
      <c r="K40" s="19"/>
      <c r="L40" s="19"/>
      <c r="M40" s="58"/>
      <c r="N40" s="58" t="s">
        <v>107</v>
      </c>
    </row>
    <row r="41" spans="1:14" x14ac:dyDescent="0.3">
      <c r="A41" s="72" t="s">
        <v>128</v>
      </c>
      <c r="B41" s="14" t="s">
        <v>47</v>
      </c>
      <c r="C41" s="14" t="s">
        <v>137</v>
      </c>
      <c r="D41" s="14"/>
      <c r="E41" s="14" t="s">
        <v>109</v>
      </c>
      <c r="F41" s="14" t="s">
        <v>56</v>
      </c>
      <c r="G41" s="14"/>
      <c r="H41" s="14"/>
      <c r="I41" s="14"/>
      <c r="J41" s="14"/>
      <c r="K41" s="14"/>
      <c r="L41" s="14"/>
      <c r="M41" s="63"/>
      <c r="N41" s="57" t="s">
        <v>110</v>
      </c>
    </row>
    <row r="42" spans="1:14" x14ac:dyDescent="0.3">
      <c r="A42" s="72" t="s">
        <v>129</v>
      </c>
      <c r="B42" s="14" t="s">
        <v>43</v>
      </c>
      <c r="C42" s="14" t="s">
        <v>138</v>
      </c>
      <c r="D42" s="14"/>
      <c r="E42" s="14" t="s">
        <v>109</v>
      </c>
      <c r="F42" s="14" t="s">
        <v>56</v>
      </c>
      <c r="G42" s="14"/>
      <c r="H42" s="14"/>
      <c r="I42" s="14"/>
      <c r="J42" s="14"/>
      <c r="K42" s="14"/>
      <c r="L42" s="14"/>
      <c r="M42" s="14"/>
      <c r="N42" s="57" t="s">
        <v>144</v>
      </c>
    </row>
    <row r="43" spans="1:14" x14ac:dyDescent="0.3">
      <c r="A43" s="72" t="s">
        <v>130</v>
      </c>
      <c r="B43" s="14" t="s">
        <v>44</v>
      </c>
      <c r="C43" s="14" t="s">
        <v>139</v>
      </c>
      <c r="D43" s="14"/>
      <c r="E43" s="14" t="s">
        <v>106</v>
      </c>
      <c r="F43" s="14" t="s">
        <v>56</v>
      </c>
      <c r="G43" s="14"/>
      <c r="H43" s="14"/>
      <c r="I43" s="14"/>
      <c r="J43" s="14"/>
      <c r="K43" s="14"/>
      <c r="L43" s="14"/>
      <c r="M43" s="57"/>
      <c r="N43" s="57" t="s">
        <v>105</v>
      </c>
    </row>
    <row r="44" spans="1:14" x14ac:dyDescent="0.3">
      <c r="A44" s="73" t="s">
        <v>131</v>
      </c>
      <c r="B44" s="62" t="s">
        <v>46</v>
      </c>
      <c r="C44" s="62" t="s">
        <v>140</v>
      </c>
      <c r="D44" s="62"/>
      <c r="E44" s="62" t="s">
        <v>111</v>
      </c>
      <c r="F44" s="62" t="s">
        <v>56</v>
      </c>
      <c r="G44" s="62"/>
      <c r="H44" s="62"/>
      <c r="I44" s="62"/>
      <c r="J44" s="62"/>
      <c r="K44" s="62"/>
      <c r="L44" s="62"/>
      <c r="M44" s="57"/>
      <c r="N44" s="63" t="s">
        <v>112</v>
      </c>
    </row>
    <row r="45" spans="1:14" s="64" customFormat="1" x14ac:dyDescent="0.3">
      <c r="A45" s="74" t="s">
        <v>132</v>
      </c>
      <c r="B45" s="14" t="s">
        <v>134</v>
      </c>
      <c r="C45" s="14" t="s">
        <v>141</v>
      </c>
      <c r="D45" s="14"/>
      <c r="E45" s="14" t="s">
        <v>145</v>
      </c>
      <c r="F45" s="14" t="s">
        <v>56</v>
      </c>
      <c r="G45" s="14"/>
      <c r="H45" s="14"/>
      <c r="I45" s="14"/>
      <c r="J45" s="14"/>
      <c r="K45" s="14"/>
      <c r="L45" s="14"/>
      <c r="M45" s="14"/>
      <c r="N45" s="71" t="s">
        <v>144</v>
      </c>
    </row>
    <row r="46" spans="1:14" s="64" customFormat="1" ht="15" thickBot="1" x14ac:dyDescent="0.35">
      <c r="A46" s="74" t="s">
        <v>133</v>
      </c>
      <c r="B46" s="14" t="s">
        <v>135</v>
      </c>
      <c r="C46" s="14" t="s">
        <v>142</v>
      </c>
      <c r="D46" s="14"/>
      <c r="E46" s="14" t="s">
        <v>146</v>
      </c>
      <c r="F46" s="14" t="s">
        <v>56</v>
      </c>
      <c r="G46" s="14"/>
      <c r="H46" s="14"/>
      <c r="I46" s="14"/>
      <c r="J46" s="14"/>
      <c r="K46" s="14"/>
      <c r="L46" s="14"/>
      <c r="M46" s="14"/>
      <c r="N46" s="57" t="s">
        <v>143</v>
      </c>
    </row>
    <row r="47" spans="1:14" s="70" customFormat="1" ht="15" thickBot="1" x14ac:dyDescent="0.35">
      <c r="A47" s="66"/>
      <c r="B47" s="67" t="s">
        <v>29</v>
      </c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9"/>
    </row>
    <row r="48" spans="1:14" ht="15" thickBot="1" x14ac:dyDescent="0.35">
      <c r="A48" s="33"/>
      <c r="B48" s="65" t="s">
        <v>8</v>
      </c>
      <c r="C48" s="65" t="s">
        <v>9</v>
      </c>
      <c r="D48" s="65"/>
      <c r="E48" s="65" t="s">
        <v>10</v>
      </c>
      <c r="F48" s="65" t="s">
        <v>11</v>
      </c>
      <c r="G48" s="65" t="s">
        <v>12</v>
      </c>
      <c r="H48" s="65" t="s">
        <v>13</v>
      </c>
      <c r="I48" s="65" t="s">
        <v>14</v>
      </c>
      <c r="J48" s="65" t="s">
        <v>15</v>
      </c>
      <c r="K48" s="65" t="s">
        <v>16</v>
      </c>
      <c r="L48" s="65" t="s">
        <v>5</v>
      </c>
      <c r="M48" s="65"/>
      <c r="N48" s="65" t="s">
        <v>17</v>
      </c>
    </row>
    <row r="49" spans="1:14" x14ac:dyDescent="0.3">
      <c r="A49" s="76" t="s">
        <v>149</v>
      </c>
      <c r="B49" s="21" t="s">
        <v>80</v>
      </c>
      <c r="C49" s="21" t="s">
        <v>122</v>
      </c>
      <c r="D49" s="21"/>
      <c r="E49" s="21" t="s">
        <v>120</v>
      </c>
      <c r="F49" s="21" t="s">
        <v>121</v>
      </c>
      <c r="G49" s="21">
        <v>1</v>
      </c>
      <c r="H49" s="21">
        <v>1</v>
      </c>
      <c r="I49" s="21">
        <v>1</v>
      </c>
      <c r="J49" s="60">
        <v>10.76</v>
      </c>
      <c r="K49" s="60">
        <v>10.76</v>
      </c>
      <c r="L49" s="60">
        <v>10.76</v>
      </c>
      <c r="M49" s="21"/>
      <c r="N49" s="59" t="s">
        <v>119</v>
      </c>
    </row>
  </sheetData>
  <sortState xmlns:xlrd2="http://schemas.microsoft.com/office/spreadsheetml/2017/richdata2" ref="A31:N36">
    <sortCondition ref="A31:A36" customList="A19,A20,A21,A22,A23,A24"/>
  </sortState>
  <mergeCells count="1">
    <mergeCell ref="B1:J1"/>
  </mergeCells>
  <hyperlinks>
    <hyperlink ref="N9" r:id="rId1" xr:uid="{EFE77F8E-6BC1-40B5-982C-9B72B582EA75}"/>
    <hyperlink ref="N10" r:id="rId2" xr:uid="{2F126AF6-691E-4A80-AC54-1830E8090E49}"/>
    <hyperlink ref="N17" r:id="rId3" xr:uid="{8E11051F-9AA3-4D32-8EA1-05F1A2CA78B2}"/>
    <hyperlink ref="N14" r:id="rId4" xr:uid="{D809691C-118D-4392-9DFC-E72D686D9E3B}"/>
    <hyperlink ref="N15" r:id="rId5" display="https://www.digikey.ca/en/products/detail/adafruit-industries-llc/1982/4990787?utm_adgroup=&amp;utm_source=google&amp;utm_medium=cpc&amp;utm_campaign=Pmax_Shopping_DK%2B%20Supplier_GEM%20Suppliers&amp;utm_term=&amp;utm_content=&amp;utm_id=go_cmp-21018510932_adg-_ad-__dev-c_ext-_prd-4990787_sig-EAIaIQobChMIxrW85NbNiAMVJczCBB1c4w4fEAQYASABEgLkfPD_BwE&amp;gad_source=1&amp;gclid=EAIaIQobChMIxrW85NbNiAMVJczCBB1c4w4fEAQYASABEgLkfPD_BwE" xr:uid="{05B05CA9-89EE-4D0B-8735-814A07576DEB}"/>
    <hyperlink ref="N13" r:id="rId6" xr:uid="{8E548779-5A51-40C1-A98B-C88B5ECA9F7F}"/>
    <hyperlink ref="N11" r:id="rId7" xr:uid="{5F4C686D-8115-49EE-8E9C-4AFCE1BE927D}"/>
    <hyperlink ref="N19" r:id="rId8" xr:uid="{CA91356D-712E-48A4-801C-6066D0249ABF}"/>
    <hyperlink ref="N12" r:id="rId9" xr:uid="{DD868417-DF9D-4D5B-90FC-EB3C9A4F80F7}"/>
    <hyperlink ref="N8" r:id="rId10" xr:uid="{39105DFA-41C8-40CE-80F9-E3400F259599}"/>
    <hyperlink ref="N22" r:id="rId11" xr:uid="{BDD36E71-2E99-48C9-A1F4-1B10C9ADE677}"/>
    <hyperlink ref="N25" r:id="rId12" xr:uid="{ED3EA56C-BFC8-443B-944D-7F23BA4341B1}"/>
    <hyperlink ref="N23" r:id="rId13" xr:uid="{21BF063F-3460-4FCB-8178-BC2655F3ADD1}"/>
    <hyperlink ref="N24" r:id="rId14" xr:uid="{27124C39-C795-4897-9144-DB7C7C5F4C79}"/>
    <hyperlink ref="N20" r:id="rId15" display="https://www.amazon.ca/Class-Memory-Cards-Micro-Card/dp/B0DC1VMKS8/ref=sr_1_10?crid=1ZITT7WL4KT53&amp;dib=eyJ2IjoiMSJ9.VnrMx5CVq3sW6SDP48qI0yt0E_EgaNIC_Dt4WvuN4hSeCkwy06i_Irbeij6kwaP_GgctBXOAO-uxhL91o9nF2ifkfuXzp4GKpN82pL1_nMRGTw7zQByGHORwvcJO7xe_wbcrKj2jvzC_7WIU4c_mP3hvA3YvHSwRxdz1YeXErKNBmLnMHe6Ua40i2F2PauQH6uAvF4oHaUPPVVeNwbSecLbLdO4mCKc6S7sslU53LNTk-SUTlWg3_HkXn3fA_5F9qIBozIdk5Dw2mKsZ6qdgrzNWE5-dI5HsGgKrZuV6t7g.3PMawx1An2PVFeM_fy2psNneVylS1fQpo56u2fepWcg&amp;dib_tag=se&amp;keywords=microsd+card&amp;qid=1726702428&amp;sprefix=microsd+card%2Caps%2C140&amp;sr=8-10" xr:uid="{395FEE94-9C2F-4E41-B44C-C517467F32A3}"/>
    <hyperlink ref="N18" r:id="rId16" xr:uid="{CF47DF61-3C7D-4159-9DAF-625447DDA198}"/>
    <hyperlink ref="N21" r:id="rId17" display="https://www.digikey.ca/en/products/detail/keystone-electronics/9907/317328?utm_adgroup=General&amp;utm_source=google&amp;utm_medium=cpc&amp;utm_campaign=PMax%20Shopping_Product_Zombie%20SKUs&amp;utm_term=&amp;productid=317328&amp;utm_content=General&amp;utm_id=go_cmp-17855401585_adg-_ad-__dev-c_ext-_prd-317328_sig-EAIaIQobChMIhtn994PaiAMVChGtBh0BfwEqEAQYASABEgJMHfD_BwE&amp;gad_source=1&amp;gclid=EAIaIQobChMIhtn994PaiAMVChGtBh0BfwEqEAQYASABEgJMHfD_BwE" xr:uid="{6C1CEDDB-E926-4DBA-A955-76D2BE34341D}"/>
    <hyperlink ref="N16" r:id="rId18" xr:uid="{651D7EF3-D619-41E0-9037-0EBEB401BDC2}"/>
    <hyperlink ref="N49" r:id="rId19" xr:uid="{D9794520-D15F-4D1F-ACAB-8C5C0C620462}"/>
    <hyperlink ref="N27" r:id="rId20" display="https://www.digikey.ca/en/products/detail/energizer-battery-company/E92/7400190?utm_adgroup=&amp;utm_source=google&amp;utm_medium=cpc&amp;utm_campaign=PMax%20Product_Low%20ROAS%20Categories&amp;utm_term=&amp;productid=7400190&amp;utm_content=&amp;utm_id=go_cmp-20291741422_adg-_ad-__dev-c_ext-_prd-7400190_sig-EAIaIQobChMItuLvvIfaiAMV5x6tBh2UYygrEAQYAiABEgKAB_D_BwE&amp;gad_source=1&amp;gclid=EAIaIQobChMItuLvvIfaiAMV5x6tBh2UYygrEAQYAiABEgKAB_D_BwE" xr:uid="{7492094D-E250-452C-9305-2A63202F0265}"/>
    <hyperlink ref="N26" r:id="rId21" display="https://www.digikey.ca/en/products/detail/chip-quik-inc./RASWLF.031%25201OZ/9681997?utm_adgroup=General&amp;utm_source=google&amp;utm_medium=cpc&amp;utm_campaign=PMax%20Shopping_Product_Zombie%20SKUs&amp;utm_term=&amp;productid=9681997&amp;utm_content=General&amp;utm_id=go_cmp-17855401585_adg-_ad-__dev-c_ext-_prd-9681997_sig-Cj0KCQjwu-63BhC9ARIsAMMTLXSrlG5U0jv_iPQ4mvyKD1_smJVX1vTbhfmfcKyo2JQ8x5cj8aAyKiwaAqW-EALw_wcB&amp;gad_source=1&amp;gclid=Cj0KCQjwu-63BhC9ARIsAMMTLXSrlG5U0jv_iPQ4mvyKD1_smJVX1vTbhfmfcKyo2JQ8x5cj8aAyKiwaAqW-EALw_wcB" xr:uid="{E4AF3A0D-D0EC-4E06-A9F9-6660B6EE57D1}"/>
    <hyperlink ref="N45" r:id="rId22" display="https://www.amazon.ca/AstroAI-Digital-Multimeter-2000Counts-Voltage/dp/B01ISAMUA6/ref=sr_1_1?crid=3PQ7X77SWFJ5H&amp;dib=eyJ2IjoiMSJ9.I9zzGqKw5DAjOpmX6qPOpZB48jxZHpHlO8O6iCWDejiTZPC5aSMAqOTw13Cw2E1OjM8yg7tk3hCL0oYeIyv1lXc0IfGrJiqIPDZcg2BErxumWqRH6VoA0yV5Z7wsVdSFWZn8M_hUOwN-w2-zH_gjznbIMWkVYgx8J198AoSgCzVM5sQir6uIe5iqXCusXlR31PYSJRIXTzLVeL0OcpzDAG5o0bh7ECfMH4wG0ngm6UzCZ90Jfa9tphQO0b1rRMahtH3h5fYaiTY1mt_PghyItm5Jo6zGn5o6NewtnkJZEY4.getM7EVmicX-XdBZv-nxrEBBVJ4LPchLFrD4fQ5Cr8g&amp;dib_tag=se&amp;keywords=multimeter&amp;qid=1727804677&amp;sprefix=multimeter%2Caps%2C139&amp;sr=8-1" xr:uid="{C07CE3B2-C84D-4B41-AD76-4122F0573C67}"/>
    <hyperlink ref="N40" r:id="rId23" display="https://www.amazon.ca/Wera-05008725002-Kraftform-Phillips-Screwdriver/dp/B0035YLT08/ref=sr_1_30?crid=3RUZT3FEKISF9&amp;dib=eyJ2IjoiMSJ9.yqTnORoWN6hnb6Q6Xlyy_h3tUb_agv_wwNZckajn6l_IGeNwSkJ5agQFARCJkuo8oXGbyvRJ6FFrhjxhHT4HRQ6QkcDKJL7pbmhI9EmG9zXWozTAbae0aLG6sZPMvukroqaaDOeOF_tgvKKzyQhpHzoM0cJ9aOQGCzQp170yqdUYZPQHgtPaYH9pg35lIq9WaRGMxDODAezAfIxUbNdW4OoMWi60UClIr8zvQFEOLGU1Z-4Kpw1mzlSjhV9tpaPsN7m2AMQKC2ELiFAt_KmjhsG-ZpisIwR135bKomw5Lx0.alM4gaYdmS0ZfWMQN4iA_gVFk6NGgK1Sf5GhRuXU1gM&amp;dib_tag=se&amp;keywords=phillips%2Bscrewdriver&amp;qid=1727116988&amp;sprefix=philips%2Bscred%2Caps%2C145&amp;sr=8-30&amp;th=1" xr:uid="{0A793E9D-B166-48F2-A6A9-1CB9082E76A3}"/>
    <hyperlink ref="N41" r:id="rId24" display="https://www.amazon.ca/Hakko-CSP-30-1-Stripper-Maximum-Capacity/dp/B00FZPHMUG/ref=sr_1_5?crid=HLN6S0CKW1IP&amp;dib=eyJ2IjoiMSJ9.xXazaaX7mR14hdyXzaCBIvQGYFckAEW681bP6sMAJ97PfyhUusxksUdSt4YbeV1z-EwBML7r9XyzA_MWsoA2GF-wy_W4H5SHcXQcJzDwVgfVxQzUroxptAd-idh1CWYP0BaM8DZwsAsBNmtnowABIK-1Dj6IBcHuEw5BB5NtXpeYEI749FMh4VyPZGmPEDvWBLdoS5ibLFmlniNa3NfMtYdvWTo3NwWrHf93d024V7BDlZTOB-1Gpg0334EteYLvpeNNpgK8dsNcrsh3dpMBSOssB5y4Y0k3Vk2SeZTWT3M.E1zv2TWmkTjrqQGKQshTTdC5L0o6BWBr9Now99xh2do&amp;dib_tag=se&amp;keywords=hakko+wire+stripper&amp;qid=1727117284&amp;sprefix=hakko+wire+s%2Caps%2C156&amp;sr=8-5" xr:uid="{EC82BF54-C690-44D4-B23D-C92A5903EAF1}"/>
    <hyperlink ref="N43" r:id="rId25" display="https://www.amazon.ca/CRAFTSMAN-CMHT81644-Long-Nose-PLIER-6IN/dp/B09JB2HS1D/ref=sr_1_5?crid=1YH1KMFNVC014&amp;dib=eyJ2IjoiMSJ9.TIIfwH5eLcCovhYW-IAdYfmTvyAdZqsyCSjVdb5BMxdzkm8BCYNKLgjsGIptIfx-exdqrPIBID_d8SHDcT8fMpshrnn-pHNG35E92BoNWKFZtveLLbDjOkOmJQxTFtWc8WWtChemXd04YvptofJizfbkkKE8DPrUBgFn10Ou9dIjpwR095rYU3IImCCPh4kKdu80U2Gk5ZC1HjjlRIJNsD4jKGF4mucK7arzmBh95wGFUoYK6e8jno4hgnW5UP4DeDFdhFbULJi74Dw2_JDtp3OQs2EiwTor4Aqf2hBDUbM.hOAADd9p8jfM-PYSp4RHqSf9O1poFy9n5v4Fv9k-bvs&amp;dib_tag=se&amp;keywords=needle+nose+pliers&amp;qid=1727116854&amp;sprefix=needle+nose+plier%2Caps%2C149&amp;sr=8-5" xr:uid="{61F3B5CA-E01F-4189-B926-1F8C2D2AB5A3}"/>
  </hyperlinks>
  <pageMargins left="0.7" right="0.7" top="0.75" bottom="0.75" header="0.3" footer="0.3"/>
  <pageSetup orientation="portrait" r:id="rId2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3.xml><?xml version="1.0" encoding="utf-8"?>
<ds:datastoreItem xmlns:ds="http://schemas.openxmlformats.org/officeDocument/2006/customXml" ds:itemID="{FECB6B8D-90C3-446E-8F24-F5B37CAD99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Didi Dimitrova</cp:lastModifiedBy>
  <cp:revision/>
  <dcterms:created xsi:type="dcterms:W3CDTF">2021-04-20T01:54:08Z</dcterms:created>
  <dcterms:modified xsi:type="dcterms:W3CDTF">2024-12-18T18:24:00Z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