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23"/>
  <workbookPr/>
  <mc:AlternateContent xmlns:mc="http://schemas.openxmlformats.org/markup-compatibility/2006">
    <mc:Choice Requires="x15">
      <x15ac:absPath xmlns:x15ac="http://schemas.microsoft.com/office/spreadsheetml/2010/11/ac" url="C:\Users\maker_coop\Documents\R&amp;D\BOM_updates\BOMS updated with Bulk purchase pricing\"/>
    </mc:Choice>
  </mc:AlternateContent>
  <xr:revisionPtr revIDLastSave="77" documentId="11_C8B615953CF7814FE4EADAF955893E2C8570C9A4" xr6:coauthVersionLast="47" xr6:coauthVersionMax="47" xr10:uidLastSave="{6D9583F2-898D-45DD-A9BE-77639B62EE7D}"/>
  <bookViews>
    <workbookView xWindow="0" yWindow="0" windowWidth="23016" windowHeight="9168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F9" i="1"/>
  <c r="G9" i="1" s="1"/>
  <c r="F10" i="1"/>
  <c r="G10" i="1" s="1"/>
  <c r="E14" i="1"/>
  <c r="E15" i="1"/>
  <c r="E16" i="1"/>
  <c r="E17" i="1"/>
  <c r="F7" i="1"/>
  <c r="G7" i="1" s="1"/>
  <c r="H2" i="1" l="1"/>
  <c r="I2" i="1"/>
  <c r="E18" i="1"/>
  <c r="E19" i="1" l="1"/>
  <c r="F6" i="1"/>
  <c r="G6" i="1" s="1"/>
  <c r="F5" i="1"/>
  <c r="G5" i="1" s="1"/>
  <c r="G2" i="1" l="1"/>
</calcChain>
</file>

<file path=xl/sharedStrings.xml><?xml version="1.0" encoding="utf-8"?>
<sst xmlns="http://schemas.openxmlformats.org/spreadsheetml/2006/main" count="55" uniqueCount="47">
  <si>
    <t>Device: My Pal Solderless Toy Hack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</si>
  <si>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</si>
  <si>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</si>
  <si>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</si>
  <si>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</si>
  <si>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1/31/2022</t>
  </si>
  <si>
    <t>Commercial Parts:</t>
  </si>
  <si>
    <t>Part type (Electrical. Mechanical, Sanitization, ect)</t>
  </si>
  <si>
    <t>Part</t>
  </si>
  <si>
    <t>Quantity Needed</t>
  </si>
  <si>
    <t>Pkg Quantity</t>
  </si>
  <si>
    <t>Price per package</t>
  </si>
  <si>
    <t>Price per Unit</t>
  </si>
  <si>
    <t>Price for qty needed</t>
  </si>
  <si>
    <t>Link</t>
  </si>
  <si>
    <t>Toy</t>
  </si>
  <si>
    <t>My Pal Scout/Violet</t>
  </si>
  <si>
    <t>https://www.amazon.ca/LeapFrog-Pal-Violet-English-Version/dp/B00D2KZ1ZY?th=1</t>
  </si>
  <si>
    <t>Electrical</t>
  </si>
  <si>
    <t>3.5mm Female-Female Audio Leads</t>
  </si>
  <si>
    <t>Crimp Connectors</t>
  </si>
  <si>
    <t>https://www.amazon.ca/dp/B09D6WSGBL/ref=sspa_dk_detail_2?pd_rd_i=B09D6WSGBL&amp;pd_rd_w=k7wuV&amp;pf_rd_p=a2b32c5b-02b0-4273-a3c7-c6bfabb067a2&amp;pd_rd_wg=LuKDp&amp;pf_rd_r=VXX05D0M4400KEDFEWBD&amp;pd_rd_r=0af9d5b0-d336-4efd-bb08-857e6e631645&amp;s=hi&amp;spLa=ZW5jcnlwdGVkUXVhbGlmaWVyPUEyN0dDU0xENUdNR0lWJmVuY3J5cHRlZElkPUEwMjkwMTk1MVY5MDBSRlU1MkZOVSZlbmNyeXB0ZWRBZElkPUEwMDA0MDkwMjk0RUVHN0lOT1VKRiZ3aWRnZXROYW1lPXNwX2RldGFpbCZhY3Rpb249Y2xpY2tSZWRpcmVjdCZkb05vdExvZ0NsaWNrPXRydWU&amp;th=1</t>
  </si>
  <si>
    <t>Hardware</t>
  </si>
  <si>
    <t>4" Zip Tie</t>
  </si>
  <si>
    <t>https://www.amazon.ca/Inch-300pcs-Nylon-Cable-White/dp/B07JHQFV29/ref=sr_1_5?keywords=4%2Binch%2Bzip%2Bties&amp;qid=1643667840&amp;s=hi&amp;sprefix=4%2Binch%2Bzip%2B%2Ctools%2C100&amp;sr=1-5&amp;th=1</t>
  </si>
  <si>
    <t>18" Zip Tie</t>
  </si>
  <si>
    <t>https://www.amazon.ca/Industrial-Durable-Binding-Branches-Bundling/dp/B08B3S5Y65/ref=sr_1_4?crid=3H5N39Y9DB0G3&amp;keywords=18%2Binch%2Bzip%2Bties&amp;qid=1643667903&amp;s=hi&amp;sprefix=18%2Binch%2Bzip%2Bties%2Ctools%2C80&amp;sr=1-4&amp;th=1</t>
  </si>
  <si>
    <t>#4 Metal Screw. 3/8" Length</t>
  </si>
  <si>
    <t>https://www.amazon.ca/Prime-Line-9018921-Self-Tapping-Phillips-Stainless/dp/B074ZMZZC5/ref=sr_1_1?crid=36VIQV8V16Q76&amp;keywords=%234%2Bx%2B3%2F8%22%2Bmetal%2Bscrew&amp;qid=1643667972&amp;s=hi&amp;sprefix=%2B4%2Bx%2B3%2F8%2Bmetal%2Bscrew%2Ctools%2C75&amp;sr=1-1&amp;th=1</t>
  </si>
  <si>
    <t>3D Printed Parts                                                                                     ESTIMATED PRICING USING 1KG ROLL COST:</t>
  </si>
  <si>
    <t>Description</t>
  </si>
  <si>
    <t>TOTAL Mass (g)</t>
  </si>
  <si>
    <t>Estimated Price</t>
  </si>
  <si>
    <t>Print Time (Min)</t>
  </si>
  <si>
    <t>Cable Clamp Top and Bottom</t>
  </si>
  <si>
    <t>Secures and labels the cables protruding 
from the toy.</t>
  </si>
  <si>
    <t>Total Print Cost:</t>
  </si>
  <si>
    <t>Tools for Assembly</t>
  </si>
  <si>
    <t>#3 Philips Screwdriver</t>
  </si>
  <si>
    <t>Flush Cutters</t>
  </si>
  <si>
    <t>Pliers (Crimping tool reccomended)</t>
  </si>
  <si>
    <t>Alternatives (if there are other sources for some parts link them below)</t>
  </si>
  <si>
    <t>Part and description</t>
  </si>
  <si>
    <t>Marrettes in place of crimp connectors</t>
  </si>
  <si>
    <t>https://www.amazon.ca/dp/B0009K6GB8/ref=twister_B06XWT633Y?th=1</t>
  </si>
  <si>
    <t>UR2 connectors in place of crimp connectors</t>
  </si>
  <si>
    <t>https://www.amazon.ca/YOLISTIC-Pack-Splice-Connector-Wire/dp/B098T7QF9L/ref=sr_1_1?crid=325NMYJAV1XA3&amp;keywords=UR2%2Bconnectors&amp;qid=1643668046&amp;s=hi&amp;sprefix=ur2%2Bconnectors%2Ctools%2C77&amp;sr=1-1&amp;th=1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</si>
</sst>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0" fontId="0" fillId="0" borderId="0" xfId="0" applyAlignment="1">
      <alignment wrapText="1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YOLISTIC-Pack-Splice-Connector-Wire/dp/B098T7QF9L/ref=sr_1_1?crid=325NMYJAV1XA3&amp;keywords=UR2%2Bconnectors&amp;qid=1643668046&amp;s=hi&amp;sprefix=ur2%2Bconnectors%2Ctools%2C77&amp;sr=1-1&amp;th=1" TargetMode="External"/><Relationship Id="rId3" Type="http://schemas.openxmlformats.org/officeDocument/2006/relationships/hyperlink" Target="https://www.amazon.ca/dp/B09D6WSGBL/ref=sspa_dk_detail_2?pd_rd_i=B09D6WSGBL&amp;pd_rd_w=k7wuV&amp;pf_rd_p=a2b32c5b-02b0-4273-a3c7-c6bfabb067a2&amp;pd_rd_wg=LuKDp&amp;pf_rd_r=VXX05D0M4400KEDFEWBD&amp;pd_rd_r=0af9d5b0-d336-4efd-bb08-857e6e631645&amp;s=hi&amp;spLa=ZW5jcnlwdGVkUXVhbGlmaWVyPUEyN0dDU0xENUdNR0lWJmVuY3J5cHRlZElkPUEwMjkwMTk1MVY5MDBSRlU1MkZOVSZlbmNyeXB0ZWRBZElkPUEwMDA0MDkwMjk0RUVHN0lOT1VKRiZ3aWRnZXROYW1lPXNwX2RldGFpbCZhY3Rpb249Y2xpY2tSZWRpcmVjdCZkb05vdExvZ0NsaWNrPXRydWU&amp;th=1" TargetMode="External"/><Relationship Id="rId7" Type="http://schemas.openxmlformats.org/officeDocument/2006/relationships/hyperlink" Target="https://www.amazon.ca/dp/B0009K6GB8/ref=twister_B06XWT633Y?th=1" TargetMode="External"/><Relationship Id="rId2" Type="http://schemas.openxmlformats.org/officeDocument/2006/relationships/hyperlink" Target="https://www.amazon.ca/LeapFrog-Pal-Violet-English-Version/dp/B00D2KZ1ZY?th=1" TargetMode="External"/><Relationship Id="rId1" Type="http://schemas.openxmlformats.org/officeDocument/2006/relationships/hyperlink" Target="https://www.amazon.ca/LeapFrog-Pal-Violet-English-Version/dp/B00D2KZ1ZY?th=1" TargetMode="External"/><Relationship Id="rId6" Type="http://schemas.openxmlformats.org/officeDocument/2006/relationships/hyperlink" Target="https://www.amazon.ca/Prime-Line-9018921-Self-Tapping-Phillips-Stainless/dp/B074ZMZZC5/ref=sr_1_1?crid=36VIQV8V16Q76&amp;keywords=%234%2Bx%2B3%2F8%22%2Bmetal%2Bscrew&amp;qid=1643667972&amp;s=hi&amp;sprefix=%2B4%2Bx%2B3%2F8%2Bmetal%2Bscrew%2Ctools%2C75&amp;sr=1-1&amp;th=1" TargetMode="External"/><Relationship Id="rId5" Type="http://schemas.openxmlformats.org/officeDocument/2006/relationships/hyperlink" Target="https://www.amazon.ca/Industrial-Durable-Binding-Branches-Bundling/dp/B08B3S5Y65/ref=sr_1_4?crid=3H5N39Y9DB0G3&amp;keywords=18%2Binch%2Bzip%2Bties&amp;qid=1643667903&amp;s=hi&amp;sprefix=18%2Binch%2Bzip%2Bties%2Ctools%2C80&amp;sr=1-4&amp;th=1" TargetMode="External"/><Relationship Id="rId4" Type="http://schemas.openxmlformats.org/officeDocument/2006/relationships/hyperlink" Target="https://www.amazon.ca/Inch-300pcs-Nylon-Cable-White/dp/B07JHQFV29/ref=sr_1_5?keywords=4%2Binch%2Bzip%2Bties&amp;qid=1643667840&amp;s=hi&amp;sprefix=4%2Binch%2Bzip%2B%2Ctools%2C100&amp;sr=1-5&amp;th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B29" sqref="B29"/>
    </sheetView>
  </sheetViews>
  <sheetFormatPr defaultRowHeight="14.4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9">
      <c r="A1" s="1" t="s">
        <v>0</v>
      </c>
      <c r="G1" s="2" t="s">
        <v>1</v>
      </c>
      <c r="H1" s="3" t="s">
        <v>2</v>
      </c>
      <c r="I1" s="4" t="s">
        <v>3</v>
      </c>
    </row>
    <row r="2" spans="1:12" ht="18.600000000000001" thickBot="1">
      <c r="A2" s="14" t="s">
        <v>4</v>
      </c>
      <c r="B2" s="12" t="s">
        <v>5</v>
      </c>
      <c r="G2" s="5">
        <f>SUM(G5:G12)+E19</f>
        <v>48.662849999999999</v>
      </c>
      <c r="H2" s="23">
        <f>SUM(F14:F18)/60</f>
        <v>0.76666666666666672</v>
      </c>
      <c r="I2" s="6">
        <f>SUM(D14:D18)</f>
        <v>9.49</v>
      </c>
    </row>
    <row r="3" spans="1:12" ht="16.149999999999999" thickBot="1">
      <c r="A3" s="15" t="s">
        <v>6</v>
      </c>
    </row>
    <row r="4" spans="1:12" ht="1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 ht="15">
      <c r="A5" t="s">
        <v>15</v>
      </c>
      <c r="B5" t="s">
        <v>16</v>
      </c>
      <c r="C5">
        <v>1</v>
      </c>
      <c r="D5">
        <v>1</v>
      </c>
      <c r="E5" s="9">
        <v>25.97</v>
      </c>
      <c r="F5" s="17">
        <f>E5/D5</f>
        <v>25.97</v>
      </c>
      <c r="G5" s="17">
        <f>F5*C5</f>
        <v>25.97</v>
      </c>
      <c r="I5" s="8" t="s">
        <v>17</v>
      </c>
    </row>
    <row r="6" spans="1:12" ht="15">
      <c r="A6" t="s">
        <v>18</v>
      </c>
      <c r="B6" t="s">
        <v>19</v>
      </c>
      <c r="C6">
        <v>2</v>
      </c>
      <c r="D6">
        <v>1</v>
      </c>
      <c r="E6" s="9">
        <v>9.99</v>
      </c>
      <c r="F6" s="17">
        <f>E6/D6</f>
        <v>9.99</v>
      </c>
      <c r="G6" s="17">
        <f>F6*C6</f>
        <v>19.98</v>
      </c>
      <c r="I6" s="8" t="s">
        <v>17</v>
      </c>
    </row>
    <row r="7" spans="1:12" ht="15">
      <c r="A7" t="s">
        <v>18</v>
      </c>
      <c r="B7" t="s">
        <v>20</v>
      </c>
      <c r="C7">
        <v>8</v>
      </c>
      <c r="D7">
        <v>100</v>
      </c>
      <c r="E7" s="9">
        <v>16.29</v>
      </c>
      <c r="F7" s="17">
        <f t="shared" ref="F7:F10" si="0">E7/D7</f>
        <v>0.16289999999999999</v>
      </c>
      <c r="G7" s="17">
        <f>F7*C7</f>
        <v>1.3031999999999999</v>
      </c>
      <c r="I7" s="8" t="s">
        <v>21</v>
      </c>
    </row>
    <row r="8" spans="1:12" ht="15">
      <c r="A8" t="s">
        <v>22</v>
      </c>
      <c r="B8" t="s">
        <v>23</v>
      </c>
      <c r="C8">
        <v>1</v>
      </c>
      <c r="D8">
        <v>300</v>
      </c>
      <c r="E8">
        <v>10.59</v>
      </c>
      <c r="F8" s="17">
        <f t="shared" si="0"/>
        <v>3.5299999999999998E-2</v>
      </c>
      <c r="G8" s="17">
        <f t="shared" ref="G8:G10" si="1">F8*C8</f>
        <v>3.5299999999999998E-2</v>
      </c>
      <c r="I8" s="8" t="s">
        <v>24</v>
      </c>
    </row>
    <row r="9" spans="1:12" ht="15">
      <c r="A9" t="s">
        <v>22</v>
      </c>
      <c r="B9" t="s">
        <v>25</v>
      </c>
      <c r="C9">
        <v>1</v>
      </c>
      <c r="D9">
        <v>100</v>
      </c>
      <c r="E9">
        <v>30.99</v>
      </c>
      <c r="F9" s="17">
        <f t="shared" si="0"/>
        <v>0.30990000000000001</v>
      </c>
      <c r="G9" s="17">
        <f t="shared" si="1"/>
        <v>0.30990000000000001</v>
      </c>
      <c r="I9" s="8" t="s">
        <v>26</v>
      </c>
    </row>
    <row r="10" spans="1:12" ht="15">
      <c r="A10" t="s">
        <v>22</v>
      </c>
      <c r="B10" t="s">
        <v>27</v>
      </c>
      <c r="C10">
        <v>2</v>
      </c>
      <c r="D10">
        <v>25</v>
      </c>
      <c r="E10">
        <v>10.34</v>
      </c>
      <c r="F10" s="17">
        <f t="shared" si="0"/>
        <v>0.41359999999999997</v>
      </c>
      <c r="G10" s="17">
        <f t="shared" si="1"/>
        <v>0.82719999999999994</v>
      </c>
      <c r="I10" s="8" t="s">
        <v>28</v>
      </c>
    </row>
    <row r="11" spans="1:12" ht="15" thickBot="1">
      <c r="B11" s="26"/>
      <c r="F11" s="21"/>
      <c r="G11" s="21"/>
    </row>
    <row r="12" spans="1:12" ht="15" thickBot="1">
      <c r="A12" s="24" t="s">
        <v>29</v>
      </c>
      <c r="B12" s="27">
        <v>25</v>
      </c>
      <c r="E12" s="9"/>
      <c r="F12" s="22"/>
      <c r="G12" s="22"/>
      <c r="L12" s="8"/>
    </row>
    <row r="13" spans="1:12" ht="15" thickBot="1">
      <c r="A13" s="7" t="s">
        <v>8</v>
      </c>
      <c r="B13" s="25" t="s">
        <v>30</v>
      </c>
      <c r="C13" s="7" t="s">
        <v>9</v>
      </c>
      <c r="D13" s="7" t="s">
        <v>31</v>
      </c>
      <c r="E13" s="16" t="s">
        <v>32</v>
      </c>
      <c r="F13" s="7" t="s">
        <v>33</v>
      </c>
      <c r="G13" s="7" t="s">
        <v>14</v>
      </c>
    </row>
    <row r="14" spans="1:12" ht="45">
      <c r="A14" t="s">
        <v>34</v>
      </c>
      <c r="B14" s="30" t="s">
        <v>35</v>
      </c>
      <c r="C14">
        <v>1</v>
      </c>
      <c r="D14">
        <v>9.49</v>
      </c>
      <c r="E14" s="17">
        <f t="shared" ref="E14:E18" si="2">(D14/1000)*$B$12</f>
        <v>0.23725000000000002</v>
      </c>
      <c r="F14">
        <v>46</v>
      </c>
      <c r="G14" s="8"/>
    </row>
    <row r="15" spans="1:12">
      <c r="E15" s="17">
        <f t="shared" si="2"/>
        <v>0</v>
      </c>
      <c r="G15" s="8"/>
    </row>
    <row r="16" spans="1:12">
      <c r="E16" s="17">
        <f t="shared" si="2"/>
        <v>0</v>
      </c>
      <c r="G16" s="8"/>
    </row>
    <row r="17" spans="1:12">
      <c r="E17" s="17">
        <f t="shared" si="2"/>
        <v>0</v>
      </c>
      <c r="G17" s="8"/>
    </row>
    <row r="18" spans="1:12">
      <c r="E18" s="17">
        <f t="shared" si="2"/>
        <v>0</v>
      </c>
      <c r="G18" s="8"/>
    </row>
    <row r="19" spans="1:12" ht="15" thickBot="1">
      <c r="A19" s="12"/>
      <c r="D19" s="19" t="s">
        <v>36</v>
      </c>
      <c r="E19" s="20">
        <f>SUM(E14:E18)</f>
        <v>0.23725000000000002</v>
      </c>
      <c r="G19" s="13"/>
    </row>
    <row r="20" spans="1:12" ht="15" thickBot="1">
      <c r="A20" s="10" t="s">
        <v>37</v>
      </c>
      <c r="B20" s="11"/>
      <c r="C20" s="11"/>
      <c r="D20" s="18"/>
      <c r="E20" s="18"/>
      <c r="F20" s="11"/>
      <c r="G20" s="11"/>
      <c r="H20" s="11"/>
      <c r="I20" s="11"/>
      <c r="J20" s="11"/>
      <c r="K20" s="11"/>
      <c r="L20" s="11"/>
    </row>
    <row r="21" spans="1:12">
      <c r="A21" t="s">
        <v>38</v>
      </c>
    </row>
    <row r="22" spans="1:12">
      <c r="A22" t="s">
        <v>39</v>
      </c>
    </row>
    <row r="23" spans="1:12">
      <c r="A23" t="s">
        <v>40</v>
      </c>
    </row>
    <row r="26" spans="1:12" ht="15" thickBot="1"/>
    <row r="27" spans="1:12" ht="15" thickBot="1">
      <c r="A27" s="28" t="s">
        <v>41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>
      <c r="A28" s="29" t="s">
        <v>42</v>
      </c>
      <c r="B28" s="29" t="s">
        <v>14</v>
      </c>
    </row>
    <row r="29" spans="1:12" ht="15">
      <c r="A29" t="s">
        <v>43</v>
      </c>
      <c r="B29" s="8" t="s">
        <v>44</v>
      </c>
    </row>
    <row r="30" spans="1:12" ht="15">
      <c r="A30" t="s">
        <v>45</v>
      </c>
      <c r="B30" s="8" t="s">
        <v>46</v>
      </c>
    </row>
  </sheetData>
  <hyperlinks>
    <hyperlink ref="I5" r:id="rId1" xr:uid="{EEE6A66C-2BF5-4A69-8D57-8AB5F4F594B4}"/>
    <hyperlink ref="I6" r:id="rId2" xr:uid="{54FF063A-DF88-4A03-9F07-AB1086910B99}"/>
    <hyperlink ref="I7" r:id="rId3" display="https://www.amazon.ca/dp/B09D6WSGBL/ref=sspa_dk_detail_2?pd_rd_i=B09D6WSGBL&amp;pd_rd_w=k7wuV&amp;pf_rd_p=a2b32c5b-02b0-4273-a3c7-c6bfabb067a2&amp;pd_rd_wg=LuKDp&amp;pf_rd_r=VXX05D0M4400KEDFEWBD&amp;pd_rd_r=0af9d5b0-d336-4efd-bb08-857e6e631645&amp;s=hi&amp;spLa=ZW5jcnlwdGVkUXVhbGlmaWVyPUEyN0dDU0xENUdNR0lWJmVuY3J5cHRlZElkPUEwMjkwMTk1MVY5MDBSRlU1MkZOVSZlbmNyeXB0ZWRBZElkPUEwMDA0MDkwMjk0RUVHN0lOT1VKRiZ3aWRnZXROYW1lPXNwX2RldGFpbCZhY3Rpb249Y2xpY2tSZWRpcmVjdCZkb05vdExvZ0NsaWNrPXRydWU&amp;th=1" xr:uid="{834E0DB2-F65C-4071-9624-5791E0D01A91}"/>
    <hyperlink ref="I8" r:id="rId4" xr:uid="{AD38FCCA-5AD5-41FD-98E8-53D38320DAFB}"/>
    <hyperlink ref="I9" r:id="rId5" xr:uid="{FE68487F-3D7E-4FD5-8A7D-04DD3DADBD96}"/>
    <hyperlink ref="I10" r:id="rId6" xr:uid="{4FECC39B-7E31-4BC2-96A4-17B7792A7897}"/>
    <hyperlink ref="B29" r:id="rId7" xr:uid="{069486B4-A7A7-43E1-861D-88CE70022F88}"/>
    <hyperlink ref="B30" r:id="rId8" xr:uid="{96AF9965-9B86-49D2-A32F-08DB6B3895F8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3" ma:contentTypeDescription="Create a new document." ma:contentTypeScope="" ma:versionID="641b75ea3bb63f1616dabaeb23366f2d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125aeedd71a4776722a3da1ea4cf4c4d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C10B74-6CBE-4846-814F-B493EE782BE7}"/>
</file>

<file path=customXml/itemProps2.xml><?xml version="1.0" encoding="utf-8"?>
<ds:datastoreItem xmlns:ds="http://schemas.openxmlformats.org/officeDocument/2006/customXml" ds:itemID="{19E0EDC4-B5DC-4927-9F3D-C564FAF64F61}"/>
</file>

<file path=customXml/itemProps3.xml><?xml version="1.0" encoding="utf-8"?>
<ds:datastoreItem xmlns:ds="http://schemas.openxmlformats.org/officeDocument/2006/customXml" ds:itemID="{BBFE20C1-EC5F-4FE4-A628-C0B2312331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Stephen Moyer</cp:lastModifiedBy>
  <cp:revision/>
  <dcterms:created xsi:type="dcterms:W3CDTF">2021-04-20T01:54:08Z</dcterms:created>
  <dcterms:modified xsi:type="dcterms:W3CDTF">2022-01-31T22:35:57Z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