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ta\Jake\Dropbox\Makers Making Change\Projects\Mounting\PVC\Documentation\"/>
    </mc:Choice>
  </mc:AlternateContent>
  <xr:revisionPtr revIDLastSave="0" documentId="13_ncr:1_{0EBD109A-8BCC-4019-A752-085355C65A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" i="1" l="1"/>
  <c r="J28" i="1" l="1"/>
  <c r="K28" i="1" s="1"/>
  <c r="F28" i="1"/>
  <c r="G28" i="1" s="1"/>
  <c r="I4" i="1"/>
  <c r="L17" i="1" l="1"/>
  <c r="L18" i="1"/>
  <c r="L20" i="1"/>
  <c r="L21" i="1"/>
  <c r="L22" i="1"/>
  <c r="L23" i="1"/>
  <c r="L24" i="1"/>
  <c r="F14" i="1"/>
  <c r="F18" i="1" s="1"/>
  <c r="G18" i="1" s="1"/>
  <c r="D19" i="1"/>
  <c r="F19" i="1" s="1"/>
  <c r="G19" i="1" s="1"/>
  <c r="F11" i="1"/>
  <c r="F4" i="1"/>
  <c r="G4" i="1" s="1"/>
  <c r="F5" i="1"/>
  <c r="G5" i="1" s="1"/>
  <c r="F6" i="1"/>
  <c r="G6" i="1" s="1"/>
  <c r="F7" i="1"/>
  <c r="F8" i="1"/>
  <c r="F9" i="1"/>
  <c r="J4" i="1"/>
  <c r="K4" i="1" s="1"/>
  <c r="J5" i="1"/>
  <c r="K5" i="1" s="1"/>
  <c r="J6" i="1"/>
  <c r="K6" i="1" s="1"/>
  <c r="F10" i="1"/>
  <c r="G10" i="1" s="1"/>
  <c r="J9" i="1"/>
  <c r="K9" i="1" s="1"/>
  <c r="J8" i="1"/>
  <c r="K8" i="1" s="1"/>
  <c r="J7" i="1"/>
  <c r="K7" i="1" s="1"/>
  <c r="L19" i="1" l="1"/>
  <c r="L25" i="1"/>
  <c r="F21" i="1"/>
  <c r="G21" i="1" s="1"/>
  <c r="F17" i="1"/>
  <c r="G17" i="1" s="1"/>
  <c r="G11" i="1"/>
  <c r="F23" i="1"/>
  <c r="G23" i="1" s="1"/>
  <c r="F24" i="1"/>
  <c r="G24" i="1" s="1"/>
  <c r="F20" i="1"/>
  <c r="G20" i="1" s="1"/>
  <c r="F16" i="1"/>
  <c r="G16" i="1" s="1"/>
  <c r="F22" i="1"/>
  <c r="G22" i="1" s="1"/>
  <c r="G9" i="1"/>
  <c r="J11" i="1"/>
  <c r="K11" i="1" s="1"/>
  <c r="G8" i="1"/>
  <c r="G7" i="1"/>
  <c r="G12" i="1" s="1"/>
  <c r="J10" i="1"/>
  <c r="K10" i="1" s="1"/>
  <c r="K12" i="1" s="1"/>
  <c r="G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tc={971B7647-E409-4CBE-BE51-2316C094EC54}</author>
    <author>Jake Mclvor</author>
  </authors>
  <commentList>
    <comment ref="L25" authorId="0" shapeId="0" xr:uid="{971B7647-E409-4CBE-BE51-2316C094EC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about 5 mounts per spool</t>
      </text>
    </comment>
    <comment ref="M28" authorId="1" shapeId="0" xr:uid="{7A31F55F-B5B1-4D9E-B4EC-0E09B443C7F3}">
      <text>
        <r>
          <rPr>
            <b/>
            <sz val="9"/>
            <color indexed="81"/>
            <rFont val="Tahoma"/>
            <family val="2"/>
          </rPr>
          <t>Jake Mclvor:</t>
        </r>
        <r>
          <rPr>
            <sz val="9"/>
            <color indexed="81"/>
            <rFont val="Tahoma"/>
            <family val="2"/>
          </rPr>
          <t xml:space="preserve">
Half as many - may not be necessary</t>
        </r>
      </text>
    </comment>
  </commentList>
</comments>
</file>

<file path=xl/sharedStrings.xml><?xml version="1.0" encoding="utf-8"?>
<sst xmlns="http://schemas.openxmlformats.org/spreadsheetml/2006/main" count="54" uniqueCount="41">
  <si>
    <t>Link</t>
  </si>
  <si>
    <t>PBS #</t>
  </si>
  <si>
    <t>Name</t>
  </si>
  <si>
    <t>Qty</t>
  </si>
  <si>
    <t>Cost Per</t>
  </si>
  <si>
    <t>Total Cost</t>
  </si>
  <si>
    <t>Source</t>
  </si>
  <si>
    <t>Part Number</t>
  </si>
  <si>
    <t>COTS Parts</t>
  </si>
  <si>
    <t>3D Printed Parts</t>
  </si>
  <si>
    <t>Unit Qty</t>
  </si>
  <si>
    <t>Unit Cost</t>
  </si>
  <si>
    <t>Min Order</t>
  </si>
  <si>
    <t>Min Order Cost</t>
  </si>
  <si>
    <t>Notes</t>
  </si>
  <si>
    <t>1 foot length</t>
  </si>
  <si>
    <t>Weight</t>
  </si>
  <si>
    <t>Total Mass</t>
  </si>
  <si>
    <t>Aluminum Rod</t>
  </si>
  <si>
    <t>https://www.hillmangroup.com/us/en/Home-Solutions/Rods%2C-Shapes%2C-%26-Sheets/Shape/Round---Tube/SteelWorks-Aluminum-Round-Tubes/p/11395</t>
  </si>
  <si>
    <t>https://www.lowes.ca/product/round-metal-tubes/hillman-3-ft-x-12-in-aluminum-plain-tube-215889</t>
  </si>
  <si>
    <t>Union</t>
  </si>
  <si>
    <t>Home Depot</t>
  </si>
  <si>
    <t>https://www.homedepot.ca/product/lesso-pvc-union-with-o-ring-seal-soc-x-soc-1-2-inch/1000111070</t>
  </si>
  <si>
    <t>Straight Adapter, Female Soc x Female Threaded</t>
  </si>
  <si>
    <t>https://www.homedepot.ca/product/carlon-schedule-40-pvc-female-adapter-1-2-inch/1000100870</t>
  </si>
  <si>
    <t>Straight Adapter, Female Soc x Male Threaded</t>
  </si>
  <si>
    <t>https://www.homedepot.ca/product/thomas-betts-schedule-40-pvc-male-terminal-adapter-1-2-inch/1000100884</t>
  </si>
  <si>
    <t>Tee</t>
  </si>
  <si>
    <t>https://www.homedepot.ca/product/lesso-pvc-tee-soc-x-soc-x-soc-1-2-inch/1000166805</t>
  </si>
  <si>
    <t>Tee S x S x FIPT</t>
  </si>
  <si>
    <t>https://www.homedepot.ca/product/nibco-1-2-in-pvc-schedule-40-tee-s-x-s-x-fipt/1000166798</t>
  </si>
  <si>
    <t>Elbow</t>
  </si>
  <si>
    <t>https://www.homedepot.ca/product/nibco-1-2-in-pvc-schedule-40-90-degree-elbow/1000166792</t>
  </si>
  <si>
    <t>PVC Piping</t>
  </si>
  <si>
    <t>C-Clamp 2 in</t>
  </si>
  <si>
    <t>Optional</t>
  </si>
  <si>
    <t>https://www.amazon.ca/Manfrotto-035RL-Super-Clamp-Standard/dp/B0018LQVIA</t>
  </si>
  <si>
    <t>Super Clamp</t>
  </si>
  <si>
    <t>Amazon.ca</t>
  </si>
  <si>
    <t>Lipsync PVC Mounting Kit: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</si>
</sst>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textRotation="90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0" borderId="0" xfId="0" applyNumberFormat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ke McIvor" id="{1A2D0D63-3ED4-450A-892A-572D98D60FD6}" userId="c7a4f4b54e790ab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5" dT="2019-10-29T05:18:09.05" personId="{1A2D0D63-3ED4-450A-892A-572D98D60FD6}" id="{971B7647-E409-4CBE-BE51-2316C094EC54}">
    <text>This is about 5 mounts per spool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homedepot.ca/product/thomas-betts-schedule-40-pvc-male-terminal-adapter-1-2-inch/1000100884" TargetMode="External"/><Relationship Id="rId7" Type="http://schemas.openxmlformats.org/officeDocument/2006/relationships/hyperlink" Target="https://www.amazon.ca/Manfrotto-035RL-Super-Clamp-Standard/dp/B0018LQVIA" TargetMode="External"/><Relationship Id="rId2" Type="http://schemas.openxmlformats.org/officeDocument/2006/relationships/hyperlink" Target="https://www.homedepot.ca/product/nibco-1-2-in-pvc-schedule-40-90-degree-elbow/1000166792" TargetMode="External"/><Relationship Id="rId1" Type="http://schemas.openxmlformats.org/officeDocument/2006/relationships/hyperlink" Target="https://www.homedepot.ca/product/nibco-1-2-in-pvc-schedule-40-tee-s-x-s-x-fipt/1000166798" TargetMode="External"/><Relationship Id="rId6" Type="http://schemas.openxmlformats.org/officeDocument/2006/relationships/hyperlink" Target="https://www.homedepot.ca/product/lesso-pvc-tee-soc-x-soc-x-soc-1-2-inch/1000166805" TargetMode="External"/><Relationship Id="rId5" Type="http://schemas.openxmlformats.org/officeDocument/2006/relationships/hyperlink" Target="https://www.homedepot.ca/product/lesso-pvc-union-with-o-ring-seal-soc-x-soc-1-2-inch/1000111070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www.homedepot.ca/product/carlon-schedule-40-pvc-female-adapter-1-2-inch/1000100870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owes.ca/product/round-metal-tubes/hillman-3-ft-x-12-in-aluminum-plain-tube-215889" TargetMode="External"/><Relationship Id="rId1" Type="http://schemas.openxmlformats.org/officeDocument/2006/relationships/hyperlink" Target="https://www.hillmangroup.com/us/en/Home-Solutions/Rods%2C-Shapes%2C-%26-Sheets/Shape/Round---Tube/SteelWorks-Aluminum-Round-Tubes/p/11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G16" sqref="G16"/>
    </sheetView>
  </sheetViews>
  <sheetFormatPr defaultRowHeight="15" x14ac:dyDescent="0.25"/>
  <cols>
    <col min="2" max="2" width="42.7109375" bestFit="1" customWidth="1"/>
    <col min="3" max="4" width="18.42578125" customWidth="1"/>
    <col min="5" max="5" width="4.140625" bestFit="1" customWidth="1"/>
    <col min="6" max="6" width="8.28515625" bestFit="1" customWidth="1"/>
    <col min="7" max="7" width="9.7109375" bestFit="1" customWidth="1"/>
    <col min="8" max="8" width="3.7109375" bestFit="1" customWidth="1"/>
    <col min="9" max="9" width="5" bestFit="1" customWidth="1"/>
    <col min="10" max="10" width="3.7109375" bestFit="1" customWidth="1"/>
    <col min="11" max="11" width="5.5703125" bestFit="1" customWidth="1"/>
    <col min="12" max="12" width="12.28515625" bestFit="1" customWidth="1"/>
    <col min="13" max="13" width="104.5703125" bestFit="1" customWidth="1"/>
  </cols>
  <sheetData>
    <row r="1" spans="1:13" ht="61.5" x14ac:dyDescent="0.9">
      <c r="A1" s="2" t="s">
        <v>40</v>
      </c>
    </row>
    <row r="2" spans="1:13" ht="23.25" x14ac:dyDescent="0.35">
      <c r="A2" s="3" t="s">
        <v>8</v>
      </c>
    </row>
    <row r="3" spans="1:13" ht="75.75" x14ac:dyDescent="0.25">
      <c r="A3" t="s">
        <v>1</v>
      </c>
      <c r="B3" t="s">
        <v>2</v>
      </c>
      <c r="C3" t="s">
        <v>6</v>
      </c>
      <c r="D3" t="s">
        <v>7</v>
      </c>
      <c r="E3" t="s">
        <v>3</v>
      </c>
      <c r="F3" s="4" t="s">
        <v>4</v>
      </c>
      <c r="G3" s="4" t="s">
        <v>5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t="s">
        <v>0</v>
      </c>
    </row>
    <row r="4" spans="1:13" x14ac:dyDescent="0.25">
      <c r="B4" t="s">
        <v>21</v>
      </c>
      <c r="C4" t="s">
        <v>22</v>
      </c>
      <c r="E4">
        <v>1</v>
      </c>
      <c r="F4" s="5">
        <f t="shared" ref="F4:F9" si="0">I4/H4</f>
        <v>3.74</v>
      </c>
      <c r="G4" s="5">
        <f t="shared" ref="G4:G11" si="1">E4*F4</f>
        <v>3.74</v>
      </c>
      <c r="H4">
        <v>1</v>
      </c>
      <c r="I4">
        <f>3.74</f>
        <v>3.74</v>
      </c>
      <c r="J4">
        <f t="shared" ref="J4:J9" si="2">ROUNDUP(E4/H4,0)</f>
        <v>1</v>
      </c>
      <c r="K4" s="5">
        <f t="shared" ref="K4:K9" si="3">J4*I4</f>
        <v>3.74</v>
      </c>
      <c r="L4" t="s">
        <v>15</v>
      </c>
      <c r="M4" s="1" t="s">
        <v>23</v>
      </c>
    </row>
    <row r="5" spans="1:13" x14ac:dyDescent="0.25">
      <c r="B5" t="s">
        <v>24</v>
      </c>
      <c r="C5" t="s">
        <v>22</v>
      </c>
      <c r="E5">
        <v>0</v>
      </c>
      <c r="F5" s="5">
        <f t="shared" si="0"/>
        <v>0.89</v>
      </c>
      <c r="G5" s="5">
        <f t="shared" si="1"/>
        <v>0</v>
      </c>
      <c r="H5">
        <v>1</v>
      </c>
      <c r="I5">
        <v>0.89</v>
      </c>
      <c r="J5">
        <f t="shared" si="2"/>
        <v>0</v>
      </c>
      <c r="K5" s="5">
        <f t="shared" si="3"/>
        <v>0</v>
      </c>
      <c r="L5" t="s">
        <v>15</v>
      </c>
      <c r="M5" s="1" t="s">
        <v>25</v>
      </c>
    </row>
    <row r="6" spans="1:13" x14ac:dyDescent="0.25">
      <c r="B6" t="s">
        <v>26</v>
      </c>
      <c r="C6" t="s">
        <v>22</v>
      </c>
      <c r="E6">
        <v>1</v>
      </c>
      <c r="F6" s="5">
        <f t="shared" si="0"/>
        <v>0.89</v>
      </c>
      <c r="G6" s="5">
        <f t="shared" si="1"/>
        <v>0.89</v>
      </c>
      <c r="H6">
        <v>1</v>
      </c>
      <c r="I6">
        <v>0.89</v>
      </c>
      <c r="J6">
        <f t="shared" si="2"/>
        <v>1</v>
      </c>
      <c r="K6" s="5">
        <f t="shared" si="3"/>
        <v>0.89</v>
      </c>
      <c r="M6" s="1" t="s">
        <v>27</v>
      </c>
    </row>
    <row r="7" spans="1:13" x14ac:dyDescent="0.25">
      <c r="B7" t="s">
        <v>28</v>
      </c>
      <c r="C7" t="s">
        <v>22</v>
      </c>
      <c r="E7">
        <v>3</v>
      </c>
      <c r="F7" s="5">
        <f t="shared" si="0"/>
        <v>0.66</v>
      </c>
      <c r="G7" s="5">
        <f t="shared" si="1"/>
        <v>1.98</v>
      </c>
      <c r="H7">
        <v>1</v>
      </c>
      <c r="I7">
        <v>0.66</v>
      </c>
      <c r="J7">
        <f t="shared" si="2"/>
        <v>3</v>
      </c>
      <c r="K7" s="5">
        <f t="shared" si="3"/>
        <v>1.98</v>
      </c>
      <c r="M7" s="1" t="s">
        <v>29</v>
      </c>
    </row>
    <row r="8" spans="1:13" x14ac:dyDescent="0.25">
      <c r="B8" t="s">
        <v>30</v>
      </c>
      <c r="C8" t="s">
        <v>22</v>
      </c>
      <c r="E8">
        <v>0</v>
      </c>
      <c r="F8" s="5">
        <f t="shared" si="0"/>
        <v>0.48</v>
      </c>
      <c r="G8" s="5">
        <f t="shared" si="1"/>
        <v>0</v>
      </c>
      <c r="H8">
        <v>1</v>
      </c>
      <c r="I8">
        <v>0.48</v>
      </c>
      <c r="J8">
        <f t="shared" si="2"/>
        <v>0</v>
      </c>
      <c r="K8" s="5">
        <f t="shared" si="3"/>
        <v>0</v>
      </c>
      <c r="M8" s="1" t="s">
        <v>31</v>
      </c>
    </row>
    <row r="9" spans="1:13" x14ac:dyDescent="0.25">
      <c r="B9" t="s">
        <v>32</v>
      </c>
      <c r="C9" t="s">
        <v>22</v>
      </c>
      <c r="E9">
        <v>6</v>
      </c>
      <c r="F9" s="5">
        <f t="shared" si="0"/>
        <v>1.1200000000000001</v>
      </c>
      <c r="G9" s="5">
        <f t="shared" si="1"/>
        <v>6.7200000000000006</v>
      </c>
      <c r="H9">
        <v>1</v>
      </c>
      <c r="I9">
        <v>1.1200000000000001</v>
      </c>
      <c r="J9">
        <f t="shared" si="2"/>
        <v>6</v>
      </c>
      <c r="K9" s="5">
        <f t="shared" si="3"/>
        <v>6.7200000000000006</v>
      </c>
      <c r="M9" s="1" t="s">
        <v>33</v>
      </c>
    </row>
    <row r="10" spans="1:13" x14ac:dyDescent="0.25">
      <c r="B10" t="s">
        <v>34</v>
      </c>
      <c r="C10" t="s">
        <v>22</v>
      </c>
      <c r="E10">
        <v>0.1</v>
      </c>
      <c r="F10" s="5">
        <f>I10/H10</f>
        <v>0.94800000000000006</v>
      </c>
      <c r="G10" s="5">
        <f>E10*F10</f>
        <v>9.4800000000000009E-2</v>
      </c>
      <c r="H10">
        <v>10</v>
      </c>
      <c r="I10">
        <v>9.48</v>
      </c>
      <c r="J10">
        <f>ROUNDUP(E10/H10,0)</f>
        <v>1</v>
      </c>
      <c r="K10" s="5">
        <f>J10*I10</f>
        <v>9.48</v>
      </c>
    </row>
    <row r="11" spans="1:13" x14ac:dyDescent="0.25">
      <c r="B11" t="s">
        <v>35</v>
      </c>
      <c r="C11" t="s">
        <v>22</v>
      </c>
      <c r="E11">
        <v>2</v>
      </c>
      <c r="F11" s="5">
        <f>I11/H11</f>
        <v>5.55</v>
      </c>
      <c r="G11" s="5">
        <f t="shared" si="1"/>
        <v>11.1</v>
      </c>
      <c r="H11">
        <v>1</v>
      </c>
      <c r="I11">
        <v>5.55</v>
      </c>
      <c r="J11">
        <f>ROUNDUP(E11/H11,0)</f>
        <v>2</v>
      </c>
      <c r="K11" s="5">
        <f>J11*I11</f>
        <v>11.1</v>
      </c>
    </row>
    <row r="12" spans="1:13" x14ac:dyDescent="0.25">
      <c r="F12" s="5"/>
      <c r="G12" s="5">
        <f>SUM(G4:G11)</f>
        <v>24.524799999999999</v>
      </c>
      <c r="K12" s="5">
        <f>SUM(K4:K11)</f>
        <v>33.910000000000004</v>
      </c>
      <c r="M12" s="12"/>
    </row>
    <row r="14" spans="1:13" ht="23.25" x14ac:dyDescent="0.35">
      <c r="A14" s="3" t="s">
        <v>9</v>
      </c>
      <c r="F14">
        <f>25/1000</f>
        <v>2.5000000000000001E-2</v>
      </c>
    </row>
    <row r="15" spans="1:13" x14ac:dyDescent="0.25">
      <c r="A15" t="s">
        <v>1</v>
      </c>
      <c r="B15" t="s">
        <v>2</v>
      </c>
      <c r="D15" t="s">
        <v>16</v>
      </c>
      <c r="E15" t="s">
        <v>3</v>
      </c>
      <c r="F15" t="s">
        <v>4</v>
      </c>
      <c r="G15" t="s">
        <v>5</v>
      </c>
      <c r="L15" t="s">
        <v>17</v>
      </c>
    </row>
    <row r="16" spans="1:13" x14ac:dyDescent="0.25">
      <c r="D16">
        <v>0.5</v>
      </c>
      <c r="E16">
        <v>10</v>
      </c>
      <c r="F16" s="5">
        <f>D16*$F$14</f>
        <v>1.2500000000000001E-2</v>
      </c>
      <c r="G16" s="5">
        <f>F16*E16</f>
        <v>0.125</v>
      </c>
      <c r="L16">
        <f>D16*E16</f>
        <v>5</v>
      </c>
    </row>
    <row r="17" spans="1:29" x14ac:dyDescent="0.25">
      <c r="D17">
        <v>20</v>
      </c>
      <c r="E17">
        <v>1</v>
      </c>
      <c r="F17" s="5">
        <f t="shared" ref="F17:F24" si="4">D17*$F$14</f>
        <v>0.5</v>
      </c>
      <c r="G17" s="5">
        <f t="shared" ref="G17:G24" si="5">F17*E17</f>
        <v>0.5</v>
      </c>
      <c r="L17">
        <f t="shared" ref="L17:L24" si="6">D17*E17</f>
        <v>20</v>
      </c>
    </row>
    <row r="18" spans="1:29" x14ac:dyDescent="0.25">
      <c r="D18">
        <v>20</v>
      </c>
      <c r="E18">
        <v>1</v>
      </c>
      <c r="F18" s="5">
        <f t="shared" si="4"/>
        <v>0.5</v>
      </c>
      <c r="G18" s="5">
        <f t="shared" si="5"/>
        <v>0.5</v>
      </c>
      <c r="L18">
        <f t="shared" si="6"/>
        <v>20</v>
      </c>
    </row>
    <row r="19" spans="1:29" x14ac:dyDescent="0.25">
      <c r="D19">
        <f>72/6</f>
        <v>12</v>
      </c>
      <c r="E19">
        <v>3</v>
      </c>
      <c r="F19" s="5">
        <f t="shared" si="4"/>
        <v>0.30000000000000004</v>
      </c>
      <c r="G19" s="5">
        <f t="shared" si="5"/>
        <v>0.90000000000000013</v>
      </c>
      <c r="L19">
        <f t="shared" si="6"/>
        <v>36</v>
      </c>
    </row>
    <row r="20" spans="1:29" x14ac:dyDescent="0.25">
      <c r="D20">
        <v>13</v>
      </c>
      <c r="E20">
        <v>1</v>
      </c>
      <c r="F20" s="5">
        <f t="shared" si="4"/>
        <v>0.32500000000000001</v>
      </c>
      <c r="G20" s="5">
        <f t="shared" si="5"/>
        <v>0.32500000000000001</v>
      </c>
      <c r="L20">
        <f t="shared" si="6"/>
        <v>13</v>
      </c>
    </row>
    <row r="21" spans="1:29" x14ac:dyDescent="0.25">
      <c r="D21">
        <v>2</v>
      </c>
      <c r="E21">
        <v>2</v>
      </c>
      <c r="F21" s="5">
        <f t="shared" si="4"/>
        <v>0.05</v>
      </c>
      <c r="G21" s="5">
        <f t="shared" si="5"/>
        <v>0.1</v>
      </c>
      <c r="L21">
        <f t="shared" si="6"/>
        <v>4</v>
      </c>
    </row>
    <row r="22" spans="1:29" x14ac:dyDescent="0.25">
      <c r="D22">
        <v>9.5</v>
      </c>
      <c r="E22">
        <v>3</v>
      </c>
      <c r="F22" s="5">
        <f t="shared" si="4"/>
        <v>0.23750000000000002</v>
      </c>
      <c r="G22" s="5">
        <f t="shared" si="5"/>
        <v>0.71250000000000002</v>
      </c>
      <c r="L22">
        <f t="shared" si="6"/>
        <v>28.5</v>
      </c>
    </row>
    <row r="23" spans="1:29" x14ac:dyDescent="0.25">
      <c r="D23">
        <v>8</v>
      </c>
      <c r="E23">
        <v>3</v>
      </c>
      <c r="F23" s="5">
        <f t="shared" si="4"/>
        <v>0.2</v>
      </c>
      <c r="G23" s="5">
        <f t="shared" si="5"/>
        <v>0.60000000000000009</v>
      </c>
      <c r="L23">
        <f t="shared" si="6"/>
        <v>24</v>
      </c>
    </row>
    <row r="24" spans="1:29" x14ac:dyDescent="0.25">
      <c r="D24">
        <v>8</v>
      </c>
      <c r="E24">
        <v>3</v>
      </c>
      <c r="F24" s="5">
        <f t="shared" si="4"/>
        <v>0.2</v>
      </c>
      <c r="G24" s="5">
        <f t="shared" si="5"/>
        <v>0.60000000000000009</v>
      </c>
      <c r="L24">
        <f t="shared" si="6"/>
        <v>24</v>
      </c>
    </row>
    <row r="25" spans="1:29" x14ac:dyDescent="0.25">
      <c r="G25">
        <f>SUM(G16:G24)</f>
        <v>4.3625000000000007</v>
      </c>
      <c r="L25">
        <f>SUM(L16:L24)</f>
        <v>174.5</v>
      </c>
    </row>
    <row r="27" spans="1:29" x14ac:dyDescent="0.25">
      <c r="A27" t="s">
        <v>36</v>
      </c>
      <c r="K27" s="5"/>
      <c r="L27" s="5"/>
      <c r="N27" s="6"/>
      <c r="O27" s="5"/>
      <c r="P27" s="5"/>
      <c r="T27" s="5"/>
    </row>
    <row r="28" spans="1:29" x14ac:dyDescent="0.25">
      <c r="B28" t="s">
        <v>38</v>
      </c>
      <c r="C28" t="s">
        <v>39</v>
      </c>
      <c r="E28">
        <v>1</v>
      </c>
      <c r="F28" s="5">
        <f t="shared" ref="F28" si="7">I28/H28</f>
        <v>49.99</v>
      </c>
      <c r="G28" s="5">
        <f t="shared" ref="G28" si="8">E28*F28</f>
        <v>49.99</v>
      </c>
      <c r="H28">
        <v>1</v>
      </c>
      <c r="I28">
        <v>49.99</v>
      </c>
      <c r="J28">
        <f t="shared" ref="J28" si="9">ROUNDUP(E28/H28,0)</f>
        <v>1</v>
      </c>
      <c r="K28" s="5">
        <f t="shared" ref="K28" si="10">J28*I28</f>
        <v>49.99</v>
      </c>
      <c r="L28" s="5"/>
      <c r="M28" s="1" t="s">
        <v>37</v>
      </c>
      <c r="N28" s="6"/>
      <c r="O28" s="5"/>
      <c r="P28" s="5"/>
      <c r="T28" s="5"/>
      <c r="Z28" s="8"/>
      <c r="AA28" s="8"/>
      <c r="AC28" s="1"/>
    </row>
    <row r="29" spans="1:29" x14ac:dyDescent="0.25">
      <c r="A29" s="9"/>
      <c r="C29" s="9"/>
      <c r="E29" s="9"/>
      <c r="F29" s="9"/>
      <c r="G29" s="9"/>
      <c r="K29" s="5"/>
      <c r="L29" s="5"/>
      <c r="N29" s="6"/>
      <c r="O29" s="5"/>
      <c r="P29" s="5"/>
      <c r="T29" s="5"/>
      <c r="W29" s="9"/>
      <c r="Z29" s="8"/>
      <c r="AA29" s="8"/>
      <c r="AB29" s="9"/>
      <c r="AC29" s="1"/>
    </row>
    <row r="30" spans="1:29" x14ac:dyDescent="0.25">
      <c r="A30" s="9"/>
      <c r="C30" s="9"/>
      <c r="E30" s="9"/>
      <c r="K30" s="5"/>
      <c r="L30" s="5"/>
      <c r="N30" s="6"/>
      <c r="O30" s="5"/>
      <c r="P30" s="5"/>
      <c r="T30" s="5"/>
      <c r="Z30" s="8"/>
      <c r="AA30" s="8"/>
      <c r="AB30" s="9"/>
      <c r="AC30" s="1"/>
    </row>
    <row r="31" spans="1:29" x14ac:dyDescent="0.25">
      <c r="K31" s="5"/>
      <c r="L31" s="5"/>
      <c r="N31" s="6"/>
      <c r="O31" s="5"/>
      <c r="P31" s="5"/>
      <c r="T31" s="5"/>
      <c r="Z31" s="8"/>
      <c r="AA31" s="8"/>
      <c r="AC31" s="1"/>
    </row>
    <row r="32" spans="1:29" x14ac:dyDescent="0.25">
      <c r="K32" s="5"/>
      <c r="L32" s="5"/>
      <c r="N32" s="6"/>
      <c r="O32" s="5"/>
      <c r="P32" s="5"/>
      <c r="T32" s="5"/>
      <c r="Z32" s="8"/>
      <c r="AA32" s="8"/>
      <c r="AC32" s="1"/>
    </row>
    <row r="33" spans="1:29" x14ac:dyDescent="0.25">
      <c r="K33" s="5"/>
      <c r="L33" s="5"/>
      <c r="N33" s="6"/>
      <c r="O33" s="5"/>
      <c r="P33" s="5"/>
      <c r="T33" s="5"/>
      <c r="Z33" s="8"/>
      <c r="AA33" s="8"/>
      <c r="AC33" s="1"/>
    </row>
    <row r="34" spans="1:29" x14ac:dyDescent="0.25">
      <c r="K34" s="5"/>
      <c r="L34" s="5"/>
      <c r="M34" s="7"/>
      <c r="N34" s="6"/>
      <c r="O34" s="5"/>
      <c r="P34" s="5"/>
      <c r="T34" s="5"/>
      <c r="Z34" s="8"/>
      <c r="AA34" s="8"/>
    </row>
    <row r="35" spans="1:29" x14ac:dyDescent="0.25">
      <c r="A35" s="10"/>
      <c r="K35" s="5"/>
      <c r="L35" s="5"/>
      <c r="M35" s="7"/>
      <c r="N35" s="6"/>
      <c r="O35" s="5"/>
      <c r="P35" s="5"/>
      <c r="T35" s="5"/>
      <c r="Z35" s="8"/>
      <c r="AA35" s="8"/>
    </row>
    <row r="36" spans="1:29" x14ac:dyDescent="0.2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3"/>
      <c r="L36" s="13"/>
      <c r="M36" s="14"/>
      <c r="N36" s="15"/>
      <c r="O36" s="13"/>
      <c r="P36" s="13"/>
      <c r="R36" s="12"/>
      <c r="S36" s="12"/>
      <c r="T36" s="13"/>
      <c r="U36" s="12"/>
      <c r="V36" s="12"/>
      <c r="W36" s="12"/>
      <c r="X36" s="12"/>
      <c r="Y36" s="12"/>
      <c r="Z36" s="8"/>
      <c r="AA36" s="8"/>
      <c r="AB36" s="12"/>
      <c r="AC36" s="12"/>
    </row>
  </sheetData>
  <hyperlinks>
    <hyperlink ref="M8" r:id="rId1" xr:uid="{56A3891B-2AF0-4CFF-9B52-17F61CB85C81}"/>
    <hyperlink ref="M9" r:id="rId2" xr:uid="{34DF091C-3BD4-4FDE-8687-68577E0CA639}"/>
    <hyperlink ref="M6" r:id="rId3" xr:uid="{87F9DCC1-15E7-4425-B00B-7F1C51F982FE}"/>
    <hyperlink ref="M5" r:id="rId4" xr:uid="{95C357AB-0DA5-4A55-85E1-61726B1E66BE}"/>
    <hyperlink ref="M4" r:id="rId5" xr:uid="{9190A444-7E7D-437B-84F8-25815F1EC15C}"/>
    <hyperlink ref="M7" r:id="rId6" xr:uid="{6849E17B-982A-4A7D-8661-C512DCDCCDD2}"/>
    <hyperlink ref="M28" r:id="rId7" xr:uid="{651D6A2E-F1EE-47D2-BA69-3273AB9CB356}"/>
  </hyperlinks>
  <pageMargins left="0.7" right="0.7" top="0.75" bottom="0.75" header="0.3" footer="0.3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814C-17B3-4458-81E2-4FECCA4D6D4F}">
  <dimension ref="A1:A4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t="s">
        <v>18</v>
      </c>
    </row>
    <row r="3" spans="1:1" x14ac:dyDescent="0.25">
      <c r="A3" s="1" t="s">
        <v>19</v>
      </c>
    </row>
    <row r="4" spans="1:1" x14ac:dyDescent="0.25">
      <c r="A4" s="1" t="s">
        <v>20</v>
      </c>
    </row>
  </sheetData>
  <hyperlinks>
    <hyperlink ref="A3" r:id="rId1" xr:uid="{7BFDD84C-58E0-4E18-828B-668EC6E9B338}"/>
    <hyperlink ref="A4" r:id="rId2" xr:uid="{281DF8E6-A781-4FDC-BF5C-20BC9FE13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Mclvor</dc:creator>
  <cp:lastModifiedBy>Jake</cp:lastModifiedBy>
  <dcterms:created xsi:type="dcterms:W3CDTF">2015-06-05T18:17:20Z</dcterms:created>
  <dcterms:modified xsi:type="dcterms:W3CDTF">2020-03-26T02:46:55Z</dcterms:modified>
</cp:coreProperties>
</file>