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bradw\GitHub\Playback-Switch\Documentation\Working_Documents\"/>
    </mc:Choice>
  </mc:AlternateContent>
  <xr:revisionPtr revIDLastSave="0" documentId="13_ncr:1_{03334379-F0E2-47D1-954A-ADFE0106759E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F8" i="1"/>
  <c r="F7" i="1"/>
  <c r="G7" i="1" s="1"/>
  <c r="D2" i="1" l="1"/>
  <c r="E2" i="1"/>
  <c r="E15" i="1"/>
  <c r="E16" i="1"/>
  <c r="E17" i="1"/>
  <c r="E18" i="1"/>
  <c r="E14" i="1"/>
  <c r="E19" i="1" l="1"/>
  <c r="F6" i="1"/>
  <c r="G6" i="1" s="1"/>
  <c r="F5" i="1"/>
  <c r="G5" i="1" s="1"/>
  <c r="C2" i="1" s="1"/>
</calcChain>
</file>

<file path=xl/sharedStrings.xml><?xml version="1.0" encoding="utf-8"?>
<sst xmlns="http://schemas.openxmlformats.org/spreadsheetml/2006/main" count="52" uniqueCount="46">
  <si>
    <t>Device: Playback Switch</t>
  </si>
  <si>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</si>
  <si>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</si>
  <si>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</si>
  <si>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</si>
  <si>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Date Created: 04/03/2024</t>
  </si>
  <si>
    <t>Commercial Parts:</t>
  </si>
  <si>
    <t>Part type (Electrical. Mechanical, Sanitization, ect)</t>
  </si>
  <si>
    <t>Part Name</t>
  </si>
  <si>
    <t>Quantity Needed</t>
  </si>
  <si>
    <t>Pkg Quantity</t>
  </si>
  <si>
    <t>Price per package</t>
  </si>
  <si>
    <t>Price per Unit</t>
  </si>
  <si>
    <t>Price for qty needed</t>
  </si>
  <si>
    <t>Link</t>
  </si>
  <si>
    <t>Mechanical</t>
  </si>
  <si>
    <t>4 Color Voice Recording Button</t>
  </si>
  <si>
    <t>https://www.amazon.ca/gp/product/B09V1JJ3D1/ref=ppx_yo_dt_b_asin_title_o03_s00?ie=UTF8&amp;psc=1</t>
  </si>
  <si>
    <t>Electrical</t>
  </si>
  <si>
    <t>Tactile Switch</t>
  </si>
  <si>
    <t>https://www.digikey.ca/en/products/detail/omron-electronics-inc-emc-div/B3F-5050/368377</t>
  </si>
  <si>
    <t>3.5mm audio cable</t>
  </si>
  <si>
    <t>https://www.digikey.ca/en/products/detail/cnc-tech/770-10040-00050/3868284</t>
  </si>
  <si>
    <t>Cable Tie</t>
  </si>
  <si>
    <t>https://www.digikey.ca/en/products/detail/3m/CT4NT18-M/2721151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</si>
  <si>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</si>
  <si>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</si>
  <si>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</si>
  <si>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</si>
  <si>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</si>
  <si>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Print Time (Min)</t>
  </si>
  <si>
    <t>Total Print Cost:</t>
  </si>
  <si>
    <t>Tools for Assembly</t>
  </si>
  <si>
    <t>Switch Tester</t>
  </si>
  <si>
    <t>Soldering Iron</t>
  </si>
  <si>
    <t>Hot Glue Gun</t>
  </si>
  <si>
    <t>1/8th inch drill bit/drill</t>
  </si>
  <si>
    <t>Phillips head screwsdriver</t>
  </si>
  <si>
    <t>Flat head screwdriver or other similar prying tool</t>
  </si>
  <si>
    <t>Alternatives (if there are other sources for some parts link them below)</t>
  </si>
  <si>
    <t>Part and description</t>
  </si>
  <si>
    <t>https://www.amazon.ca/Dog-Buttons-Communication-Communicate-Recordable/dp/B0BRBJR2L7/ref=sr_1_3_sspa?crid=G3LE9F4CIW5E&amp;dib=eyJ2IjoiMSJ9.g2Wg9arQW80HgOafvNQZdWAiExGgb6cVQZDPQUbH-vzBIZE5zWnRr5czpj_P0FjLbd7e6lF630eP-x0NRoYH_ex_3oO_iPW89fNoGqJwtlZpu_V4prUsJlTy5e0g86pgMuuwz4MzpFtW-0dhU_pcV9xux2nJt4ToKT7OTUdQXk5hSdUyge-QhNCOqGQsxx7iesjW8KGwmqHROHtsgFYcQ9QBg-4-UOhnP2QmmeterSK_jLGbYCfMihZ1foSysv5RaZzrmpKwocdzs9gfa7JAUuK07nS0bqT7N8obU9JrTBk.eT1u9-MP8uU8C14GzKjJIuSTIGjQdybGn6l07RZpb_4&amp;dib_tag=se&amp;keywords=dog+button&amp;qid=1710437383&amp;sprefix=dog+button%2Caps%2C169&amp;sr=8-3-spons&amp;sp_csd=d2lkZ2V0TmFtZT1zcF9hdGY&amp;psc=1</t>
  </si>
  <si>
    <t>https://www.amazon.ca/Recording-Buttons-Communication-Training-Playback/dp/B09P8VNKRQ/ref=sr_1_6?crid=G3LE9F4CIW5E&amp;dib=eyJ2IjoiMSJ9.g2Wg9arQW80HgOafvNQZdWAiExGgb6cVQZDPQUbH-vzBIZE5zWnRr5czpj_P0FjLbd7e6lF630eP-x0NRoYH_ex_3oO_iPW89fNoGqJwtlZpu_V4prUsJlTy5e0g86pgMuuwz4MzpFtW-0dhU_pcV9xux2nJt4ToKT7OTUdQXk5hSdUyge-QhNCOqGQsxx7iesjW8KGwmqHROHtsgFYcQ9QBg-4-UOhnP2QmmeterSK_jLGbYCfMihZ1foSysv5RaZzrmpKwocdzs9gfa7JAUuK07nS0bqT7N8obU9JrTBk.eT1u9-MP8uU8C14GzKjJIuSTIGjQdybGn6l07RZpb_4&amp;dib_tag=se&amp;keywords=dog+button&amp;qid=1710437383&amp;sprefix=dog+button%2Caps%2C169&amp;sr=8-6</t>
  </si>
  <si>
    <t>https://www.amazon.ca/Recording-Buttons-Training-Communication-Playback/dp/B0CB5GYJRB/ref=sr_1_14?crid=G3LE9F4CIW5E&amp;dib=eyJ2IjoiMSJ9.g2Wg9arQW80HgOafvNQZdWAiExGgb6cVQZDPQUbH-vzBIZE5zWnRr5czpj_P0FjLbd7e6lF630eP-x0NRoYH_ex_3oO_iPW89fNoGqJwtlZpu_V4prUsJlTy5e0g86pgMuuwz4MzpFtW-0dhU_pcV9xux2nJt4ToKT7OTUdQXk5hSdUyge-QhNCOqGQsxx7iesjW8KGwmqHROHtsgFYcQ9QBg-4-UOhnP2QmmeterSK_jLGbYCfMihZ1foSysv5RaZzrmpKwocdzs9gfa7JAUuK07nS0bqT7N8obU9JrTBk.eT1u9-MP8uU8C14GzKjJIuSTIGjQdybGn6l07RZpb_4&amp;dib_tag=se&amp;keywords=dog+button&amp;qid=1710437383&amp;sprefix=dog+button%2Caps%2C169&amp;sr=8-14</t>
  </si>
  <si>
    <t>Dog Buttons for Communictation</t>
  </si>
  <si>
    <t>Recording button 8 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</si>
</sst>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0" fillId="5" borderId="3" xfId="0" applyFill="1" applyBorder="1"/>
    <xf numFmtId="0" fontId="3" fillId="0" borderId="0" xfId="0" applyFont="1"/>
    <xf numFmtId="4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5" xfId="0" applyFill="1" applyBorder="1"/>
    <xf numFmtId="44" fontId="0" fillId="6" borderId="4" xfId="1" applyFont="1" applyFill="1" applyBorder="1"/>
    <xf numFmtId="0" fontId="0" fillId="6" borderId="4" xfId="0" applyFill="1" applyBorder="1"/>
    <xf numFmtId="0" fontId="0" fillId="5" borderId="6" xfId="0" applyFill="1" applyBorder="1"/>
    <xf numFmtId="0" fontId="3" fillId="6" borderId="4" xfId="0" applyFont="1" applyFill="1" applyBorder="1"/>
    <xf numFmtId="44" fontId="3" fillId="6" borderId="4" xfId="0" applyNumberFormat="1" applyFont="1" applyFill="1" applyBorder="1"/>
    <xf numFmtId="0" fontId="0" fillId="7" borderId="0" xfId="0" applyFill="1"/>
    <xf numFmtId="44" fontId="0" fillId="7" borderId="0" xfId="1" applyFont="1" applyFill="1" applyBorder="1"/>
    <xf numFmtId="2" fontId="10" fillId="3" borderId="0" xfId="3" applyNumberFormat="1" applyFont="1"/>
    <xf numFmtId="0" fontId="3" fillId="5" borderId="7" xfId="0" applyFont="1" applyFill="1" applyBorder="1"/>
    <xf numFmtId="0" fontId="0" fillId="5" borderId="8" xfId="0" applyFill="1" applyBorder="1"/>
    <xf numFmtId="0" fontId="0" fillId="0" borderId="9" xfId="0" applyBorder="1"/>
    <xf numFmtId="44" fontId="0" fillId="8" borderId="10" xfId="1" applyFont="1" applyFill="1" applyBorder="1"/>
    <xf numFmtId="0" fontId="0" fillId="5" borderId="11" xfId="0" applyFill="1" applyBorder="1"/>
    <xf numFmtId="0" fontId="0" fillId="8" borderId="1" xfId="0" applyFill="1" applyBorder="1"/>
    <xf numFmtId="44" fontId="0" fillId="0" borderId="0" xfId="1" applyFont="1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a/en/products/detail/cnc-tech/770-10040-00050/3868284" TargetMode="External"/><Relationship Id="rId2" Type="http://schemas.openxmlformats.org/officeDocument/2006/relationships/hyperlink" Target="https://www.digikey.ca/en/products/detail/omron-electronics-inc-emc-div/B3F-5050/368377" TargetMode="External"/><Relationship Id="rId1" Type="http://schemas.openxmlformats.org/officeDocument/2006/relationships/hyperlink" Target="https://www.amazon.ca/gp/product/B09V1JJ3D1/ref=ppx_yo_dt_b_asin_title_o03_s00?ie=UTF8&amp;psc=1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ca/en/products/detail/3m/CT4NT18-M/27211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topLeftCell="A2" workbookViewId="0">
      <selection activeCell="B31" sqref="B31"/>
    </sheetView>
  </sheetViews>
  <sheetFormatPr defaultRowHeight="14.4" x14ac:dyDescent="0.3"/>
  <cols>
    <col min="1" max="1" width="89.44140625" bestFit="1" customWidth="1"/>
    <col min="2" max="2" width="37.33203125" bestFit="1" customWidth="1"/>
    <col min="3" max="4" width="15.88671875" customWidth="1"/>
    <col min="5" max="5" width="18.6640625" customWidth="1"/>
    <col min="6" max="6" width="15.109375" customWidth="1"/>
    <col min="7" max="7" width="20.44140625" customWidth="1"/>
    <col min="8" max="8" width="17.33203125" customWidth="1"/>
    <col min="9" max="9" width="17.44140625" bestFit="1" customWidth="1"/>
    <col min="10" max="10" width="17.6640625" bestFit="1" customWidth="1"/>
    <col min="11" max="11" width="12.33203125" bestFit="1" customWidth="1"/>
    <col min="12" max="12" width="89.88671875" bestFit="1" customWidth="1"/>
  </cols>
  <sheetData>
    <row r="1" spans="1:12" ht="36" x14ac:dyDescent="0.65">
      <c r="A1" s="1" t="s">
        <v>0</v>
      </c>
      <c r="C1" s="2" t="s">
        <v>1</v>
      </c>
      <c r="D1" s="3" t="s">
        <v>2</v>
      </c>
      <c r="E1" s="4" t="s">
        <v>3</v>
      </c>
    </row>
    <row r="2" spans="1:12" ht="18" x14ac:dyDescent="0.35">
      <c r="A2" s="14" t="s">
        <v>4</v>
      </c>
      <c r="B2" s="12" t="s">
        <v>5</v>
      </c>
      <c r="C2" s="5">
        <f>SUM(G5:G12)+E19</f>
        <v>7.2975000000000003</v>
      </c>
      <c r="D2" s="24">
        <f>SUM(F14:F18)/60</f>
        <v>0</v>
      </c>
      <c r="E2" s="6">
        <f>SUM(D14:D18)</f>
        <v>0</v>
      </c>
    </row>
    <row r="3" spans="1:12" ht="16.2" thickBot="1" x14ac:dyDescent="0.35">
      <c r="A3" s="15" t="s">
        <v>6</v>
      </c>
    </row>
    <row r="4" spans="1:12" ht="15" thickBot="1" x14ac:dyDescent="0.35">
      <c r="A4" s="7" t="s">
        <v>7</v>
      </c>
      <c r="B4" s="7" t="s">
        <v>8</v>
      </c>
      <c r="C4" s="7" t="s">
        <v>9</v>
      </c>
      <c r="D4" s="7" t="s">
        <v>10</v>
      </c>
      <c r="E4" s="7" t="s">
        <v>11</v>
      </c>
      <c r="F4" s="16" t="s">
        <v>12</v>
      </c>
      <c r="G4" s="16" t="s">
        <v>13</v>
      </c>
      <c r="H4" s="7"/>
      <c r="I4" s="7" t="s">
        <v>14</v>
      </c>
      <c r="J4" s="7"/>
      <c r="K4" s="7"/>
    </row>
    <row r="5" spans="1:12" x14ac:dyDescent="0.3">
      <c r="A5" t="s">
        <v>15</v>
      </c>
      <c r="B5" t="s">
        <v>16</v>
      </c>
      <c r="C5">
        <v>1</v>
      </c>
      <c r="D5">
        <v>4</v>
      </c>
      <c r="E5" s="9">
        <v>16.489999999999998</v>
      </c>
      <c r="F5" s="17">
        <f>E5/D5</f>
        <v>4.1224999999999996</v>
      </c>
      <c r="G5" s="17">
        <f>F5*C5</f>
        <v>4.1224999999999996</v>
      </c>
      <c r="I5" s="8" t="s">
        <v>17</v>
      </c>
    </row>
    <row r="6" spans="1:12" x14ac:dyDescent="0.3">
      <c r="A6" t="s">
        <v>18</v>
      </c>
      <c r="B6" t="s">
        <v>19</v>
      </c>
      <c r="C6">
        <v>1</v>
      </c>
      <c r="D6">
        <v>1</v>
      </c>
      <c r="E6" s="9">
        <v>1.02</v>
      </c>
      <c r="F6" s="17">
        <f>E6/D6</f>
        <v>1.02</v>
      </c>
      <c r="G6" s="17">
        <f>F6*C6</f>
        <v>1.02</v>
      </c>
      <c r="I6" s="8" t="s">
        <v>20</v>
      </c>
    </row>
    <row r="7" spans="1:12" x14ac:dyDescent="0.3">
      <c r="A7" t="s">
        <v>18</v>
      </c>
      <c r="B7" t="s">
        <v>21</v>
      </c>
      <c r="C7">
        <v>1</v>
      </c>
      <c r="D7">
        <v>2</v>
      </c>
      <c r="E7" s="9">
        <v>4.01</v>
      </c>
      <c r="F7" s="17">
        <f t="shared" ref="F7:F8" si="0">E7/D7</f>
        <v>2.0049999999999999</v>
      </c>
      <c r="G7" s="17">
        <f>F7*C7</f>
        <v>2.0049999999999999</v>
      </c>
      <c r="I7" s="8" t="s">
        <v>22</v>
      </c>
    </row>
    <row r="8" spans="1:12" x14ac:dyDescent="0.3">
      <c r="A8" t="s">
        <v>15</v>
      </c>
      <c r="B8" t="s">
        <v>23</v>
      </c>
      <c r="C8">
        <v>1</v>
      </c>
      <c r="D8">
        <v>1</v>
      </c>
      <c r="E8" s="31">
        <v>0.15</v>
      </c>
      <c r="F8" s="17">
        <f t="shared" si="0"/>
        <v>0.15</v>
      </c>
      <c r="G8" s="17">
        <f>F8*C8</f>
        <v>0.15</v>
      </c>
      <c r="I8" s="8" t="s">
        <v>24</v>
      </c>
    </row>
    <row r="9" spans="1:12" x14ac:dyDescent="0.3">
      <c r="F9" s="17"/>
      <c r="G9" s="18"/>
    </row>
    <row r="11" spans="1:12" ht="15" thickBot="1" x14ac:dyDescent="0.35">
      <c r="B11" s="27"/>
      <c r="F11" s="22"/>
      <c r="G11" s="22"/>
    </row>
    <row r="12" spans="1:12" ht="15" thickBot="1" x14ac:dyDescent="0.35">
      <c r="A12" s="25" t="s">
        <v>25</v>
      </c>
      <c r="B12" s="28">
        <v>25</v>
      </c>
      <c r="E12" s="9"/>
      <c r="F12" s="23"/>
      <c r="G12" s="23"/>
      <c r="L12" s="8"/>
    </row>
    <row r="13" spans="1:12" ht="15" thickBot="1" x14ac:dyDescent="0.35">
      <c r="A13" s="7" t="s">
        <v>26</v>
      </c>
      <c r="B13" s="26" t="s">
        <v>27</v>
      </c>
      <c r="C13" s="7" t="s">
        <v>9</v>
      </c>
      <c r="D13" s="7" t="s">
        <v>28</v>
      </c>
      <c r="E13" s="16" t="s">
        <v>29</v>
      </c>
      <c r="F13" s="7" t="s">
        <v>30</v>
      </c>
      <c r="G13" s="7" t="s">
        <v>14</v>
      </c>
    </row>
    <row r="14" spans="1:12" x14ac:dyDescent="0.3">
      <c r="E14" s="17">
        <f>(D14/1000)*$B$12</f>
        <v>0</v>
      </c>
      <c r="G14" s="8"/>
    </row>
    <row r="15" spans="1:12" x14ac:dyDescent="0.3">
      <c r="E15" s="17">
        <f t="shared" ref="E15:E18" si="1">(D15/1000)*$B$12</f>
        <v>0</v>
      </c>
      <c r="G15" s="8"/>
    </row>
    <row r="16" spans="1:12" x14ac:dyDescent="0.3">
      <c r="E16" s="17">
        <f t="shared" si="1"/>
        <v>0</v>
      </c>
      <c r="G16" s="8"/>
    </row>
    <row r="17" spans="1:12" x14ac:dyDescent="0.3">
      <c r="E17" s="17">
        <f t="shared" si="1"/>
        <v>0</v>
      </c>
      <c r="G17" s="8"/>
    </row>
    <row r="18" spans="1:12" x14ac:dyDescent="0.3">
      <c r="E18" s="17">
        <f t="shared" si="1"/>
        <v>0</v>
      </c>
      <c r="G18" s="8"/>
    </row>
    <row r="19" spans="1:12" ht="15" thickBot="1" x14ac:dyDescent="0.35">
      <c r="A19" s="12"/>
      <c r="D19" s="20" t="s">
        <v>31</v>
      </c>
      <c r="E19" s="21">
        <f>SUM(E14:E18)</f>
        <v>0</v>
      </c>
      <c r="G19" s="13"/>
    </row>
    <row r="20" spans="1:12" ht="15" thickBot="1" x14ac:dyDescent="0.35">
      <c r="A20" s="10" t="s">
        <v>32</v>
      </c>
      <c r="B20" s="11"/>
      <c r="C20" s="11"/>
      <c r="D20" s="19"/>
      <c r="E20" s="19"/>
      <c r="F20" s="11"/>
      <c r="G20" s="11"/>
      <c r="H20" s="11"/>
      <c r="I20" s="11"/>
      <c r="J20" s="11"/>
      <c r="K20" s="11"/>
      <c r="L20" s="11"/>
    </row>
    <row r="21" spans="1:12" x14ac:dyDescent="0.3">
      <c r="A21" t="s">
        <v>33</v>
      </c>
    </row>
    <row r="22" spans="1:12" x14ac:dyDescent="0.3">
      <c r="A22" t="s">
        <v>34</v>
      </c>
    </row>
    <row r="23" spans="1:12" x14ac:dyDescent="0.3">
      <c r="A23" t="s">
        <v>35</v>
      </c>
    </row>
    <row r="24" spans="1:12" x14ac:dyDescent="0.3">
      <c r="A24" t="s">
        <v>36</v>
      </c>
    </row>
    <row r="25" spans="1:12" x14ac:dyDescent="0.3">
      <c r="A25" t="s">
        <v>37</v>
      </c>
    </row>
    <row r="26" spans="1:12" ht="15" thickBot="1" x14ac:dyDescent="0.35">
      <c r="A26" t="s">
        <v>38</v>
      </c>
    </row>
    <row r="27" spans="1:12" ht="15" thickBot="1" x14ac:dyDescent="0.35">
      <c r="A27" s="29" t="s">
        <v>39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 spans="1:12" ht="15" thickBot="1" x14ac:dyDescent="0.35">
      <c r="A28" s="30" t="s">
        <v>40</v>
      </c>
      <c r="B28" s="30" t="s">
        <v>14</v>
      </c>
    </row>
    <row r="29" spans="1:12" x14ac:dyDescent="0.3">
      <c r="A29" t="s">
        <v>44</v>
      </c>
      <c r="B29" t="s">
        <v>41</v>
      </c>
    </row>
    <row r="30" spans="1:12" x14ac:dyDescent="0.3">
      <c r="A30" t="s">
        <v>45</v>
      </c>
      <c r="B30" t="s">
        <v>42</v>
      </c>
    </row>
    <row r="31" spans="1:12" x14ac:dyDescent="0.3">
      <c r="A31" t="s">
        <v>45</v>
      </c>
      <c r="B31" t="s">
        <v>43</v>
      </c>
    </row>
  </sheetData>
  <hyperlinks>
    <hyperlink ref="I5" r:id="rId1" xr:uid="{AAC6C73E-3A48-4C65-992D-97E4F7993A54}"/>
    <hyperlink ref="I6" r:id="rId2" xr:uid="{360D6C8F-EDC6-4266-AEE5-FC9F4B351E45}"/>
    <hyperlink ref="I7" r:id="rId3" xr:uid="{62FB74A1-DED7-4BDC-ADF4-569CE9ED2DEC}"/>
    <hyperlink ref="I8" r:id="rId4" xr:uid="{13EA809F-EA04-4B27-A428-9B27735EFA6A}"/>
  </hyperlinks>
  <pageMargins left="0.7" right="0.7" top="0.75" bottom="0.75" header="0.3" footer="0.3"/>
  <pageSetup orientation="portrait"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6CAEA290209545A9F8681F83603874" ma:contentTypeVersion="18" ma:contentTypeDescription="Create a new document." ma:contentTypeScope="" ma:versionID="e35f94ae33f6d332f6080062d75f0ffe">
  <xsd:schema xmlns:xsd="http://www.w3.org/2001/XMLSchema" xmlns:xs="http://www.w3.org/2001/XMLSchema" xmlns:p="http://schemas.microsoft.com/office/2006/metadata/properties" xmlns:ns2="8cf100d1-0775-4feb-8634-62999c4541bc" xmlns:ns3="38b325e6-602c-452a-8617-173bf47082c5" targetNamespace="http://schemas.microsoft.com/office/2006/metadata/properties" ma:root="true" ma:fieldsID="7e79f0fd5754c50ae17b688c6992d0ee" ns2:_="" ns3:_="">
    <xsd:import namespace="8cf100d1-0775-4feb-8634-62999c4541bc"/>
    <xsd:import namespace="38b325e6-602c-452a-8617-173bf47082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00d1-0775-4feb-8634-62999c4541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325e6-602c-452a-8617-173bf47082c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a4f962d-b49e-4e9c-aab6-6f9508495272}" ma:internalName="TaxCatchAll" ma:showField="CatchAllData" ma:web="38b325e6-602c-452a-8617-173bf47082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8b325e6-602c-452a-8617-173bf47082c5" xsi:nil="true"/>
    <lcf76f155ced4ddcb4097134ff3c332f xmlns="8cf100d1-0775-4feb-8634-62999c4541bc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ADB6F42-BC99-4098-8823-5C542BA34E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f100d1-0775-4feb-8634-62999c4541bc"/>
    <ds:schemaRef ds:uri="38b325e6-602c-452a-8617-173bf47082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38b325e6-602c-452a-8617-173bf47082c5"/>
    <ds:schemaRef ds:uri="8cf100d1-0775-4feb-8634-62999c4541bc"/>
  </ds:schemaRefs>
</ds:datastoreItem>
</file>

<file path=customXml/itemProps3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Brad Wellington</cp:lastModifiedBy>
  <cp:revision/>
  <dcterms:created xsi:type="dcterms:W3CDTF">2021-04-20T01:54:08Z</dcterms:created>
  <dcterms:modified xsi:type="dcterms:W3CDTF">2024-03-14T17:37:53Z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