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Wearable Clap Switch/Wearable-Clap-Switch/Documentation/"/>
    </mc:Choice>
  </mc:AlternateContent>
  <xr:revisionPtr revIDLastSave="5" documentId="8_{C50F13A1-7345-418E-BB06-9FA4FD3C4914}" xr6:coauthVersionLast="47" xr6:coauthVersionMax="47" xr10:uidLastSave="{25562BEF-AF0A-4114-8692-28EEDB528D3E}"/>
  <bookViews>
    <workbookView xWindow="-19320" yWindow="-120" windowWidth="19440" windowHeight="15600" xr2:uid="{00000000-000D-0000-FFFF-FFFF00000000}"/>
  </bookViews>
  <sheets>
    <sheet name="Final BOM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6" l="1"/>
  <c r="G11" i="6" s="1"/>
  <c r="E22" i="6"/>
  <c r="F13" i="6"/>
  <c r="G13" i="6" s="1"/>
  <c r="F12" i="6"/>
  <c r="G12" i="6" s="1"/>
  <c r="F6" i="6"/>
  <c r="G6" i="6" s="1"/>
  <c r="E21" i="6"/>
  <c r="E20" i="6"/>
  <c r="E19" i="6"/>
  <c r="E18" i="6"/>
  <c r="E17" i="6"/>
  <c r="F14" i="6"/>
  <c r="G14" i="6" s="1"/>
  <c r="F10" i="6"/>
  <c r="G10" i="6" s="1"/>
  <c r="F9" i="6"/>
  <c r="G9" i="6" s="1"/>
  <c r="F8" i="6"/>
  <c r="G8" i="6" s="1"/>
  <c r="F7" i="6"/>
  <c r="G7" i="6" s="1"/>
  <c r="F5" i="6"/>
  <c r="G5" i="6" s="1"/>
  <c r="E2" i="6"/>
  <c r="D2" i="6"/>
  <c r="E23" i="6" l="1"/>
  <c r="C2" i="6" s="1"/>
</calcChain>
</file>

<file path=xl/sharedStrings.xml><?xml version="1.0" encoding="utf-8"?>
<sst xmlns="http://schemas.openxmlformats.org/spreadsheetml/2006/main" count="71" uniqueCount="59">
  <si>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</si>
  <si>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</si>
  <si>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</si>
  <si>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</si>
  <si>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10/18/2022</t>
  </si>
  <si>
    <t>Commercial Parts:</t>
  </si>
  <si>
    <t>Part type (Electrical. Mechanical, Sanitization, etc)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</si>
  <si>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</si>
  <si>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</si>
  <si>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</si>
  <si>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</si>
  <si>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</si>
  <si>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</si>
  <si>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</si>
  <si>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Electrical</t>
  </si>
  <si>
    <t>Circuit Playground Bluefruit</t>
  </si>
  <si>
    <t>https://www.digikey.ca/en/products/detail/adafruit-industries-llc/4333/11201431</t>
  </si>
  <si>
    <t>ItsyBitsy nrf52840 Express</t>
  </si>
  <si>
    <t>https://www.adafruit.com/product/4481</t>
  </si>
  <si>
    <t>Battery backpack</t>
  </si>
  <si>
    <t>https://www.adafruit.com/product/2124</t>
  </si>
  <si>
    <t>150 mAh LiPo Battery</t>
  </si>
  <si>
    <t>https://www.adafruit.com/product/1317</t>
  </si>
  <si>
    <t>10kOhm Potentiometer</t>
  </si>
  <si>
    <t>https://www.adafruit.com/product/562</t>
  </si>
  <si>
    <t>Mini Toggle Switch</t>
  </si>
  <si>
    <t>https://www.adafruit.com/product/3221</t>
  </si>
  <si>
    <t>Slide switch</t>
  </si>
  <si>
    <t>https://www.digikey.ca/en/products/detail/nkk-switches/ss12sdp2/1014829</t>
  </si>
  <si>
    <t>LiPo Charge Circuit</t>
  </si>
  <si>
    <t>https://www.digikey.ca/en/products/detail/adafruit-industries-llc/1904/5054545</t>
  </si>
  <si>
    <t>3.5 mm mono jack</t>
  </si>
  <si>
    <t>https://www.digikey.ca/en/products/detail/switchcraft-inc/35RAPC2AV/772080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</si>
  <si>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</si>
  <si>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</si>
  <si>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</si>
  <si>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</si>
  <si>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</si>
  <si>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</si>
  <si>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Transmitter_Lid.stl</t>
  </si>
  <si>
    <t>Transmitter Lid</t>
  </si>
  <si>
    <t>Transmitter_Base.stl</t>
  </si>
  <si>
    <t>Transmitter Base</t>
  </si>
  <si>
    <t>Receiver_Lid.stl</t>
  </si>
  <si>
    <t>Receiver Lid</t>
  </si>
  <si>
    <t>Receiver_Base.stl</t>
  </si>
  <si>
    <t>Receiver Base</t>
  </si>
  <si>
    <t>Transmitter_Cover.stl</t>
  </si>
  <si>
    <t>Transmitter Sliding Cover</t>
  </si>
  <si>
    <t>Transmitter_Button.stl</t>
  </si>
  <si>
    <t>Transmitter Button</t>
  </si>
  <si>
    <t>Total Print Cost:</t>
  </si>
  <si>
    <t>Tools for Assembly</t>
  </si>
  <si>
    <t>Soldering Iron</t>
  </si>
  <si>
    <t>Alternatives (if there are other sources for some parts link them below)</t>
  </si>
  <si>
    <t>Part and description</t>
  </si>
  <si>
    <t>https://www.amazon.ca/gp/product/B07F7WBY7Y/ref=ppx_yo_dt_b_asin_title_o02_s01?ie=UTF8&amp;psc=1</t>
  </si>
  <si>
    <t>Protoboard</t>
  </si>
  <si>
    <t>Wearable Clap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</si>
</sst>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44" fontId="0" fillId="0" borderId="0" xfId="0" applyNumberFormat="1"/>
    <xf numFmtId="44" fontId="0" fillId="7" borderId="12" xfId="1" applyFont="1" applyFill="1" applyBorder="1"/>
    <xf numFmtId="44" fontId="0" fillId="7" borderId="4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562" TargetMode="External"/><Relationship Id="rId3" Type="http://schemas.openxmlformats.org/officeDocument/2006/relationships/hyperlink" Target="https://www.adafruit.com/product/1317" TargetMode="External"/><Relationship Id="rId7" Type="http://schemas.openxmlformats.org/officeDocument/2006/relationships/hyperlink" Target="https://www.digikey.ca/en/products/detail/switchcraft-inc/35RAPC2AV/772080" TargetMode="External"/><Relationship Id="rId2" Type="http://schemas.openxmlformats.org/officeDocument/2006/relationships/hyperlink" Target="https://www.adafruit.com/product/2124" TargetMode="External"/><Relationship Id="rId1" Type="http://schemas.openxmlformats.org/officeDocument/2006/relationships/hyperlink" Target="https://www.adafruit.com/product/4481" TargetMode="External"/><Relationship Id="rId6" Type="http://schemas.openxmlformats.org/officeDocument/2006/relationships/hyperlink" Target="https://www.digikey.ca/en/products/detail/adafruit-industries-llc/1904/5054545" TargetMode="External"/><Relationship Id="rId5" Type="http://schemas.openxmlformats.org/officeDocument/2006/relationships/hyperlink" Target="https://www.digikey.ca/en/products/detail/nkk-switches/ss12sdp2/1014829" TargetMode="External"/><Relationship Id="rId4" Type="http://schemas.openxmlformats.org/officeDocument/2006/relationships/hyperlink" Target="https://www.adafruit.com/product/322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D2B9-0D70-4B8E-9205-8465F42CEB47}">
  <dimension ref="A1:J32"/>
  <sheetViews>
    <sheetView tabSelected="1" workbookViewId="0">
      <selection activeCell="A7" sqref="A7"/>
    </sheetView>
  </sheetViews>
  <sheetFormatPr defaultRowHeight="15" x14ac:dyDescent="0.25"/>
  <cols>
    <col min="1" max="1" width="94.5703125" bestFit="1" customWidth="1"/>
    <col min="2" max="2" width="23.42578125" bestFit="1" customWidth="1"/>
    <col min="3" max="3" width="14.85546875" bestFit="1" customWidth="1"/>
    <col min="4" max="4" width="17.7109375" bestFit="1" customWidth="1"/>
    <col min="5" max="5" width="15.5703125" bestFit="1" customWidth="1"/>
    <col min="6" max="6" width="14" bestFit="1" customWidth="1"/>
    <col min="7" max="7" width="17.5703125" bestFit="1" customWidth="1"/>
    <col min="8" max="8" width="10" customWidth="1"/>
    <col min="9" max="9" width="69.28515625" bestFit="1" customWidth="1"/>
  </cols>
  <sheetData>
    <row r="1" spans="1:10" ht="34.5" x14ac:dyDescent="0.45">
      <c r="A1" s="1" t="s">
        <v>58</v>
      </c>
      <c r="C1" s="2" t="s">
        <v>0</v>
      </c>
      <c r="D1" s="3" t="s">
        <v>1</v>
      </c>
      <c r="E1" s="4" t="s">
        <v>2</v>
      </c>
    </row>
    <row r="2" spans="1:10" ht="19.5" thickBot="1" x14ac:dyDescent="0.35">
      <c r="A2" s="14" t="s">
        <v>3</v>
      </c>
      <c r="B2" s="12" t="s">
        <v>4</v>
      </c>
      <c r="C2" s="5">
        <f>SUM(G5:G15)+E23</f>
        <v>113.34730000000002</v>
      </c>
      <c r="D2" s="21">
        <f>SUM(F17:F21)/60</f>
        <v>11.8</v>
      </c>
      <c r="E2" s="6">
        <f>SUM(D17:D21)</f>
        <v>89.5</v>
      </c>
    </row>
    <row r="3" spans="1:10" ht="16.5" thickBot="1" x14ac:dyDescent="0.3">
      <c r="A3" s="15" t="s">
        <v>5</v>
      </c>
    </row>
    <row r="4" spans="1:10" ht="15.75" thickBot="1" x14ac:dyDescent="0.3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16" t="s">
        <v>11</v>
      </c>
      <c r="G4" s="16" t="s">
        <v>12</v>
      </c>
      <c r="H4" s="7"/>
      <c r="I4" s="7" t="s">
        <v>13</v>
      </c>
      <c r="J4" s="7"/>
    </row>
    <row r="5" spans="1:10" x14ac:dyDescent="0.25">
      <c r="A5" t="s">
        <v>14</v>
      </c>
      <c r="B5" t="s">
        <v>15</v>
      </c>
      <c r="C5">
        <v>1</v>
      </c>
      <c r="D5">
        <v>1</v>
      </c>
      <c r="E5" s="9">
        <v>39.31</v>
      </c>
      <c r="F5" s="17">
        <f>E5/D5</f>
        <v>39.31</v>
      </c>
      <c r="G5" s="17">
        <f>F5*C5</f>
        <v>39.31</v>
      </c>
      <c r="I5" s="8" t="s">
        <v>16</v>
      </c>
    </row>
    <row r="6" spans="1:10" x14ac:dyDescent="0.25">
      <c r="A6" t="s">
        <v>14</v>
      </c>
      <c r="B6" t="s">
        <v>17</v>
      </c>
      <c r="C6">
        <v>1</v>
      </c>
      <c r="D6">
        <v>1</v>
      </c>
      <c r="E6" s="9">
        <v>27.46</v>
      </c>
      <c r="F6" s="17">
        <f>E6/D6</f>
        <v>27.46</v>
      </c>
      <c r="G6" s="17">
        <f>F6*C6</f>
        <v>27.46</v>
      </c>
      <c r="I6" s="8" t="s">
        <v>18</v>
      </c>
    </row>
    <row r="7" spans="1:10" x14ac:dyDescent="0.25">
      <c r="A7" t="s">
        <v>14</v>
      </c>
      <c r="B7" t="s">
        <v>19</v>
      </c>
      <c r="C7">
        <v>1</v>
      </c>
      <c r="D7">
        <v>1</v>
      </c>
      <c r="E7" s="9">
        <v>6.81</v>
      </c>
      <c r="F7" s="17">
        <f>E7/D7</f>
        <v>6.81</v>
      </c>
      <c r="G7" s="17">
        <f>F7*C7</f>
        <v>6.81</v>
      </c>
      <c r="I7" s="8" t="s">
        <v>20</v>
      </c>
    </row>
    <row r="8" spans="1:10" x14ac:dyDescent="0.25">
      <c r="A8" t="s">
        <v>14</v>
      </c>
      <c r="B8" t="s">
        <v>21</v>
      </c>
      <c r="C8">
        <v>2</v>
      </c>
      <c r="D8">
        <v>1</v>
      </c>
      <c r="E8" s="28">
        <v>8.19</v>
      </c>
      <c r="F8" s="17">
        <f t="shared" ref="F8:F14" si="0">E8/D8</f>
        <v>8.19</v>
      </c>
      <c r="G8" s="17">
        <f t="shared" ref="G8:G14" si="1">F8*C8</f>
        <v>16.38</v>
      </c>
      <c r="I8" s="8" t="s">
        <v>22</v>
      </c>
    </row>
    <row r="9" spans="1:10" x14ac:dyDescent="0.25">
      <c r="A9" t="s">
        <v>14</v>
      </c>
      <c r="B9" t="s">
        <v>23</v>
      </c>
      <c r="C9">
        <v>2</v>
      </c>
      <c r="D9">
        <v>1</v>
      </c>
      <c r="E9" s="28">
        <v>1.31</v>
      </c>
      <c r="F9" s="17">
        <f t="shared" si="0"/>
        <v>1.31</v>
      </c>
      <c r="G9" s="17">
        <f t="shared" si="1"/>
        <v>2.62</v>
      </c>
      <c r="I9" s="8" t="s">
        <v>24</v>
      </c>
    </row>
    <row r="10" spans="1:10" x14ac:dyDescent="0.25">
      <c r="A10" t="s">
        <v>14</v>
      </c>
      <c r="B10" t="s">
        <v>25</v>
      </c>
      <c r="C10">
        <v>2</v>
      </c>
      <c r="D10">
        <v>1</v>
      </c>
      <c r="E10" s="28">
        <v>1.31</v>
      </c>
      <c r="F10" s="17">
        <f t="shared" si="0"/>
        <v>1.31</v>
      </c>
      <c r="G10" s="17">
        <f t="shared" si="1"/>
        <v>2.62</v>
      </c>
      <c r="I10" s="8" t="s">
        <v>26</v>
      </c>
    </row>
    <row r="11" spans="1:10" x14ac:dyDescent="0.25">
      <c r="A11" t="s">
        <v>14</v>
      </c>
      <c r="B11" t="s">
        <v>57</v>
      </c>
      <c r="C11">
        <v>1</v>
      </c>
      <c r="D11">
        <v>50</v>
      </c>
      <c r="E11" s="28">
        <v>19.989999999999998</v>
      </c>
      <c r="F11" s="17">
        <f t="shared" si="0"/>
        <v>0.39979999999999999</v>
      </c>
      <c r="G11" s="17">
        <f t="shared" si="1"/>
        <v>0.39979999999999999</v>
      </c>
      <c r="I11" s="8" t="s">
        <v>56</v>
      </c>
    </row>
    <row r="12" spans="1:10" x14ac:dyDescent="0.25">
      <c r="A12" t="s">
        <v>14</v>
      </c>
      <c r="B12" t="s">
        <v>27</v>
      </c>
      <c r="C12">
        <v>1</v>
      </c>
      <c r="D12">
        <v>1</v>
      </c>
      <c r="E12" s="28">
        <v>2.75</v>
      </c>
      <c r="F12" s="17">
        <f t="shared" si="0"/>
        <v>2.75</v>
      </c>
      <c r="G12" s="17">
        <f t="shared" si="1"/>
        <v>2.75</v>
      </c>
      <c r="I12" s="8" t="s">
        <v>28</v>
      </c>
    </row>
    <row r="13" spans="1:10" x14ac:dyDescent="0.25">
      <c r="A13" t="s">
        <v>14</v>
      </c>
      <c r="B13" t="s">
        <v>29</v>
      </c>
      <c r="C13">
        <v>1</v>
      </c>
      <c r="D13">
        <v>1</v>
      </c>
      <c r="E13" s="28">
        <v>10.23</v>
      </c>
      <c r="F13" s="17">
        <f t="shared" si="0"/>
        <v>10.23</v>
      </c>
      <c r="G13" s="17">
        <f t="shared" si="1"/>
        <v>10.23</v>
      </c>
      <c r="I13" s="8" t="s">
        <v>30</v>
      </c>
    </row>
    <row r="14" spans="1:10" ht="15.75" thickBot="1" x14ac:dyDescent="0.3">
      <c r="A14" t="s">
        <v>14</v>
      </c>
      <c r="B14" s="24" t="s">
        <v>31</v>
      </c>
      <c r="C14">
        <v>1</v>
      </c>
      <c r="D14">
        <v>1</v>
      </c>
      <c r="E14" s="28">
        <v>2.5299999999999998</v>
      </c>
      <c r="F14" s="17">
        <f t="shared" si="0"/>
        <v>2.5299999999999998</v>
      </c>
      <c r="G14" s="17">
        <f t="shared" si="1"/>
        <v>2.5299999999999998</v>
      </c>
      <c r="I14" s="8" t="s">
        <v>32</v>
      </c>
    </row>
    <row r="15" spans="1:10" ht="15.75" thickBot="1" x14ac:dyDescent="0.3">
      <c r="A15" s="22" t="s">
        <v>33</v>
      </c>
      <c r="B15" s="25">
        <v>25</v>
      </c>
      <c r="E15" s="9"/>
      <c r="F15" s="29"/>
      <c r="G15" s="30"/>
    </row>
    <row r="16" spans="1:10" ht="15.75" thickBot="1" x14ac:dyDescent="0.3">
      <c r="A16" s="7" t="s">
        <v>34</v>
      </c>
      <c r="B16" s="23" t="s">
        <v>35</v>
      </c>
      <c r="C16" s="7" t="s">
        <v>8</v>
      </c>
      <c r="D16" s="7" t="s">
        <v>36</v>
      </c>
      <c r="E16" s="16" t="s">
        <v>37</v>
      </c>
      <c r="F16" s="23" t="s">
        <v>38</v>
      </c>
      <c r="G16" s="23" t="s">
        <v>13</v>
      </c>
    </row>
    <row r="17" spans="1:10" x14ac:dyDescent="0.25">
      <c r="A17" t="s">
        <v>39</v>
      </c>
      <c r="B17" t="s">
        <v>40</v>
      </c>
      <c r="C17">
        <v>1</v>
      </c>
      <c r="D17">
        <v>16</v>
      </c>
      <c r="E17" s="17">
        <f>(D17/1000)*$B$15</f>
        <v>0.4</v>
      </c>
      <c r="F17">
        <v>149</v>
      </c>
      <c r="G17" s="8"/>
    </row>
    <row r="18" spans="1:10" x14ac:dyDescent="0.25">
      <c r="A18" t="s">
        <v>41</v>
      </c>
      <c r="B18" t="s">
        <v>42</v>
      </c>
      <c r="C18">
        <v>1</v>
      </c>
      <c r="D18">
        <v>9</v>
      </c>
      <c r="E18" s="17">
        <f t="shared" ref="E18:E22" si="2">(D18/1000)*$B$15</f>
        <v>0.22499999999999998</v>
      </c>
      <c r="F18">
        <v>78</v>
      </c>
      <c r="G18" s="8"/>
    </row>
    <row r="19" spans="1:10" x14ac:dyDescent="0.25">
      <c r="A19" t="s">
        <v>43</v>
      </c>
      <c r="B19" t="s">
        <v>44</v>
      </c>
      <c r="C19">
        <v>1</v>
      </c>
      <c r="D19">
        <v>20</v>
      </c>
      <c r="E19" s="17">
        <f t="shared" si="2"/>
        <v>0.5</v>
      </c>
      <c r="F19">
        <v>132</v>
      </c>
      <c r="G19" s="8"/>
    </row>
    <row r="20" spans="1:10" x14ac:dyDescent="0.25">
      <c r="A20" t="s">
        <v>45</v>
      </c>
      <c r="B20" t="s">
        <v>46</v>
      </c>
      <c r="C20">
        <v>1</v>
      </c>
      <c r="D20">
        <v>44</v>
      </c>
      <c r="E20" s="17">
        <f t="shared" si="2"/>
        <v>1.0999999999999999</v>
      </c>
      <c r="F20">
        <v>347</v>
      </c>
      <c r="G20" s="8"/>
    </row>
    <row r="21" spans="1:10" x14ac:dyDescent="0.25">
      <c r="A21" t="s">
        <v>47</v>
      </c>
      <c r="B21" t="s">
        <v>48</v>
      </c>
      <c r="C21">
        <v>2</v>
      </c>
      <c r="D21">
        <v>0.5</v>
      </c>
      <c r="E21" s="17">
        <f t="shared" si="2"/>
        <v>1.2500000000000001E-2</v>
      </c>
      <c r="F21">
        <v>2</v>
      </c>
      <c r="G21" s="8"/>
    </row>
    <row r="22" spans="1:10" x14ac:dyDescent="0.25">
      <c r="A22" t="s">
        <v>49</v>
      </c>
      <c r="B22" t="s">
        <v>50</v>
      </c>
      <c r="C22">
        <v>2</v>
      </c>
      <c r="D22">
        <v>0.2</v>
      </c>
      <c r="E22" s="17">
        <f t="shared" si="2"/>
        <v>5.0000000000000001E-3</v>
      </c>
      <c r="F22">
        <v>9</v>
      </c>
      <c r="G22" s="8"/>
    </row>
    <row r="23" spans="1:10" ht="15.75" thickBot="1" x14ac:dyDescent="0.3">
      <c r="D23" s="19" t="s">
        <v>51</v>
      </c>
      <c r="E23" s="20">
        <f>SUM(E17:E21)</f>
        <v>2.2374999999999998</v>
      </c>
      <c r="G23" s="13"/>
    </row>
    <row r="24" spans="1:10" ht="15.75" thickBot="1" x14ac:dyDescent="0.3">
      <c r="A24" s="10" t="s">
        <v>52</v>
      </c>
      <c r="B24" s="11"/>
      <c r="C24" s="11"/>
      <c r="D24" s="18"/>
      <c r="E24" s="18"/>
      <c r="F24" s="11"/>
      <c r="G24" s="11"/>
      <c r="H24" s="11"/>
      <c r="I24" s="11"/>
      <c r="J24" s="11"/>
    </row>
    <row r="25" spans="1:10" x14ac:dyDescent="0.25">
      <c r="A25" t="s">
        <v>53</v>
      </c>
    </row>
    <row r="30" spans="1:10" ht="15.75" thickBot="1" x14ac:dyDescent="0.3"/>
    <row r="31" spans="1:10" ht="15.75" thickBot="1" x14ac:dyDescent="0.3">
      <c r="A31" s="26" t="s">
        <v>54</v>
      </c>
      <c r="B31" s="11"/>
      <c r="C31" s="11"/>
      <c r="D31" s="11"/>
      <c r="E31" s="11"/>
      <c r="F31" s="11"/>
      <c r="G31" s="11"/>
      <c r="H31" s="11"/>
      <c r="I31" s="11"/>
      <c r="J31" s="11"/>
    </row>
    <row r="32" spans="1:10" ht="15.75" thickBot="1" x14ac:dyDescent="0.3">
      <c r="A32" s="27" t="s">
        <v>55</v>
      </c>
      <c r="B32" s="27" t="s">
        <v>13</v>
      </c>
    </row>
  </sheetData>
  <hyperlinks>
    <hyperlink ref="I6" r:id="rId1" xr:uid="{72A1C968-CACD-4CC0-ABE9-FCBD1AB7406D}"/>
    <hyperlink ref="I7" r:id="rId2" xr:uid="{DDCABA75-98FC-406A-9AD5-9D36FDE9ECD6}"/>
    <hyperlink ref="I8" r:id="rId3" xr:uid="{A93482FE-12C4-438B-A2A2-EDD2124B8053}"/>
    <hyperlink ref="I10" r:id="rId4" xr:uid="{E0913B37-0B1B-4A6D-A0FD-CA2061427158}"/>
    <hyperlink ref="I12" r:id="rId5" xr:uid="{BC0963E9-9DCF-4DA5-8C15-1529C97D62C6}"/>
    <hyperlink ref="I13" r:id="rId6" xr:uid="{FA46FF8A-2165-44E2-86CB-B714DA27F735}"/>
    <hyperlink ref="I14" r:id="rId7" xr:uid="{06F5BA94-39FA-4294-8A5F-BCD6614B5427}"/>
    <hyperlink ref="I9" r:id="rId8" xr:uid="{369F242A-4D07-4F5B-831C-1D63E9EB6A4C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2022-12-19T23:21:22Z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