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c7744028a5e6639/2021/Volatile Solubility Project/Solubility Database shared folder/"/>
    </mc:Choice>
  </mc:AlternateContent>
  <xr:revisionPtr revIDLastSave="69" documentId="8_{65F66AD8-6FDB-4946-8AEF-9B13A5E8D34C}" xr6:coauthVersionLast="47" xr6:coauthVersionMax="47" xr10:uidLastSave="{DD2826D3-EAB2-4520-94EF-19374B933FC3}"/>
  <bookViews>
    <workbookView xWindow="4680" yWindow="-21720" windowWidth="38640" windowHeight="21240" xr2:uid="{87105E99-F65B-409A-AA75-7E599AAE1BB0}"/>
  </bookViews>
  <sheets>
    <sheet name="New databas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X3" i="2" l="1"/>
  <c r="DY3" i="2" s="1"/>
  <c r="DZ3" i="2"/>
  <c r="EA3" i="2" s="1"/>
  <c r="EB3" i="2"/>
  <c r="EC3" i="2" s="1"/>
  <c r="ED3" i="2"/>
  <c r="EE3" i="2" s="1"/>
  <c r="EF3" i="2"/>
  <c r="EG3" i="2" s="1"/>
  <c r="EH3" i="2"/>
  <c r="EI3" i="2" s="1"/>
  <c r="EJ3" i="2"/>
  <c r="EK3" i="2" s="1"/>
  <c r="EL3" i="2"/>
  <c r="EM3" i="2" s="1"/>
  <c r="EN3" i="2"/>
  <c r="EO3" i="2" s="1"/>
  <c r="EP3" i="2"/>
  <c r="EQ3" i="2" s="1"/>
  <c r="ER3" i="2"/>
  <c r="ES3" i="2" s="1"/>
  <c r="DX4" i="2"/>
  <c r="DY4" i="2" s="1"/>
  <c r="DZ4" i="2"/>
  <c r="EA4" i="2" s="1"/>
  <c r="EB4" i="2"/>
  <c r="EC4" i="2" s="1"/>
  <c r="ED4" i="2"/>
  <c r="EE4" i="2" s="1"/>
  <c r="EF4" i="2"/>
  <c r="EG4" i="2" s="1"/>
  <c r="EH4" i="2"/>
  <c r="EI4" i="2" s="1"/>
  <c r="EJ4" i="2"/>
  <c r="EK4" i="2" s="1"/>
  <c r="EL4" i="2"/>
  <c r="EM4" i="2" s="1"/>
  <c r="EN4" i="2"/>
  <c r="EO4" i="2" s="1"/>
  <c r="EP4" i="2"/>
  <c r="EQ4" i="2" s="1"/>
  <c r="ER4" i="2"/>
  <c r="ES4" i="2" s="1"/>
  <c r="DX5" i="2"/>
  <c r="DY5" i="2" s="1"/>
  <c r="DZ5" i="2"/>
  <c r="EA5" i="2" s="1"/>
  <c r="EB5" i="2"/>
  <c r="EC5" i="2" s="1"/>
  <c r="ED5" i="2"/>
  <c r="EE5" i="2" s="1"/>
  <c r="EF5" i="2"/>
  <c r="EG5" i="2" s="1"/>
  <c r="EH5" i="2"/>
  <c r="EI5" i="2" s="1"/>
  <c r="EJ5" i="2"/>
  <c r="EK5" i="2" s="1"/>
  <c r="EL5" i="2"/>
  <c r="EM5" i="2" s="1"/>
  <c r="EN5" i="2"/>
  <c r="EO5" i="2" s="1"/>
  <c r="EP5" i="2"/>
  <c r="EQ5" i="2" s="1"/>
  <c r="ER5" i="2"/>
  <c r="ES5" i="2" s="1"/>
  <c r="DX6" i="2"/>
  <c r="DY6" i="2" s="1"/>
  <c r="DZ6" i="2"/>
  <c r="EA6" i="2" s="1"/>
  <c r="EB6" i="2"/>
  <c r="EC6" i="2" s="1"/>
  <c r="ED6" i="2"/>
  <c r="EE6" i="2" s="1"/>
  <c r="EF6" i="2"/>
  <c r="EG6" i="2" s="1"/>
  <c r="EH6" i="2"/>
  <c r="EI6" i="2" s="1"/>
  <c r="EJ6" i="2"/>
  <c r="EK6" i="2" s="1"/>
  <c r="EL6" i="2"/>
  <c r="EM6" i="2" s="1"/>
  <c r="EN6" i="2"/>
  <c r="EO6" i="2" s="1"/>
  <c r="EP6" i="2"/>
  <c r="EQ6" i="2" s="1"/>
  <c r="ER6" i="2"/>
  <c r="ES6" i="2" s="1"/>
  <c r="DX7" i="2"/>
  <c r="DY7" i="2" s="1"/>
  <c r="DZ7" i="2"/>
  <c r="EA7" i="2" s="1"/>
  <c r="EB7" i="2"/>
  <c r="EC7" i="2" s="1"/>
  <c r="ED7" i="2"/>
  <c r="EE7" i="2" s="1"/>
  <c r="EF7" i="2"/>
  <c r="EG7" i="2" s="1"/>
  <c r="EH7" i="2"/>
  <c r="EI7" i="2" s="1"/>
  <c r="EJ7" i="2"/>
  <c r="EK7" i="2" s="1"/>
  <c r="EL7" i="2"/>
  <c r="EM7" i="2" s="1"/>
  <c r="EN7" i="2"/>
  <c r="EO7" i="2" s="1"/>
  <c r="EP7" i="2"/>
  <c r="EQ7" i="2" s="1"/>
  <c r="ER7" i="2"/>
  <c r="ES7" i="2" s="1"/>
  <c r="DX8" i="2"/>
  <c r="DY8" i="2" s="1"/>
  <c r="DZ8" i="2"/>
  <c r="EA8" i="2" s="1"/>
  <c r="EB8" i="2"/>
  <c r="EC8" i="2" s="1"/>
  <c r="ED8" i="2"/>
  <c r="EE8" i="2" s="1"/>
  <c r="EF8" i="2"/>
  <c r="EG8" i="2" s="1"/>
  <c r="EH8" i="2"/>
  <c r="EI8" i="2" s="1"/>
  <c r="EJ8" i="2"/>
  <c r="EK8" i="2" s="1"/>
  <c r="EL8" i="2"/>
  <c r="EM8" i="2" s="1"/>
  <c r="EN8" i="2"/>
  <c r="EO8" i="2" s="1"/>
  <c r="EP8" i="2"/>
  <c r="EQ8" i="2" s="1"/>
  <c r="ER8" i="2"/>
  <c r="ES8" i="2" s="1"/>
  <c r="DX9" i="2"/>
  <c r="DY9" i="2" s="1"/>
  <c r="DZ9" i="2"/>
  <c r="EA9" i="2" s="1"/>
  <c r="EB9" i="2"/>
  <c r="EC9" i="2" s="1"/>
  <c r="ED9" i="2"/>
  <c r="EE9" i="2" s="1"/>
  <c r="EF9" i="2"/>
  <c r="EG9" i="2" s="1"/>
  <c r="EH9" i="2"/>
  <c r="EI9" i="2" s="1"/>
  <c r="EJ9" i="2"/>
  <c r="EK9" i="2" s="1"/>
  <c r="EL9" i="2"/>
  <c r="EM9" i="2" s="1"/>
  <c r="EN9" i="2"/>
  <c r="EO9" i="2" s="1"/>
  <c r="EP9" i="2"/>
  <c r="EQ9" i="2" s="1"/>
  <c r="ER9" i="2"/>
  <c r="ES9" i="2" s="1"/>
  <c r="DX10" i="2"/>
  <c r="DY10" i="2" s="1"/>
  <c r="DZ10" i="2"/>
  <c r="EA10" i="2" s="1"/>
  <c r="EB10" i="2"/>
  <c r="EC10" i="2" s="1"/>
  <c r="ED10" i="2"/>
  <c r="EE10" i="2" s="1"/>
  <c r="EF10" i="2"/>
  <c r="EG10" i="2" s="1"/>
  <c r="EH10" i="2"/>
  <c r="EI10" i="2" s="1"/>
  <c r="EJ10" i="2"/>
  <c r="EK10" i="2" s="1"/>
  <c r="EL10" i="2"/>
  <c r="EM10" i="2" s="1"/>
  <c r="EN10" i="2"/>
  <c r="EO10" i="2" s="1"/>
  <c r="EP10" i="2"/>
  <c r="EQ10" i="2" s="1"/>
  <c r="ER10" i="2"/>
  <c r="ES10" i="2" s="1"/>
  <c r="DX11" i="2"/>
  <c r="DY11" i="2" s="1"/>
  <c r="DZ11" i="2"/>
  <c r="EA11" i="2" s="1"/>
  <c r="EB11" i="2"/>
  <c r="EC11" i="2" s="1"/>
  <c r="ED11" i="2"/>
  <c r="EE11" i="2" s="1"/>
  <c r="EF11" i="2"/>
  <c r="EG11" i="2" s="1"/>
  <c r="EH11" i="2"/>
  <c r="EI11" i="2" s="1"/>
  <c r="EJ11" i="2"/>
  <c r="EK11" i="2" s="1"/>
  <c r="EL11" i="2"/>
  <c r="EM11" i="2" s="1"/>
  <c r="EN11" i="2"/>
  <c r="EO11" i="2" s="1"/>
  <c r="EP11" i="2"/>
  <c r="EQ11" i="2" s="1"/>
  <c r="ER11" i="2"/>
  <c r="ES11" i="2" s="1"/>
  <c r="DX12" i="2"/>
  <c r="DY12" i="2" s="1"/>
  <c r="DZ12" i="2"/>
  <c r="EA12" i="2" s="1"/>
  <c r="EB12" i="2"/>
  <c r="EC12" i="2" s="1"/>
  <c r="ED12" i="2"/>
  <c r="EE12" i="2" s="1"/>
  <c r="EF12" i="2"/>
  <c r="EG12" i="2" s="1"/>
  <c r="EH12" i="2"/>
  <c r="EI12" i="2" s="1"/>
  <c r="EJ12" i="2"/>
  <c r="EK12" i="2" s="1"/>
  <c r="EL12" i="2"/>
  <c r="EM12" i="2" s="1"/>
  <c r="EN12" i="2"/>
  <c r="EO12" i="2" s="1"/>
  <c r="EP12" i="2"/>
  <c r="EQ12" i="2" s="1"/>
  <c r="ER12" i="2"/>
  <c r="ES12" i="2" s="1"/>
  <c r="DX13" i="2"/>
  <c r="DY13" i="2" s="1"/>
  <c r="DZ13" i="2"/>
  <c r="EA13" i="2" s="1"/>
  <c r="EB13" i="2"/>
  <c r="EC13" i="2" s="1"/>
  <c r="ED13" i="2"/>
  <c r="EE13" i="2" s="1"/>
  <c r="EF13" i="2"/>
  <c r="EG13" i="2" s="1"/>
  <c r="EH13" i="2"/>
  <c r="EI13" i="2" s="1"/>
  <c r="EJ13" i="2"/>
  <c r="EK13" i="2" s="1"/>
  <c r="EL13" i="2"/>
  <c r="EM13" i="2" s="1"/>
  <c r="EN13" i="2"/>
  <c r="EO13" i="2" s="1"/>
  <c r="EP13" i="2"/>
  <c r="EQ13" i="2" s="1"/>
  <c r="ER13" i="2"/>
  <c r="ES13" i="2" s="1"/>
  <c r="DX14" i="2"/>
  <c r="DY14" i="2" s="1"/>
  <c r="DZ14" i="2"/>
  <c r="EA14" i="2" s="1"/>
  <c r="EB14" i="2"/>
  <c r="EC14" i="2" s="1"/>
  <c r="ED14" i="2"/>
  <c r="EE14" i="2" s="1"/>
  <c r="EF14" i="2"/>
  <c r="EG14" i="2" s="1"/>
  <c r="EH14" i="2"/>
  <c r="EI14" i="2" s="1"/>
  <c r="EJ14" i="2"/>
  <c r="EK14" i="2" s="1"/>
  <c r="EL14" i="2"/>
  <c r="EM14" i="2" s="1"/>
  <c r="EN14" i="2"/>
  <c r="EO14" i="2" s="1"/>
  <c r="EP14" i="2"/>
  <c r="EQ14" i="2" s="1"/>
  <c r="ER14" i="2"/>
  <c r="ES14" i="2" s="1"/>
  <c r="DX15" i="2"/>
  <c r="DY15" i="2" s="1"/>
  <c r="DZ15" i="2"/>
  <c r="EA15" i="2" s="1"/>
  <c r="EB15" i="2"/>
  <c r="EC15" i="2" s="1"/>
  <c r="ED15" i="2"/>
  <c r="EE15" i="2" s="1"/>
  <c r="EF15" i="2"/>
  <c r="EG15" i="2" s="1"/>
  <c r="EH15" i="2"/>
  <c r="EI15" i="2" s="1"/>
  <c r="EJ15" i="2"/>
  <c r="EK15" i="2" s="1"/>
  <c r="EL15" i="2"/>
  <c r="EM15" i="2" s="1"/>
  <c r="EN15" i="2"/>
  <c r="EO15" i="2" s="1"/>
  <c r="EP15" i="2"/>
  <c r="EQ15" i="2" s="1"/>
  <c r="ER15" i="2"/>
  <c r="ES15" i="2" s="1"/>
  <c r="DX16" i="2"/>
  <c r="DY16" i="2" s="1"/>
  <c r="DZ16" i="2"/>
  <c r="EA16" i="2" s="1"/>
  <c r="EB16" i="2"/>
  <c r="EC16" i="2" s="1"/>
  <c r="ED16" i="2"/>
  <c r="EE16" i="2" s="1"/>
  <c r="EF16" i="2"/>
  <c r="EG16" i="2" s="1"/>
  <c r="EH16" i="2"/>
  <c r="EI16" i="2" s="1"/>
  <c r="EJ16" i="2"/>
  <c r="EK16" i="2" s="1"/>
  <c r="EL16" i="2"/>
  <c r="EM16" i="2" s="1"/>
  <c r="EN16" i="2"/>
  <c r="EO16" i="2" s="1"/>
  <c r="EP16" i="2"/>
  <c r="EQ16" i="2" s="1"/>
  <c r="ER16" i="2"/>
  <c r="ES16" i="2" s="1"/>
  <c r="DX17" i="2"/>
  <c r="DY17" i="2" s="1"/>
  <c r="DZ17" i="2"/>
  <c r="EA17" i="2" s="1"/>
  <c r="EB17" i="2"/>
  <c r="EC17" i="2" s="1"/>
  <c r="ED17" i="2"/>
  <c r="EE17" i="2" s="1"/>
  <c r="EF17" i="2"/>
  <c r="EG17" i="2" s="1"/>
  <c r="EH17" i="2"/>
  <c r="EI17" i="2" s="1"/>
  <c r="EJ17" i="2"/>
  <c r="EK17" i="2" s="1"/>
  <c r="EL17" i="2"/>
  <c r="EM17" i="2" s="1"/>
  <c r="EN17" i="2"/>
  <c r="EO17" i="2" s="1"/>
  <c r="EP17" i="2"/>
  <c r="EQ17" i="2" s="1"/>
  <c r="ER17" i="2"/>
  <c r="ES17" i="2" s="1"/>
  <c r="DX18" i="2"/>
  <c r="DY18" i="2" s="1"/>
  <c r="DZ18" i="2"/>
  <c r="EA18" i="2" s="1"/>
  <c r="EB18" i="2"/>
  <c r="EC18" i="2" s="1"/>
  <c r="ED18" i="2"/>
  <c r="EE18" i="2" s="1"/>
  <c r="EF18" i="2"/>
  <c r="EG18" i="2" s="1"/>
  <c r="EH18" i="2"/>
  <c r="EI18" i="2" s="1"/>
  <c r="EJ18" i="2"/>
  <c r="EK18" i="2" s="1"/>
  <c r="EL18" i="2"/>
  <c r="EM18" i="2" s="1"/>
  <c r="EN18" i="2"/>
  <c r="EO18" i="2" s="1"/>
  <c r="EP18" i="2"/>
  <c r="EQ18" i="2" s="1"/>
  <c r="ER18" i="2"/>
  <c r="ES18" i="2" s="1"/>
  <c r="DX19" i="2"/>
  <c r="DY19" i="2" s="1"/>
  <c r="DZ19" i="2"/>
  <c r="EA19" i="2" s="1"/>
  <c r="EB19" i="2"/>
  <c r="EC19" i="2" s="1"/>
  <c r="ED19" i="2"/>
  <c r="EE19" i="2" s="1"/>
  <c r="EF19" i="2"/>
  <c r="EG19" i="2" s="1"/>
  <c r="EH19" i="2"/>
  <c r="EI19" i="2" s="1"/>
  <c r="EJ19" i="2"/>
  <c r="EK19" i="2" s="1"/>
  <c r="EL19" i="2"/>
  <c r="EM19" i="2" s="1"/>
  <c r="EN19" i="2"/>
  <c r="EO19" i="2" s="1"/>
  <c r="EP19" i="2"/>
  <c r="EQ19" i="2" s="1"/>
  <c r="ER19" i="2"/>
  <c r="ES19" i="2" s="1"/>
  <c r="DX20" i="2"/>
  <c r="DY20" i="2" s="1"/>
  <c r="DZ20" i="2"/>
  <c r="EA20" i="2" s="1"/>
  <c r="EB20" i="2"/>
  <c r="EC20" i="2" s="1"/>
  <c r="ED20" i="2"/>
  <c r="EE20" i="2" s="1"/>
  <c r="EF20" i="2"/>
  <c r="EG20" i="2" s="1"/>
  <c r="EH20" i="2"/>
  <c r="EI20" i="2" s="1"/>
  <c r="EJ20" i="2"/>
  <c r="EK20" i="2" s="1"/>
  <c r="EL20" i="2"/>
  <c r="EM20" i="2" s="1"/>
  <c r="EN20" i="2"/>
  <c r="EO20" i="2" s="1"/>
  <c r="EP20" i="2"/>
  <c r="EQ20" i="2" s="1"/>
  <c r="ER20" i="2"/>
  <c r="ES20" i="2" s="1"/>
  <c r="DX21" i="2"/>
  <c r="DY21" i="2" s="1"/>
  <c r="DZ21" i="2"/>
  <c r="EA21" i="2" s="1"/>
  <c r="EB21" i="2"/>
  <c r="EC21" i="2" s="1"/>
  <c r="ED21" i="2"/>
  <c r="EE21" i="2" s="1"/>
  <c r="EF21" i="2"/>
  <c r="EG21" i="2" s="1"/>
  <c r="EH21" i="2"/>
  <c r="EI21" i="2" s="1"/>
  <c r="EJ21" i="2"/>
  <c r="EK21" i="2" s="1"/>
  <c r="EL21" i="2"/>
  <c r="EM21" i="2" s="1"/>
  <c r="EN21" i="2"/>
  <c r="EO21" i="2" s="1"/>
  <c r="EP21" i="2"/>
  <c r="EQ21" i="2" s="1"/>
  <c r="ER21" i="2"/>
  <c r="ES21" i="2" s="1"/>
  <c r="DX22" i="2"/>
  <c r="DY22" i="2" s="1"/>
  <c r="DZ22" i="2"/>
  <c r="EA22" i="2" s="1"/>
  <c r="EB22" i="2"/>
  <c r="EC22" i="2" s="1"/>
  <c r="ED22" i="2"/>
  <c r="EE22" i="2" s="1"/>
  <c r="EF22" i="2"/>
  <c r="EG22" i="2" s="1"/>
  <c r="EH22" i="2"/>
  <c r="EI22" i="2" s="1"/>
  <c r="EJ22" i="2"/>
  <c r="EK22" i="2" s="1"/>
  <c r="EL22" i="2"/>
  <c r="EM22" i="2" s="1"/>
  <c r="EN22" i="2"/>
  <c r="EO22" i="2" s="1"/>
  <c r="EP22" i="2"/>
  <c r="EQ22" i="2" s="1"/>
  <c r="ER22" i="2"/>
  <c r="ES22" i="2" s="1"/>
  <c r="DX23" i="2"/>
  <c r="DY23" i="2" s="1"/>
  <c r="DZ23" i="2"/>
  <c r="EA23" i="2" s="1"/>
  <c r="EB23" i="2"/>
  <c r="EC23" i="2" s="1"/>
  <c r="ED23" i="2"/>
  <c r="EE23" i="2" s="1"/>
  <c r="EF23" i="2"/>
  <c r="EG23" i="2" s="1"/>
  <c r="EH23" i="2"/>
  <c r="EI23" i="2" s="1"/>
  <c r="EJ23" i="2"/>
  <c r="EK23" i="2" s="1"/>
  <c r="EL23" i="2"/>
  <c r="EM23" i="2" s="1"/>
  <c r="EN23" i="2"/>
  <c r="EO23" i="2" s="1"/>
  <c r="EP23" i="2"/>
  <c r="EQ23" i="2" s="1"/>
  <c r="ER23" i="2"/>
  <c r="ES23" i="2" s="1"/>
  <c r="DX24" i="2"/>
  <c r="DY24" i="2" s="1"/>
  <c r="DZ24" i="2"/>
  <c r="EA24" i="2" s="1"/>
  <c r="EB24" i="2"/>
  <c r="EC24" i="2" s="1"/>
  <c r="ED24" i="2"/>
  <c r="EE24" i="2" s="1"/>
  <c r="EF24" i="2"/>
  <c r="EG24" i="2" s="1"/>
  <c r="EH24" i="2"/>
  <c r="EI24" i="2" s="1"/>
  <c r="EJ24" i="2"/>
  <c r="EK24" i="2" s="1"/>
  <c r="EL24" i="2"/>
  <c r="EM24" i="2" s="1"/>
  <c r="EN24" i="2"/>
  <c r="EO24" i="2" s="1"/>
  <c r="EP24" i="2"/>
  <c r="EQ24" i="2" s="1"/>
  <c r="ER24" i="2"/>
  <c r="ES24" i="2" s="1"/>
  <c r="DX25" i="2"/>
  <c r="DY25" i="2" s="1"/>
  <c r="DZ25" i="2"/>
  <c r="EA25" i="2" s="1"/>
  <c r="EB25" i="2"/>
  <c r="EC25" i="2" s="1"/>
  <c r="ED25" i="2"/>
  <c r="EE25" i="2" s="1"/>
  <c r="EF25" i="2"/>
  <c r="EG25" i="2" s="1"/>
  <c r="EH25" i="2"/>
  <c r="EI25" i="2" s="1"/>
  <c r="EJ25" i="2"/>
  <c r="EK25" i="2" s="1"/>
  <c r="EL25" i="2"/>
  <c r="EM25" i="2" s="1"/>
  <c r="EN25" i="2"/>
  <c r="EO25" i="2" s="1"/>
  <c r="EP25" i="2"/>
  <c r="EQ25" i="2" s="1"/>
  <c r="ER25" i="2"/>
  <c r="ES25" i="2" s="1"/>
  <c r="DX26" i="2"/>
  <c r="DY26" i="2" s="1"/>
  <c r="DZ26" i="2"/>
  <c r="EA26" i="2" s="1"/>
  <c r="EB26" i="2"/>
  <c r="EC26" i="2" s="1"/>
  <c r="ED26" i="2"/>
  <c r="EE26" i="2" s="1"/>
  <c r="EF26" i="2"/>
  <c r="EG26" i="2" s="1"/>
  <c r="EH26" i="2"/>
  <c r="EI26" i="2" s="1"/>
  <c r="EJ26" i="2"/>
  <c r="EK26" i="2" s="1"/>
  <c r="EL26" i="2"/>
  <c r="EM26" i="2" s="1"/>
  <c r="EN26" i="2"/>
  <c r="EO26" i="2" s="1"/>
  <c r="EP26" i="2"/>
  <c r="EQ26" i="2" s="1"/>
  <c r="ER26" i="2"/>
  <c r="ES26" i="2" s="1"/>
  <c r="DX27" i="2"/>
  <c r="DY27" i="2" s="1"/>
  <c r="DZ27" i="2"/>
  <c r="EA27" i="2" s="1"/>
  <c r="EB27" i="2"/>
  <c r="EC27" i="2" s="1"/>
  <c r="ED27" i="2"/>
  <c r="EE27" i="2" s="1"/>
  <c r="EF27" i="2"/>
  <c r="EG27" i="2" s="1"/>
  <c r="EH27" i="2"/>
  <c r="EI27" i="2" s="1"/>
  <c r="EJ27" i="2"/>
  <c r="EK27" i="2" s="1"/>
  <c r="EL27" i="2"/>
  <c r="EM27" i="2" s="1"/>
  <c r="EN27" i="2"/>
  <c r="EO27" i="2" s="1"/>
  <c r="EP27" i="2"/>
  <c r="EQ27" i="2" s="1"/>
  <c r="ER27" i="2"/>
  <c r="ES27" i="2" s="1"/>
  <c r="DX28" i="2"/>
  <c r="DY28" i="2" s="1"/>
  <c r="DZ28" i="2"/>
  <c r="EA28" i="2" s="1"/>
  <c r="EB28" i="2"/>
  <c r="EC28" i="2" s="1"/>
  <c r="ED28" i="2"/>
  <c r="EE28" i="2" s="1"/>
  <c r="EF28" i="2"/>
  <c r="EG28" i="2" s="1"/>
  <c r="EH28" i="2"/>
  <c r="EI28" i="2" s="1"/>
  <c r="EJ28" i="2"/>
  <c r="EK28" i="2" s="1"/>
  <c r="EL28" i="2"/>
  <c r="EM28" i="2" s="1"/>
  <c r="EN28" i="2"/>
  <c r="EO28" i="2" s="1"/>
  <c r="EP28" i="2"/>
  <c r="EQ28" i="2" s="1"/>
  <c r="ER28" i="2"/>
  <c r="ES28" i="2" s="1"/>
  <c r="DX29" i="2"/>
  <c r="DY29" i="2" s="1"/>
  <c r="DZ29" i="2"/>
  <c r="EA29" i="2" s="1"/>
  <c r="EB29" i="2"/>
  <c r="EC29" i="2" s="1"/>
  <c r="ED29" i="2"/>
  <c r="EE29" i="2" s="1"/>
  <c r="EF29" i="2"/>
  <c r="EG29" i="2" s="1"/>
  <c r="EH29" i="2"/>
  <c r="EI29" i="2" s="1"/>
  <c r="EJ29" i="2"/>
  <c r="EK29" i="2" s="1"/>
  <c r="EL29" i="2"/>
  <c r="EM29" i="2" s="1"/>
  <c r="EN29" i="2"/>
  <c r="EO29" i="2" s="1"/>
  <c r="EP29" i="2"/>
  <c r="EQ29" i="2" s="1"/>
  <c r="ER29" i="2"/>
  <c r="ES29" i="2" s="1"/>
  <c r="DX30" i="2"/>
  <c r="DY30" i="2" s="1"/>
  <c r="DZ30" i="2"/>
  <c r="EA30" i="2" s="1"/>
  <c r="EB30" i="2"/>
  <c r="EC30" i="2" s="1"/>
  <c r="ED30" i="2"/>
  <c r="EE30" i="2" s="1"/>
  <c r="EF30" i="2"/>
  <c r="EG30" i="2" s="1"/>
  <c r="EH30" i="2"/>
  <c r="EI30" i="2" s="1"/>
  <c r="EJ30" i="2"/>
  <c r="EK30" i="2" s="1"/>
  <c r="EL30" i="2"/>
  <c r="EM30" i="2" s="1"/>
  <c r="EN30" i="2"/>
  <c r="EO30" i="2" s="1"/>
  <c r="EP30" i="2"/>
  <c r="EQ30" i="2" s="1"/>
  <c r="ER30" i="2"/>
  <c r="ES30" i="2" s="1"/>
  <c r="DX31" i="2"/>
  <c r="DY31" i="2" s="1"/>
  <c r="DZ31" i="2"/>
  <c r="EA31" i="2" s="1"/>
  <c r="EB31" i="2"/>
  <c r="EC31" i="2" s="1"/>
  <c r="ED31" i="2"/>
  <c r="EE31" i="2" s="1"/>
  <c r="EF31" i="2"/>
  <c r="EG31" i="2" s="1"/>
  <c r="EH31" i="2"/>
  <c r="EI31" i="2" s="1"/>
  <c r="EJ31" i="2"/>
  <c r="EK31" i="2" s="1"/>
  <c r="EL31" i="2"/>
  <c r="EM31" i="2" s="1"/>
  <c r="EN31" i="2"/>
  <c r="EO31" i="2" s="1"/>
  <c r="EP31" i="2"/>
  <c r="EQ31" i="2" s="1"/>
  <c r="ER31" i="2"/>
  <c r="ES31" i="2" s="1"/>
  <c r="DX32" i="2"/>
  <c r="DY32" i="2" s="1"/>
  <c r="DZ32" i="2"/>
  <c r="EA32" i="2" s="1"/>
  <c r="EB32" i="2"/>
  <c r="EC32" i="2" s="1"/>
  <c r="ED32" i="2"/>
  <c r="EE32" i="2" s="1"/>
  <c r="EF32" i="2"/>
  <c r="EG32" i="2" s="1"/>
  <c r="EH32" i="2"/>
  <c r="EI32" i="2" s="1"/>
  <c r="EJ32" i="2"/>
  <c r="EK32" i="2" s="1"/>
  <c r="EL32" i="2"/>
  <c r="EM32" i="2" s="1"/>
  <c r="EN32" i="2"/>
  <c r="EO32" i="2" s="1"/>
  <c r="EP32" i="2"/>
  <c r="EQ32" i="2" s="1"/>
  <c r="ER32" i="2"/>
  <c r="ES32" i="2" s="1"/>
  <c r="DX33" i="2"/>
  <c r="DY33" i="2" s="1"/>
  <c r="DZ33" i="2"/>
  <c r="EA33" i="2" s="1"/>
  <c r="EB33" i="2"/>
  <c r="EC33" i="2" s="1"/>
  <c r="ED33" i="2"/>
  <c r="EE33" i="2" s="1"/>
  <c r="EF33" i="2"/>
  <c r="EG33" i="2" s="1"/>
  <c r="EH33" i="2"/>
  <c r="EI33" i="2" s="1"/>
  <c r="EJ33" i="2"/>
  <c r="EK33" i="2" s="1"/>
  <c r="EL33" i="2"/>
  <c r="EM33" i="2" s="1"/>
  <c r="EN33" i="2"/>
  <c r="EO33" i="2" s="1"/>
  <c r="EP33" i="2"/>
  <c r="EQ33" i="2" s="1"/>
  <c r="ER33" i="2"/>
  <c r="ES33" i="2" s="1"/>
  <c r="DX34" i="2"/>
  <c r="DY34" i="2" s="1"/>
  <c r="DZ34" i="2"/>
  <c r="EA34" i="2" s="1"/>
  <c r="EB34" i="2"/>
  <c r="EC34" i="2" s="1"/>
  <c r="ED34" i="2"/>
  <c r="EE34" i="2" s="1"/>
  <c r="EF34" i="2"/>
  <c r="EG34" i="2" s="1"/>
  <c r="EH34" i="2"/>
  <c r="EI34" i="2" s="1"/>
  <c r="EJ34" i="2"/>
  <c r="EK34" i="2" s="1"/>
  <c r="EL34" i="2"/>
  <c r="EM34" i="2" s="1"/>
  <c r="EN34" i="2"/>
  <c r="EO34" i="2" s="1"/>
  <c r="EP34" i="2"/>
  <c r="EQ34" i="2" s="1"/>
  <c r="ER34" i="2"/>
  <c r="ES34" i="2" s="1"/>
  <c r="DX35" i="2"/>
  <c r="DY35" i="2" s="1"/>
  <c r="DZ35" i="2"/>
  <c r="EA35" i="2" s="1"/>
  <c r="EB35" i="2"/>
  <c r="EC35" i="2" s="1"/>
  <c r="ED35" i="2"/>
  <c r="EE35" i="2" s="1"/>
  <c r="EF35" i="2"/>
  <c r="EG35" i="2" s="1"/>
  <c r="EH35" i="2"/>
  <c r="EI35" i="2" s="1"/>
  <c r="EJ35" i="2"/>
  <c r="EK35" i="2" s="1"/>
  <c r="EL35" i="2"/>
  <c r="EM35" i="2" s="1"/>
  <c r="EN35" i="2"/>
  <c r="EO35" i="2" s="1"/>
  <c r="EP35" i="2"/>
  <c r="EQ35" i="2" s="1"/>
  <c r="ER35" i="2"/>
  <c r="ES35" i="2" s="1"/>
  <c r="DX36" i="2"/>
  <c r="DY36" i="2" s="1"/>
  <c r="DZ36" i="2"/>
  <c r="EA36" i="2" s="1"/>
  <c r="EB36" i="2"/>
  <c r="EC36" i="2" s="1"/>
  <c r="ED36" i="2"/>
  <c r="EE36" i="2" s="1"/>
  <c r="EF36" i="2"/>
  <c r="EG36" i="2" s="1"/>
  <c r="EH36" i="2"/>
  <c r="EI36" i="2" s="1"/>
  <c r="EJ36" i="2"/>
  <c r="EK36" i="2" s="1"/>
  <c r="EL36" i="2"/>
  <c r="EM36" i="2" s="1"/>
  <c r="EN36" i="2"/>
  <c r="EO36" i="2" s="1"/>
  <c r="EP36" i="2"/>
  <c r="EQ36" i="2" s="1"/>
  <c r="ER36" i="2"/>
  <c r="ES36" i="2" s="1"/>
  <c r="DX37" i="2"/>
  <c r="DY37" i="2" s="1"/>
  <c r="DZ37" i="2"/>
  <c r="EA37" i="2" s="1"/>
  <c r="EB37" i="2"/>
  <c r="EC37" i="2" s="1"/>
  <c r="ED37" i="2"/>
  <c r="EE37" i="2" s="1"/>
  <c r="EF37" i="2"/>
  <c r="EG37" i="2" s="1"/>
  <c r="EH37" i="2"/>
  <c r="EI37" i="2" s="1"/>
  <c r="EJ37" i="2"/>
  <c r="EK37" i="2" s="1"/>
  <c r="EL37" i="2"/>
  <c r="EM37" i="2" s="1"/>
  <c r="EN37" i="2"/>
  <c r="EO37" i="2" s="1"/>
  <c r="EP37" i="2"/>
  <c r="EQ37" i="2" s="1"/>
  <c r="ER37" i="2"/>
  <c r="ES37" i="2" s="1"/>
  <c r="DX38" i="2"/>
  <c r="DY38" i="2" s="1"/>
  <c r="DZ38" i="2"/>
  <c r="EA38" i="2" s="1"/>
  <c r="EB38" i="2"/>
  <c r="EC38" i="2" s="1"/>
  <c r="ED38" i="2"/>
  <c r="EE38" i="2" s="1"/>
  <c r="EF38" i="2"/>
  <c r="EG38" i="2" s="1"/>
  <c r="EH38" i="2"/>
  <c r="EI38" i="2" s="1"/>
  <c r="EJ38" i="2"/>
  <c r="EK38" i="2" s="1"/>
  <c r="EL38" i="2"/>
  <c r="EM38" i="2" s="1"/>
  <c r="EN38" i="2"/>
  <c r="EO38" i="2" s="1"/>
  <c r="EP38" i="2"/>
  <c r="EQ38" i="2" s="1"/>
  <c r="ER38" i="2"/>
  <c r="ES38" i="2" s="1"/>
  <c r="DX39" i="2"/>
  <c r="DY39" i="2" s="1"/>
  <c r="DZ39" i="2"/>
  <c r="EA39" i="2" s="1"/>
  <c r="EB39" i="2"/>
  <c r="EC39" i="2" s="1"/>
  <c r="ED39" i="2"/>
  <c r="EE39" i="2" s="1"/>
  <c r="EF39" i="2"/>
  <c r="EG39" i="2" s="1"/>
  <c r="EH39" i="2"/>
  <c r="EI39" i="2" s="1"/>
  <c r="EJ39" i="2"/>
  <c r="EK39" i="2" s="1"/>
  <c r="EL39" i="2"/>
  <c r="EM39" i="2" s="1"/>
  <c r="EN39" i="2"/>
  <c r="EO39" i="2" s="1"/>
  <c r="EP39" i="2"/>
  <c r="EQ39" i="2" s="1"/>
  <c r="ER39" i="2"/>
  <c r="ES39" i="2" s="1"/>
  <c r="DX40" i="2"/>
  <c r="DY40" i="2" s="1"/>
  <c r="DZ40" i="2"/>
  <c r="EA40" i="2" s="1"/>
  <c r="EB40" i="2"/>
  <c r="EC40" i="2" s="1"/>
  <c r="ED40" i="2"/>
  <c r="EE40" i="2" s="1"/>
  <c r="EF40" i="2"/>
  <c r="EG40" i="2" s="1"/>
  <c r="EH40" i="2"/>
  <c r="EI40" i="2" s="1"/>
  <c r="EJ40" i="2"/>
  <c r="EK40" i="2" s="1"/>
  <c r="EL40" i="2"/>
  <c r="EM40" i="2" s="1"/>
  <c r="EN40" i="2"/>
  <c r="EO40" i="2" s="1"/>
  <c r="EP40" i="2"/>
  <c r="EQ40" i="2" s="1"/>
  <c r="ER40" i="2"/>
  <c r="ES40" i="2" s="1"/>
  <c r="DX41" i="2"/>
  <c r="DY41" i="2" s="1"/>
  <c r="DZ41" i="2"/>
  <c r="EA41" i="2" s="1"/>
  <c r="EB41" i="2"/>
  <c r="EC41" i="2" s="1"/>
  <c r="ED41" i="2"/>
  <c r="EE41" i="2" s="1"/>
  <c r="EF41" i="2"/>
  <c r="EG41" i="2" s="1"/>
  <c r="EH41" i="2"/>
  <c r="EI41" i="2" s="1"/>
  <c r="EJ41" i="2"/>
  <c r="EK41" i="2" s="1"/>
  <c r="EL41" i="2"/>
  <c r="EM41" i="2" s="1"/>
  <c r="EN41" i="2"/>
  <c r="EO41" i="2" s="1"/>
  <c r="EP41" i="2"/>
  <c r="EQ41" i="2" s="1"/>
  <c r="ER41" i="2"/>
  <c r="ES41" i="2" s="1"/>
  <c r="DX42" i="2"/>
  <c r="DY42" i="2" s="1"/>
  <c r="DZ42" i="2"/>
  <c r="EA42" i="2" s="1"/>
  <c r="EB42" i="2"/>
  <c r="EC42" i="2" s="1"/>
  <c r="ED42" i="2"/>
  <c r="EE42" i="2" s="1"/>
  <c r="EF42" i="2"/>
  <c r="EG42" i="2" s="1"/>
  <c r="EH42" i="2"/>
  <c r="EI42" i="2" s="1"/>
  <c r="EJ42" i="2"/>
  <c r="EK42" i="2" s="1"/>
  <c r="EL42" i="2"/>
  <c r="EM42" i="2" s="1"/>
  <c r="EN42" i="2"/>
  <c r="EO42" i="2" s="1"/>
  <c r="EP42" i="2"/>
  <c r="EQ42" i="2" s="1"/>
  <c r="ER42" i="2"/>
  <c r="ES42" i="2" s="1"/>
  <c r="DX43" i="2"/>
  <c r="DY43" i="2" s="1"/>
  <c r="DZ43" i="2"/>
  <c r="EA43" i="2" s="1"/>
  <c r="EB43" i="2"/>
  <c r="EC43" i="2" s="1"/>
  <c r="ED43" i="2"/>
  <c r="EE43" i="2" s="1"/>
  <c r="EF43" i="2"/>
  <c r="EG43" i="2" s="1"/>
  <c r="EH43" i="2"/>
  <c r="EI43" i="2" s="1"/>
  <c r="EJ43" i="2"/>
  <c r="EK43" i="2" s="1"/>
  <c r="EL43" i="2"/>
  <c r="EM43" i="2" s="1"/>
  <c r="EN43" i="2"/>
  <c r="EO43" i="2" s="1"/>
  <c r="EP43" i="2"/>
  <c r="EQ43" i="2" s="1"/>
  <c r="ER43" i="2"/>
  <c r="ES43" i="2" s="1"/>
  <c r="DX44" i="2"/>
  <c r="DY44" i="2" s="1"/>
  <c r="DZ44" i="2"/>
  <c r="EA44" i="2" s="1"/>
  <c r="EB44" i="2"/>
  <c r="EC44" i="2" s="1"/>
  <c r="ED44" i="2"/>
  <c r="EE44" i="2" s="1"/>
  <c r="EF44" i="2"/>
  <c r="EG44" i="2" s="1"/>
  <c r="EH44" i="2"/>
  <c r="EI44" i="2" s="1"/>
  <c r="EJ44" i="2"/>
  <c r="EK44" i="2" s="1"/>
  <c r="EL44" i="2"/>
  <c r="EM44" i="2" s="1"/>
  <c r="EN44" i="2"/>
  <c r="EO44" i="2" s="1"/>
  <c r="EP44" i="2"/>
  <c r="EQ44" i="2" s="1"/>
  <c r="ER44" i="2"/>
  <c r="ES44" i="2" s="1"/>
  <c r="DX246" i="2"/>
  <c r="DY246" i="2" s="1"/>
  <c r="DZ246" i="2"/>
  <c r="EA246" i="2" s="1"/>
  <c r="EB246" i="2"/>
  <c r="EC246" i="2" s="1"/>
  <c r="ED246" i="2"/>
  <c r="EE246" i="2" s="1"/>
  <c r="EF246" i="2"/>
  <c r="EG246" i="2" s="1"/>
  <c r="EH246" i="2"/>
  <c r="EI246" i="2" s="1"/>
  <c r="EJ246" i="2"/>
  <c r="EK246" i="2" s="1"/>
  <c r="EL246" i="2"/>
  <c r="EM246" i="2" s="1"/>
  <c r="EN246" i="2"/>
  <c r="EO246" i="2" s="1"/>
  <c r="EP246" i="2"/>
  <c r="EQ246" i="2" s="1"/>
  <c r="ER246" i="2"/>
  <c r="ES246" i="2" s="1"/>
  <c r="DX247" i="2"/>
  <c r="DY247" i="2" s="1"/>
  <c r="DZ247" i="2"/>
  <c r="EA247" i="2" s="1"/>
  <c r="EB247" i="2"/>
  <c r="EC247" i="2" s="1"/>
  <c r="ED247" i="2"/>
  <c r="EE247" i="2" s="1"/>
  <c r="EF247" i="2"/>
  <c r="EG247" i="2" s="1"/>
  <c r="EH247" i="2"/>
  <c r="EI247" i="2" s="1"/>
  <c r="EJ247" i="2"/>
  <c r="EK247" i="2" s="1"/>
  <c r="EL247" i="2"/>
  <c r="EM247" i="2" s="1"/>
  <c r="EN247" i="2"/>
  <c r="EO247" i="2" s="1"/>
  <c r="EP247" i="2"/>
  <c r="EQ247" i="2" s="1"/>
  <c r="ER247" i="2"/>
  <c r="ES247" i="2" s="1"/>
  <c r="DX248" i="2"/>
  <c r="DY248" i="2" s="1"/>
  <c r="DZ248" i="2"/>
  <c r="EA248" i="2" s="1"/>
  <c r="EB248" i="2"/>
  <c r="EC248" i="2" s="1"/>
  <c r="ED248" i="2"/>
  <c r="EE248" i="2" s="1"/>
  <c r="EF248" i="2"/>
  <c r="EG248" i="2" s="1"/>
  <c r="EH248" i="2"/>
  <c r="EI248" i="2" s="1"/>
  <c r="EJ248" i="2"/>
  <c r="EK248" i="2" s="1"/>
  <c r="EL248" i="2"/>
  <c r="EM248" i="2" s="1"/>
  <c r="EN248" i="2"/>
  <c r="EO248" i="2" s="1"/>
  <c r="EP248" i="2"/>
  <c r="EQ248" i="2" s="1"/>
  <c r="ER248" i="2"/>
  <c r="ES248" i="2" s="1"/>
  <c r="DX249" i="2"/>
  <c r="DY249" i="2" s="1"/>
  <c r="DZ249" i="2"/>
  <c r="EA249" i="2" s="1"/>
  <c r="EB249" i="2"/>
  <c r="EC249" i="2" s="1"/>
  <c r="ED249" i="2"/>
  <c r="EE249" i="2" s="1"/>
  <c r="EF249" i="2"/>
  <c r="EG249" i="2" s="1"/>
  <c r="EH249" i="2"/>
  <c r="EI249" i="2" s="1"/>
  <c r="EJ249" i="2"/>
  <c r="EK249" i="2" s="1"/>
  <c r="EL249" i="2"/>
  <c r="EM249" i="2" s="1"/>
  <c r="EN249" i="2"/>
  <c r="EO249" i="2" s="1"/>
  <c r="EP249" i="2"/>
  <c r="EQ249" i="2" s="1"/>
  <c r="ER249" i="2"/>
  <c r="ES249" i="2" s="1"/>
  <c r="DX250" i="2"/>
  <c r="DY250" i="2" s="1"/>
  <c r="DZ250" i="2"/>
  <c r="EA250" i="2" s="1"/>
  <c r="EB250" i="2"/>
  <c r="EC250" i="2" s="1"/>
  <c r="ED250" i="2"/>
  <c r="EE250" i="2" s="1"/>
  <c r="EF250" i="2"/>
  <c r="EG250" i="2" s="1"/>
  <c r="EH250" i="2"/>
  <c r="EI250" i="2" s="1"/>
  <c r="EJ250" i="2"/>
  <c r="EK250" i="2" s="1"/>
  <c r="EL250" i="2"/>
  <c r="EM250" i="2" s="1"/>
  <c r="EN250" i="2"/>
  <c r="EO250" i="2" s="1"/>
  <c r="EP250" i="2"/>
  <c r="EQ250" i="2" s="1"/>
  <c r="ER250" i="2"/>
  <c r="ES250" i="2" s="1"/>
  <c r="DX251" i="2"/>
  <c r="DY251" i="2" s="1"/>
  <c r="DZ251" i="2"/>
  <c r="EA251" i="2" s="1"/>
  <c r="EB251" i="2"/>
  <c r="EC251" i="2" s="1"/>
  <c r="ED251" i="2"/>
  <c r="EE251" i="2" s="1"/>
  <c r="EF251" i="2"/>
  <c r="EG251" i="2" s="1"/>
  <c r="EH251" i="2"/>
  <c r="EI251" i="2" s="1"/>
  <c r="EJ251" i="2"/>
  <c r="EK251" i="2" s="1"/>
  <c r="EL251" i="2"/>
  <c r="EM251" i="2" s="1"/>
  <c r="EN251" i="2"/>
  <c r="EO251" i="2" s="1"/>
  <c r="EP251" i="2"/>
  <c r="EQ251" i="2" s="1"/>
  <c r="ER251" i="2"/>
  <c r="ES251" i="2" s="1"/>
  <c r="DX252" i="2"/>
  <c r="DY252" i="2" s="1"/>
  <c r="DZ252" i="2"/>
  <c r="EA252" i="2" s="1"/>
  <c r="EB252" i="2"/>
  <c r="EC252" i="2" s="1"/>
  <c r="ED252" i="2"/>
  <c r="EE252" i="2" s="1"/>
  <c r="EF252" i="2"/>
  <c r="EG252" i="2" s="1"/>
  <c r="EH252" i="2"/>
  <c r="EI252" i="2" s="1"/>
  <c r="EJ252" i="2"/>
  <c r="EK252" i="2" s="1"/>
  <c r="EL252" i="2"/>
  <c r="EM252" i="2" s="1"/>
  <c r="EN252" i="2"/>
  <c r="EO252" i="2" s="1"/>
  <c r="EP252" i="2"/>
  <c r="EQ252" i="2" s="1"/>
  <c r="ER252" i="2"/>
  <c r="ES252" i="2" s="1"/>
  <c r="DX253" i="2"/>
  <c r="DY253" i="2" s="1"/>
  <c r="DZ253" i="2"/>
  <c r="EA253" i="2" s="1"/>
  <c r="EB253" i="2"/>
  <c r="EC253" i="2" s="1"/>
  <c r="ED253" i="2"/>
  <c r="EE253" i="2" s="1"/>
  <c r="EF253" i="2"/>
  <c r="EG253" i="2" s="1"/>
  <c r="EH253" i="2"/>
  <c r="EI253" i="2" s="1"/>
  <c r="EJ253" i="2"/>
  <c r="EK253" i="2" s="1"/>
  <c r="EL253" i="2"/>
  <c r="EM253" i="2" s="1"/>
  <c r="EN253" i="2"/>
  <c r="EO253" i="2" s="1"/>
  <c r="EP253" i="2"/>
  <c r="EQ253" i="2" s="1"/>
  <c r="ER253" i="2"/>
  <c r="ES253" i="2" s="1"/>
  <c r="DX254" i="2"/>
  <c r="DY254" i="2" s="1"/>
  <c r="DZ254" i="2"/>
  <c r="EA254" i="2" s="1"/>
  <c r="EB254" i="2"/>
  <c r="EC254" i="2" s="1"/>
  <c r="ED254" i="2"/>
  <c r="EE254" i="2" s="1"/>
  <c r="EF254" i="2"/>
  <c r="EG254" i="2" s="1"/>
  <c r="EH254" i="2"/>
  <c r="EI254" i="2" s="1"/>
  <c r="EJ254" i="2"/>
  <c r="EK254" i="2" s="1"/>
  <c r="EL254" i="2"/>
  <c r="EM254" i="2" s="1"/>
  <c r="EN254" i="2"/>
  <c r="EO254" i="2" s="1"/>
  <c r="EP254" i="2"/>
  <c r="EQ254" i="2" s="1"/>
  <c r="ER254" i="2"/>
  <c r="ES254" i="2" s="1"/>
  <c r="DX256" i="2"/>
  <c r="DY256" i="2" s="1"/>
  <c r="DZ256" i="2"/>
  <c r="EA256" i="2" s="1"/>
  <c r="EB256" i="2"/>
  <c r="EC256" i="2" s="1"/>
  <c r="ED256" i="2"/>
  <c r="EE256" i="2" s="1"/>
  <c r="EF256" i="2"/>
  <c r="EG256" i="2" s="1"/>
  <c r="EH256" i="2"/>
  <c r="EI256" i="2" s="1"/>
  <c r="EJ256" i="2"/>
  <c r="EK256" i="2" s="1"/>
  <c r="EL256" i="2"/>
  <c r="EM256" i="2" s="1"/>
  <c r="EN256" i="2"/>
  <c r="EO256" i="2" s="1"/>
  <c r="EP256" i="2"/>
  <c r="EQ256" i="2" s="1"/>
  <c r="ER256" i="2"/>
  <c r="ES256" i="2" s="1"/>
  <c r="DX445" i="2"/>
  <c r="DY445" i="2" s="1"/>
  <c r="DZ445" i="2"/>
  <c r="EA445" i="2" s="1"/>
  <c r="EB445" i="2"/>
  <c r="EC445" i="2" s="1"/>
  <c r="ED445" i="2"/>
  <c r="EE445" i="2" s="1"/>
  <c r="EF445" i="2"/>
  <c r="EG445" i="2" s="1"/>
  <c r="EH445" i="2"/>
  <c r="EI445" i="2" s="1"/>
  <c r="EJ445" i="2"/>
  <c r="EK445" i="2" s="1"/>
  <c r="EL445" i="2"/>
  <c r="EM445" i="2" s="1"/>
  <c r="EN445" i="2"/>
  <c r="EO445" i="2" s="1"/>
  <c r="EP445" i="2"/>
  <c r="EQ445" i="2" s="1"/>
  <c r="ER445" i="2"/>
  <c r="ES445" i="2" s="1"/>
  <c r="DX446" i="2"/>
  <c r="DY446" i="2" s="1"/>
  <c r="DZ446" i="2"/>
  <c r="EA446" i="2" s="1"/>
  <c r="EB446" i="2"/>
  <c r="EC446" i="2" s="1"/>
  <c r="ED446" i="2"/>
  <c r="EE446" i="2" s="1"/>
  <c r="EF446" i="2"/>
  <c r="EG446" i="2" s="1"/>
  <c r="EH446" i="2"/>
  <c r="EI446" i="2" s="1"/>
  <c r="EJ446" i="2"/>
  <c r="EK446" i="2" s="1"/>
  <c r="EL446" i="2"/>
  <c r="EM446" i="2" s="1"/>
  <c r="EN446" i="2"/>
  <c r="EO446" i="2" s="1"/>
  <c r="EP446" i="2"/>
  <c r="EQ446" i="2" s="1"/>
  <c r="ER446" i="2"/>
  <c r="ES446" i="2" s="1"/>
  <c r="DX447" i="2"/>
  <c r="DY447" i="2" s="1"/>
  <c r="DZ447" i="2"/>
  <c r="EA447" i="2" s="1"/>
  <c r="EB447" i="2"/>
  <c r="EC447" i="2" s="1"/>
  <c r="ED447" i="2"/>
  <c r="EE447" i="2" s="1"/>
  <c r="EF447" i="2"/>
  <c r="EG447" i="2" s="1"/>
  <c r="EH447" i="2"/>
  <c r="EI447" i="2" s="1"/>
  <c r="EJ447" i="2"/>
  <c r="EK447" i="2" s="1"/>
  <c r="EL447" i="2"/>
  <c r="EM447" i="2" s="1"/>
  <c r="EN447" i="2"/>
  <c r="EO447" i="2" s="1"/>
  <c r="EP447" i="2"/>
  <c r="EQ447" i="2" s="1"/>
  <c r="ER447" i="2"/>
  <c r="ES447" i="2" s="1"/>
  <c r="AP319" i="2" l="1"/>
  <c r="AP320" i="2"/>
  <c r="AP321" i="2"/>
  <c r="AP322" i="2"/>
  <c r="AP323" i="2"/>
  <c r="AP324" i="2"/>
  <c r="AP325" i="2"/>
  <c r="AP326" i="2"/>
  <c r="AP327" i="2"/>
  <c r="AP328" i="2"/>
  <c r="AP329" i="2"/>
  <c r="AP330" i="2"/>
  <c r="AP331" i="2"/>
  <c r="AP332" i="2"/>
  <c r="AP333" i="2"/>
  <c r="AP334" i="2"/>
  <c r="AP335" i="2"/>
  <c r="AP336" i="2"/>
  <c r="AP337" i="2"/>
  <c r="AP338" i="2"/>
  <c r="AP339" i="2"/>
  <c r="AP340" i="2"/>
  <c r="AP341" i="2"/>
  <c r="AP342" i="2"/>
  <c r="AP343" i="2"/>
  <c r="AP344" i="2"/>
  <c r="AP345" i="2"/>
  <c r="AP346" i="2"/>
  <c r="AP318" i="2"/>
  <c r="AT347" i="2"/>
  <c r="AT348" i="2"/>
  <c r="AT349" i="2"/>
  <c r="AT350" i="2"/>
  <c r="AT351" i="2"/>
  <c r="AT352" i="2"/>
  <c r="AT353" i="2"/>
  <c r="AT354" i="2"/>
  <c r="AT355" i="2"/>
  <c r="AT357" i="2"/>
  <c r="AT358" i="2"/>
  <c r="AT359" i="2"/>
  <c r="AT360" i="2"/>
  <c r="AT361" i="2"/>
  <c r="AT362" i="2"/>
  <c r="AT363" i="2"/>
  <c r="AT364" i="2"/>
  <c r="AT365" i="2"/>
  <c r="AT366" i="2"/>
  <c r="AT367" i="2"/>
  <c r="AT368" i="2"/>
  <c r="AT371" i="2"/>
  <c r="AT373" i="2"/>
  <c r="AT374" i="2"/>
  <c r="DH393" i="2" l="1"/>
  <c r="DH394" i="2"/>
  <c r="DH395" i="2"/>
  <c r="DH396" i="2"/>
  <c r="DH397" i="2"/>
  <c r="DH398" i="2"/>
  <c r="DH399" i="2"/>
  <c r="DH400" i="2"/>
  <c r="DH401" i="2"/>
  <c r="DH402" i="2"/>
  <c r="DH403" i="2"/>
  <c r="DH404" i="2"/>
  <c r="DH405" i="2"/>
  <c r="DH406" i="2"/>
  <c r="DH407" i="2"/>
  <c r="DH408" i="2"/>
  <c r="DH409" i="2"/>
  <c r="DH410" i="2"/>
  <c r="DH411" i="2"/>
  <c r="DH412" i="2"/>
  <c r="DH413" i="2"/>
  <c r="DH414" i="2"/>
  <c r="DH415" i="2"/>
  <c r="DH416" i="2"/>
  <c r="DH417" i="2"/>
  <c r="DH418" i="2"/>
  <c r="DH392" i="2"/>
  <c r="DH391" i="2"/>
  <c r="DH379" i="2"/>
  <c r="DH380" i="2"/>
  <c r="DH381" i="2"/>
  <c r="DH382" i="2"/>
  <c r="DH383" i="2"/>
  <c r="DH384" i="2"/>
  <c r="DH385" i="2"/>
  <c r="DH386" i="2"/>
  <c r="DH387" i="2"/>
  <c r="DH388" i="2"/>
  <c r="DH389" i="2"/>
  <c r="DH390" i="2"/>
  <c r="DH378" i="2"/>
  <c r="AG348" i="2"/>
  <c r="AG349" i="2"/>
  <c r="AG350" i="2"/>
  <c r="AG351" i="2"/>
  <c r="AG352" i="2"/>
  <c r="AG353" i="2"/>
  <c r="AG354" i="2"/>
  <c r="AG355" i="2"/>
  <c r="AG357" i="2"/>
  <c r="AG358" i="2"/>
  <c r="AG359" i="2"/>
  <c r="AG360" i="2"/>
  <c r="AG361" i="2"/>
  <c r="AG362" i="2"/>
  <c r="AG363" i="2"/>
  <c r="AG364" i="2"/>
  <c r="AG365" i="2"/>
  <c r="AG366" i="2"/>
  <c r="AG367" i="2"/>
  <c r="AG368" i="2"/>
  <c r="AG371" i="2"/>
  <c r="AG373" i="2"/>
  <c r="AG374" i="2"/>
  <c r="AG347" i="2"/>
  <c r="DJ378" i="2" l="1"/>
  <c r="DX378" i="2"/>
  <c r="DY378" i="2" s="1"/>
  <c r="EF378" i="2"/>
  <c r="EG378" i="2" s="1"/>
  <c r="EN378" i="2"/>
  <c r="EO378" i="2" s="1"/>
  <c r="DZ378" i="2"/>
  <c r="EA378" i="2" s="1"/>
  <c r="EH378" i="2"/>
  <c r="EI378" i="2" s="1"/>
  <c r="EP378" i="2"/>
  <c r="EQ378" i="2" s="1"/>
  <c r="EB378" i="2"/>
  <c r="EC378" i="2" s="1"/>
  <c r="EJ378" i="2"/>
  <c r="EK378" i="2" s="1"/>
  <c r="ER378" i="2"/>
  <c r="ES378" i="2" s="1"/>
  <c r="ED378" i="2"/>
  <c r="EE378" i="2" s="1"/>
  <c r="EL378" i="2"/>
  <c r="EM378" i="2" s="1"/>
  <c r="DJ383" i="2"/>
  <c r="DZ383" i="2"/>
  <c r="EA383" i="2" s="1"/>
  <c r="EH383" i="2"/>
  <c r="EI383" i="2" s="1"/>
  <c r="EP383" i="2"/>
  <c r="EQ383" i="2" s="1"/>
  <c r="EB383" i="2"/>
  <c r="EC383" i="2" s="1"/>
  <c r="EJ383" i="2"/>
  <c r="EK383" i="2" s="1"/>
  <c r="ER383" i="2"/>
  <c r="ES383" i="2" s="1"/>
  <c r="ED383" i="2"/>
  <c r="EE383" i="2" s="1"/>
  <c r="EL383" i="2"/>
  <c r="EM383" i="2" s="1"/>
  <c r="DX383" i="2"/>
  <c r="DY383" i="2" s="1"/>
  <c r="EF383" i="2"/>
  <c r="EG383" i="2" s="1"/>
  <c r="EN383" i="2"/>
  <c r="EO383" i="2" s="1"/>
  <c r="DJ417" i="2"/>
  <c r="ED417" i="2"/>
  <c r="EE417" i="2" s="1"/>
  <c r="EL417" i="2"/>
  <c r="EM417" i="2" s="1"/>
  <c r="DX417" i="2"/>
  <c r="DY417" i="2" s="1"/>
  <c r="EF417" i="2"/>
  <c r="EG417" i="2" s="1"/>
  <c r="EN417" i="2"/>
  <c r="EO417" i="2" s="1"/>
  <c r="DZ417" i="2"/>
  <c r="EA417" i="2" s="1"/>
  <c r="EH417" i="2"/>
  <c r="EI417" i="2" s="1"/>
  <c r="EP417" i="2"/>
  <c r="EQ417" i="2" s="1"/>
  <c r="EB417" i="2"/>
  <c r="EC417" i="2" s="1"/>
  <c r="EJ417" i="2"/>
  <c r="EK417" i="2" s="1"/>
  <c r="ER417" i="2"/>
  <c r="ES417" i="2" s="1"/>
  <c r="DJ409" i="2"/>
  <c r="ED409" i="2"/>
  <c r="EE409" i="2" s="1"/>
  <c r="EL409" i="2"/>
  <c r="EM409" i="2" s="1"/>
  <c r="DX409" i="2"/>
  <c r="DY409" i="2" s="1"/>
  <c r="EF409" i="2"/>
  <c r="EG409" i="2" s="1"/>
  <c r="EN409" i="2"/>
  <c r="EO409" i="2" s="1"/>
  <c r="DZ409" i="2"/>
  <c r="EA409" i="2" s="1"/>
  <c r="EH409" i="2"/>
  <c r="EI409" i="2" s="1"/>
  <c r="EP409" i="2"/>
  <c r="EQ409" i="2" s="1"/>
  <c r="EB409" i="2"/>
  <c r="EC409" i="2" s="1"/>
  <c r="EJ409" i="2"/>
  <c r="EK409" i="2" s="1"/>
  <c r="ER409" i="2"/>
  <c r="ES409" i="2" s="1"/>
  <c r="DJ401" i="2"/>
  <c r="ED401" i="2"/>
  <c r="EE401" i="2" s="1"/>
  <c r="EL401" i="2"/>
  <c r="EM401" i="2" s="1"/>
  <c r="DX401" i="2"/>
  <c r="DY401" i="2" s="1"/>
  <c r="EF401" i="2"/>
  <c r="EG401" i="2" s="1"/>
  <c r="EN401" i="2"/>
  <c r="EO401" i="2" s="1"/>
  <c r="DZ401" i="2"/>
  <c r="EA401" i="2" s="1"/>
  <c r="EH401" i="2"/>
  <c r="EI401" i="2" s="1"/>
  <c r="EP401" i="2"/>
  <c r="EQ401" i="2" s="1"/>
  <c r="EB401" i="2"/>
  <c r="EC401" i="2" s="1"/>
  <c r="EJ401" i="2"/>
  <c r="EK401" i="2" s="1"/>
  <c r="ER401" i="2"/>
  <c r="ES401" i="2" s="1"/>
  <c r="DJ393" i="2"/>
  <c r="ED393" i="2"/>
  <c r="EE393" i="2" s="1"/>
  <c r="EL393" i="2"/>
  <c r="EM393" i="2" s="1"/>
  <c r="DX393" i="2"/>
  <c r="DY393" i="2" s="1"/>
  <c r="EF393" i="2"/>
  <c r="EG393" i="2" s="1"/>
  <c r="EN393" i="2"/>
  <c r="EO393" i="2" s="1"/>
  <c r="DZ393" i="2"/>
  <c r="EA393" i="2" s="1"/>
  <c r="EH393" i="2"/>
  <c r="EI393" i="2" s="1"/>
  <c r="EP393" i="2"/>
  <c r="EQ393" i="2" s="1"/>
  <c r="EB393" i="2"/>
  <c r="EC393" i="2" s="1"/>
  <c r="EJ393" i="2"/>
  <c r="EK393" i="2" s="1"/>
  <c r="ER393" i="2"/>
  <c r="ES393" i="2" s="1"/>
  <c r="DJ390" i="2"/>
  <c r="DX390" i="2"/>
  <c r="DY390" i="2" s="1"/>
  <c r="EF390" i="2"/>
  <c r="EG390" i="2" s="1"/>
  <c r="EN390" i="2"/>
  <c r="EO390" i="2" s="1"/>
  <c r="DZ390" i="2"/>
  <c r="EA390" i="2" s="1"/>
  <c r="EH390" i="2"/>
  <c r="EI390" i="2" s="1"/>
  <c r="EP390" i="2"/>
  <c r="EQ390" i="2" s="1"/>
  <c r="EB390" i="2"/>
  <c r="EC390" i="2" s="1"/>
  <c r="EJ390" i="2"/>
  <c r="EK390" i="2" s="1"/>
  <c r="ER390" i="2"/>
  <c r="ES390" i="2" s="1"/>
  <c r="ED390" i="2"/>
  <c r="EE390" i="2" s="1"/>
  <c r="EL390" i="2"/>
  <c r="EM390" i="2" s="1"/>
  <c r="DJ382" i="2"/>
  <c r="DX382" i="2"/>
  <c r="DY382" i="2" s="1"/>
  <c r="EF382" i="2"/>
  <c r="EG382" i="2" s="1"/>
  <c r="EN382" i="2"/>
  <c r="EO382" i="2" s="1"/>
  <c r="DZ382" i="2"/>
  <c r="EA382" i="2" s="1"/>
  <c r="EH382" i="2"/>
  <c r="EI382" i="2" s="1"/>
  <c r="EP382" i="2"/>
  <c r="EQ382" i="2" s="1"/>
  <c r="EB382" i="2"/>
  <c r="EC382" i="2" s="1"/>
  <c r="EJ382" i="2"/>
  <c r="EK382" i="2" s="1"/>
  <c r="ER382" i="2"/>
  <c r="ES382" i="2" s="1"/>
  <c r="ED382" i="2"/>
  <c r="EE382" i="2" s="1"/>
  <c r="EL382" i="2"/>
  <c r="EM382" i="2" s="1"/>
  <c r="DJ416" i="2"/>
  <c r="EB416" i="2"/>
  <c r="EC416" i="2" s="1"/>
  <c r="EJ416" i="2"/>
  <c r="EK416" i="2" s="1"/>
  <c r="ER416" i="2"/>
  <c r="ES416" i="2" s="1"/>
  <c r="ED416" i="2"/>
  <c r="EE416" i="2" s="1"/>
  <c r="EL416" i="2"/>
  <c r="EM416" i="2" s="1"/>
  <c r="DX416" i="2"/>
  <c r="DY416" i="2" s="1"/>
  <c r="EF416" i="2"/>
  <c r="EG416" i="2" s="1"/>
  <c r="EN416" i="2"/>
  <c r="EO416" i="2" s="1"/>
  <c r="DZ416" i="2"/>
  <c r="EA416" i="2" s="1"/>
  <c r="EH416" i="2"/>
  <c r="EI416" i="2" s="1"/>
  <c r="EP416" i="2"/>
  <c r="EQ416" i="2" s="1"/>
  <c r="DJ408" i="2"/>
  <c r="EB408" i="2"/>
  <c r="EC408" i="2" s="1"/>
  <c r="EJ408" i="2"/>
  <c r="EK408" i="2" s="1"/>
  <c r="ER408" i="2"/>
  <c r="ES408" i="2" s="1"/>
  <c r="ED408" i="2"/>
  <c r="EE408" i="2" s="1"/>
  <c r="EL408" i="2"/>
  <c r="EM408" i="2" s="1"/>
  <c r="DX408" i="2"/>
  <c r="DY408" i="2" s="1"/>
  <c r="EF408" i="2"/>
  <c r="EG408" i="2" s="1"/>
  <c r="EN408" i="2"/>
  <c r="EO408" i="2" s="1"/>
  <c r="DZ408" i="2"/>
  <c r="EA408" i="2" s="1"/>
  <c r="EH408" i="2"/>
  <c r="EI408" i="2" s="1"/>
  <c r="EP408" i="2"/>
  <c r="EQ408" i="2" s="1"/>
  <c r="DJ400" i="2"/>
  <c r="EB400" i="2"/>
  <c r="EC400" i="2" s="1"/>
  <c r="EJ400" i="2"/>
  <c r="EK400" i="2" s="1"/>
  <c r="ER400" i="2"/>
  <c r="ES400" i="2" s="1"/>
  <c r="ED400" i="2"/>
  <c r="EE400" i="2" s="1"/>
  <c r="EL400" i="2"/>
  <c r="EM400" i="2" s="1"/>
  <c r="DX400" i="2"/>
  <c r="DY400" i="2" s="1"/>
  <c r="EF400" i="2"/>
  <c r="EG400" i="2" s="1"/>
  <c r="EN400" i="2"/>
  <c r="EO400" i="2" s="1"/>
  <c r="DZ400" i="2"/>
  <c r="EA400" i="2" s="1"/>
  <c r="EH400" i="2"/>
  <c r="EI400" i="2" s="1"/>
  <c r="EP400" i="2"/>
  <c r="EQ400" i="2" s="1"/>
  <c r="DJ381" i="2"/>
  <c r="ED381" i="2"/>
  <c r="EE381" i="2" s="1"/>
  <c r="EL381" i="2"/>
  <c r="EM381" i="2" s="1"/>
  <c r="DX381" i="2"/>
  <c r="DY381" i="2" s="1"/>
  <c r="EF381" i="2"/>
  <c r="EG381" i="2" s="1"/>
  <c r="EN381" i="2"/>
  <c r="EO381" i="2" s="1"/>
  <c r="DZ381" i="2"/>
  <c r="EA381" i="2" s="1"/>
  <c r="EH381" i="2"/>
  <c r="EI381" i="2" s="1"/>
  <c r="EP381" i="2"/>
  <c r="EQ381" i="2" s="1"/>
  <c r="EB381" i="2"/>
  <c r="EC381" i="2" s="1"/>
  <c r="EJ381" i="2"/>
  <c r="EK381" i="2" s="1"/>
  <c r="ER381" i="2"/>
  <c r="ES381" i="2" s="1"/>
  <c r="DJ389" i="2"/>
  <c r="ED389" i="2"/>
  <c r="EE389" i="2" s="1"/>
  <c r="EL389" i="2"/>
  <c r="EM389" i="2" s="1"/>
  <c r="DX389" i="2"/>
  <c r="DY389" i="2" s="1"/>
  <c r="EF389" i="2"/>
  <c r="EG389" i="2" s="1"/>
  <c r="EN389" i="2"/>
  <c r="EO389" i="2" s="1"/>
  <c r="DZ389" i="2"/>
  <c r="EA389" i="2" s="1"/>
  <c r="EH389" i="2"/>
  <c r="EI389" i="2" s="1"/>
  <c r="EP389" i="2"/>
  <c r="EQ389" i="2" s="1"/>
  <c r="EB389" i="2"/>
  <c r="EC389" i="2" s="1"/>
  <c r="EJ389" i="2"/>
  <c r="EK389" i="2" s="1"/>
  <c r="ER389" i="2"/>
  <c r="ES389" i="2" s="1"/>
  <c r="DJ399" i="2"/>
  <c r="DZ399" i="2"/>
  <c r="EA399" i="2" s="1"/>
  <c r="EH399" i="2"/>
  <c r="EI399" i="2" s="1"/>
  <c r="EP399" i="2"/>
  <c r="EQ399" i="2" s="1"/>
  <c r="EB399" i="2"/>
  <c r="EC399" i="2" s="1"/>
  <c r="EJ399" i="2"/>
  <c r="EK399" i="2" s="1"/>
  <c r="ER399" i="2"/>
  <c r="ES399" i="2" s="1"/>
  <c r="ED399" i="2"/>
  <c r="EE399" i="2" s="1"/>
  <c r="EL399" i="2"/>
  <c r="EM399" i="2" s="1"/>
  <c r="DX399" i="2"/>
  <c r="DY399" i="2" s="1"/>
  <c r="EF399" i="2"/>
  <c r="EG399" i="2" s="1"/>
  <c r="EN399" i="2"/>
  <c r="EO399" i="2" s="1"/>
  <c r="DJ388" i="2"/>
  <c r="EB388" i="2"/>
  <c r="EC388" i="2" s="1"/>
  <c r="EJ388" i="2"/>
  <c r="EK388" i="2" s="1"/>
  <c r="ER388" i="2"/>
  <c r="ES388" i="2" s="1"/>
  <c r="ED388" i="2"/>
  <c r="EE388" i="2" s="1"/>
  <c r="EL388" i="2"/>
  <c r="EM388" i="2" s="1"/>
  <c r="DX388" i="2"/>
  <c r="DY388" i="2" s="1"/>
  <c r="EF388" i="2"/>
  <c r="EG388" i="2" s="1"/>
  <c r="EN388" i="2"/>
  <c r="EO388" i="2" s="1"/>
  <c r="DZ388" i="2"/>
  <c r="EA388" i="2" s="1"/>
  <c r="EH388" i="2"/>
  <c r="EI388" i="2" s="1"/>
  <c r="EP388" i="2"/>
  <c r="EQ388" i="2" s="1"/>
  <c r="DJ380" i="2"/>
  <c r="EB380" i="2"/>
  <c r="EC380" i="2" s="1"/>
  <c r="EJ380" i="2"/>
  <c r="EK380" i="2" s="1"/>
  <c r="ER380" i="2"/>
  <c r="ES380" i="2" s="1"/>
  <c r="ED380" i="2"/>
  <c r="EE380" i="2" s="1"/>
  <c r="EL380" i="2"/>
  <c r="EM380" i="2" s="1"/>
  <c r="DX380" i="2"/>
  <c r="DY380" i="2" s="1"/>
  <c r="EF380" i="2"/>
  <c r="EG380" i="2" s="1"/>
  <c r="EN380" i="2"/>
  <c r="EO380" i="2" s="1"/>
  <c r="DZ380" i="2"/>
  <c r="EA380" i="2" s="1"/>
  <c r="EH380" i="2"/>
  <c r="EI380" i="2" s="1"/>
  <c r="EP380" i="2"/>
  <c r="EQ380" i="2" s="1"/>
  <c r="DJ414" i="2"/>
  <c r="DX414" i="2"/>
  <c r="DY414" i="2" s="1"/>
  <c r="EF414" i="2"/>
  <c r="EG414" i="2" s="1"/>
  <c r="EN414" i="2"/>
  <c r="EO414" i="2" s="1"/>
  <c r="DZ414" i="2"/>
  <c r="EA414" i="2" s="1"/>
  <c r="EH414" i="2"/>
  <c r="EI414" i="2" s="1"/>
  <c r="EP414" i="2"/>
  <c r="EQ414" i="2" s="1"/>
  <c r="EB414" i="2"/>
  <c r="EC414" i="2" s="1"/>
  <c r="EJ414" i="2"/>
  <c r="EK414" i="2" s="1"/>
  <c r="ER414" i="2"/>
  <c r="ES414" i="2" s="1"/>
  <c r="ED414" i="2"/>
  <c r="EE414" i="2" s="1"/>
  <c r="EL414" i="2"/>
  <c r="EM414" i="2" s="1"/>
  <c r="DJ406" i="2"/>
  <c r="DX406" i="2"/>
  <c r="DY406" i="2" s="1"/>
  <c r="EF406" i="2"/>
  <c r="EG406" i="2" s="1"/>
  <c r="EN406" i="2"/>
  <c r="EO406" i="2" s="1"/>
  <c r="DZ406" i="2"/>
  <c r="EA406" i="2" s="1"/>
  <c r="EH406" i="2"/>
  <c r="EI406" i="2" s="1"/>
  <c r="EP406" i="2"/>
  <c r="EQ406" i="2" s="1"/>
  <c r="EB406" i="2"/>
  <c r="EC406" i="2" s="1"/>
  <c r="EJ406" i="2"/>
  <c r="EK406" i="2" s="1"/>
  <c r="ER406" i="2"/>
  <c r="ES406" i="2" s="1"/>
  <c r="ED406" i="2"/>
  <c r="EE406" i="2" s="1"/>
  <c r="EL406" i="2"/>
  <c r="EM406" i="2" s="1"/>
  <c r="DJ398" i="2"/>
  <c r="DX398" i="2"/>
  <c r="DY398" i="2" s="1"/>
  <c r="EF398" i="2"/>
  <c r="EG398" i="2" s="1"/>
  <c r="EN398" i="2"/>
  <c r="EO398" i="2" s="1"/>
  <c r="DZ398" i="2"/>
  <c r="EA398" i="2" s="1"/>
  <c r="EH398" i="2"/>
  <c r="EI398" i="2" s="1"/>
  <c r="EP398" i="2"/>
  <c r="EQ398" i="2" s="1"/>
  <c r="EB398" i="2"/>
  <c r="EC398" i="2" s="1"/>
  <c r="EJ398" i="2"/>
  <c r="EK398" i="2" s="1"/>
  <c r="ER398" i="2"/>
  <c r="ES398" i="2" s="1"/>
  <c r="ED398" i="2"/>
  <c r="EE398" i="2" s="1"/>
  <c r="EL398" i="2"/>
  <c r="EM398" i="2" s="1"/>
  <c r="DJ407" i="2"/>
  <c r="DZ407" i="2"/>
  <c r="EA407" i="2" s="1"/>
  <c r="EH407" i="2"/>
  <c r="EI407" i="2" s="1"/>
  <c r="EP407" i="2"/>
  <c r="EQ407" i="2" s="1"/>
  <c r="EB407" i="2"/>
  <c r="EC407" i="2" s="1"/>
  <c r="EJ407" i="2"/>
  <c r="EK407" i="2" s="1"/>
  <c r="ER407" i="2"/>
  <c r="ES407" i="2" s="1"/>
  <c r="ED407" i="2"/>
  <c r="EE407" i="2" s="1"/>
  <c r="EL407" i="2"/>
  <c r="EM407" i="2" s="1"/>
  <c r="DX407" i="2"/>
  <c r="DY407" i="2" s="1"/>
  <c r="EF407" i="2"/>
  <c r="EG407" i="2" s="1"/>
  <c r="EN407" i="2"/>
  <c r="EO407" i="2" s="1"/>
  <c r="DJ387" i="2"/>
  <c r="DZ387" i="2"/>
  <c r="EA387" i="2" s="1"/>
  <c r="EH387" i="2"/>
  <c r="EI387" i="2" s="1"/>
  <c r="EP387" i="2"/>
  <c r="EQ387" i="2" s="1"/>
  <c r="EB387" i="2"/>
  <c r="EC387" i="2" s="1"/>
  <c r="EJ387" i="2"/>
  <c r="EK387" i="2" s="1"/>
  <c r="ER387" i="2"/>
  <c r="ES387" i="2" s="1"/>
  <c r="ED387" i="2"/>
  <c r="EE387" i="2" s="1"/>
  <c r="EL387" i="2"/>
  <c r="EM387" i="2" s="1"/>
  <c r="DX387" i="2"/>
  <c r="DY387" i="2" s="1"/>
  <c r="EF387" i="2"/>
  <c r="EG387" i="2" s="1"/>
  <c r="EN387" i="2"/>
  <c r="EO387" i="2" s="1"/>
  <c r="DJ379" i="2"/>
  <c r="DZ379" i="2"/>
  <c r="EA379" i="2" s="1"/>
  <c r="EH379" i="2"/>
  <c r="EI379" i="2" s="1"/>
  <c r="EP379" i="2"/>
  <c r="EQ379" i="2" s="1"/>
  <c r="EB379" i="2"/>
  <c r="EC379" i="2" s="1"/>
  <c r="EJ379" i="2"/>
  <c r="EK379" i="2" s="1"/>
  <c r="ER379" i="2"/>
  <c r="ES379" i="2" s="1"/>
  <c r="ED379" i="2"/>
  <c r="EE379" i="2" s="1"/>
  <c r="EL379" i="2"/>
  <c r="EM379" i="2" s="1"/>
  <c r="DX379" i="2"/>
  <c r="DY379" i="2" s="1"/>
  <c r="EF379" i="2"/>
  <c r="EG379" i="2" s="1"/>
  <c r="EN379" i="2"/>
  <c r="EO379" i="2" s="1"/>
  <c r="DJ413" i="2"/>
  <c r="ED413" i="2"/>
  <c r="EE413" i="2" s="1"/>
  <c r="EL413" i="2"/>
  <c r="EM413" i="2" s="1"/>
  <c r="DX413" i="2"/>
  <c r="DY413" i="2" s="1"/>
  <c r="EF413" i="2"/>
  <c r="EG413" i="2" s="1"/>
  <c r="EN413" i="2"/>
  <c r="EO413" i="2" s="1"/>
  <c r="DZ413" i="2"/>
  <c r="EA413" i="2" s="1"/>
  <c r="EH413" i="2"/>
  <c r="EI413" i="2" s="1"/>
  <c r="EP413" i="2"/>
  <c r="EQ413" i="2" s="1"/>
  <c r="EB413" i="2"/>
  <c r="EC413" i="2" s="1"/>
  <c r="EJ413" i="2"/>
  <c r="EK413" i="2" s="1"/>
  <c r="ER413" i="2"/>
  <c r="ES413" i="2" s="1"/>
  <c r="DJ405" i="2"/>
  <c r="ED405" i="2"/>
  <c r="EE405" i="2" s="1"/>
  <c r="EL405" i="2"/>
  <c r="EM405" i="2" s="1"/>
  <c r="DX405" i="2"/>
  <c r="DY405" i="2" s="1"/>
  <c r="EF405" i="2"/>
  <c r="EG405" i="2" s="1"/>
  <c r="EN405" i="2"/>
  <c r="EO405" i="2" s="1"/>
  <c r="DZ405" i="2"/>
  <c r="EA405" i="2" s="1"/>
  <c r="EH405" i="2"/>
  <c r="EI405" i="2" s="1"/>
  <c r="EP405" i="2"/>
  <c r="EQ405" i="2" s="1"/>
  <c r="EB405" i="2"/>
  <c r="EC405" i="2" s="1"/>
  <c r="EJ405" i="2"/>
  <c r="EK405" i="2" s="1"/>
  <c r="ER405" i="2"/>
  <c r="ES405" i="2" s="1"/>
  <c r="DJ397" i="2"/>
  <c r="ED397" i="2"/>
  <c r="EE397" i="2" s="1"/>
  <c r="EL397" i="2"/>
  <c r="EM397" i="2" s="1"/>
  <c r="DX397" i="2"/>
  <c r="DY397" i="2" s="1"/>
  <c r="EF397" i="2"/>
  <c r="EG397" i="2" s="1"/>
  <c r="EN397" i="2"/>
  <c r="EO397" i="2" s="1"/>
  <c r="DZ397" i="2"/>
  <c r="EA397" i="2" s="1"/>
  <c r="EH397" i="2"/>
  <c r="EI397" i="2" s="1"/>
  <c r="EP397" i="2"/>
  <c r="EQ397" i="2" s="1"/>
  <c r="EB397" i="2"/>
  <c r="EC397" i="2" s="1"/>
  <c r="EJ397" i="2"/>
  <c r="EK397" i="2" s="1"/>
  <c r="ER397" i="2"/>
  <c r="ES397" i="2" s="1"/>
  <c r="DJ415" i="2"/>
  <c r="DZ415" i="2"/>
  <c r="EA415" i="2" s="1"/>
  <c r="EH415" i="2"/>
  <c r="EI415" i="2" s="1"/>
  <c r="EP415" i="2"/>
  <c r="EQ415" i="2" s="1"/>
  <c r="EB415" i="2"/>
  <c r="EC415" i="2" s="1"/>
  <c r="EJ415" i="2"/>
  <c r="EK415" i="2" s="1"/>
  <c r="ER415" i="2"/>
  <c r="ES415" i="2" s="1"/>
  <c r="ED415" i="2"/>
  <c r="EE415" i="2" s="1"/>
  <c r="EL415" i="2"/>
  <c r="EM415" i="2" s="1"/>
  <c r="DX415" i="2"/>
  <c r="DY415" i="2" s="1"/>
  <c r="EF415" i="2"/>
  <c r="EG415" i="2" s="1"/>
  <c r="EN415" i="2"/>
  <c r="EO415" i="2" s="1"/>
  <c r="DJ386" i="2"/>
  <c r="DX386" i="2"/>
  <c r="DY386" i="2" s="1"/>
  <c r="EF386" i="2"/>
  <c r="EG386" i="2" s="1"/>
  <c r="EN386" i="2"/>
  <c r="EO386" i="2" s="1"/>
  <c r="DZ386" i="2"/>
  <c r="EA386" i="2" s="1"/>
  <c r="EH386" i="2"/>
  <c r="EI386" i="2" s="1"/>
  <c r="EP386" i="2"/>
  <c r="EQ386" i="2" s="1"/>
  <c r="EB386" i="2"/>
  <c r="EC386" i="2" s="1"/>
  <c r="EJ386" i="2"/>
  <c r="EK386" i="2" s="1"/>
  <c r="ER386" i="2"/>
  <c r="ES386" i="2" s="1"/>
  <c r="ED386" i="2"/>
  <c r="EE386" i="2" s="1"/>
  <c r="EL386" i="2"/>
  <c r="EM386" i="2" s="1"/>
  <c r="DJ391" i="2"/>
  <c r="DZ391" i="2"/>
  <c r="EA391" i="2" s="1"/>
  <c r="EH391" i="2"/>
  <c r="EI391" i="2" s="1"/>
  <c r="EP391" i="2"/>
  <c r="EQ391" i="2" s="1"/>
  <c r="EB391" i="2"/>
  <c r="EC391" i="2" s="1"/>
  <c r="EJ391" i="2"/>
  <c r="EK391" i="2" s="1"/>
  <c r="ER391" i="2"/>
  <c r="ES391" i="2" s="1"/>
  <c r="ED391" i="2"/>
  <c r="EE391" i="2" s="1"/>
  <c r="EL391" i="2"/>
  <c r="EM391" i="2" s="1"/>
  <c r="DX391" i="2"/>
  <c r="DY391" i="2" s="1"/>
  <c r="EF391" i="2"/>
  <c r="EG391" i="2" s="1"/>
  <c r="EN391" i="2"/>
  <c r="EO391" i="2" s="1"/>
  <c r="DJ412" i="2"/>
  <c r="EB412" i="2"/>
  <c r="EC412" i="2" s="1"/>
  <c r="EJ412" i="2"/>
  <c r="EK412" i="2" s="1"/>
  <c r="ER412" i="2"/>
  <c r="ES412" i="2" s="1"/>
  <c r="ED412" i="2"/>
  <c r="EE412" i="2" s="1"/>
  <c r="EL412" i="2"/>
  <c r="EM412" i="2" s="1"/>
  <c r="DX412" i="2"/>
  <c r="DY412" i="2" s="1"/>
  <c r="EF412" i="2"/>
  <c r="EG412" i="2" s="1"/>
  <c r="EN412" i="2"/>
  <c r="EO412" i="2" s="1"/>
  <c r="DZ412" i="2"/>
  <c r="EA412" i="2" s="1"/>
  <c r="EH412" i="2"/>
  <c r="EI412" i="2" s="1"/>
  <c r="EP412" i="2"/>
  <c r="EQ412" i="2" s="1"/>
  <c r="DJ404" i="2"/>
  <c r="EB404" i="2"/>
  <c r="EC404" i="2" s="1"/>
  <c r="EJ404" i="2"/>
  <c r="EK404" i="2" s="1"/>
  <c r="ER404" i="2"/>
  <c r="ES404" i="2" s="1"/>
  <c r="ED404" i="2"/>
  <c r="EE404" i="2" s="1"/>
  <c r="EL404" i="2"/>
  <c r="EM404" i="2" s="1"/>
  <c r="DX404" i="2"/>
  <c r="DY404" i="2" s="1"/>
  <c r="EF404" i="2"/>
  <c r="EG404" i="2" s="1"/>
  <c r="EN404" i="2"/>
  <c r="EO404" i="2" s="1"/>
  <c r="DZ404" i="2"/>
  <c r="EA404" i="2" s="1"/>
  <c r="EH404" i="2"/>
  <c r="EI404" i="2" s="1"/>
  <c r="EP404" i="2"/>
  <c r="EQ404" i="2" s="1"/>
  <c r="DJ396" i="2"/>
  <c r="EB396" i="2"/>
  <c r="EC396" i="2" s="1"/>
  <c r="EJ396" i="2"/>
  <c r="EK396" i="2" s="1"/>
  <c r="ER396" i="2"/>
  <c r="ES396" i="2" s="1"/>
  <c r="ED396" i="2"/>
  <c r="EE396" i="2" s="1"/>
  <c r="EL396" i="2"/>
  <c r="EM396" i="2" s="1"/>
  <c r="DX396" i="2"/>
  <c r="DY396" i="2" s="1"/>
  <c r="EF396" i="2"/>
  <c r="EG396" i="2" s="1"/>
  <c r="EN396" i="2"/>
  <c r="EO396" i="2" s="1"/>
  <c r="DZ396" i="2"/>
  <c r="EA396" i="2" s="1"/>
  <c r="EH396" i="2"/>
  <c r="EI396" i="2" s="1"/>
  <c r="EP396" i="2"/>
  <c r="EQ396" i="2" s="1"/>
  <c r="DJ385" i="2"/>
  <c r="ED385" i="2"/>
  <c r="EE385" i="2" s="1"/>
  <c r="EL385" i="2"/>
  <c r="EM385" i="2" s="1"/>
  <c r="DX385" i="2"/>
  <c r="DY385" i="2" s="1"/>
  <c r="EF385" i="2"/>
  <c r="EG385" i="2" s="1"/>
  <c r="EN385" i="2"/>
  <c r="EO385" i="2" s="1"/>
  <c r="DZ385" i="2"/>
  <c r="EA385" i="2" s="1"/>
  <c r="EH385" i="2"/>
  <c r="EI385" i="2" s="1"/>
  <c r="EP385" i="2"/>
  <c r="EQ385" i="2" s="1"/>
  <c r="EB385" i="2"/>
  <c r="EC385" i="2" s="1"/>
  <c r="EJ385" i="2"/>
  <c r="EK385" i="2" s="1"/>
  <c r="ER385" i="2"/>
  <c r="ES385" i="2" s="1"/>
  <c r="DJ411" i="2"/>
  <c r="DZ411" i="2"/>
  <c r="EA411" i="2" s="1"/>
  <c r="EH411" i="2"/>
  <c r="EI411" i="2" s="1"/>
  <c r="EP411" i="2"/>
  <c r="EQ411" i="2" s="1"/>
  <c r="EB411" i="2"/>
  <c r="EC411" i="2" s="1"/>
  <c r="EJ411" i="2"/>
  <c r="EK411" i="2" s="1"/>
  <c r="ER411" i="2"/>
  <c r="ES411" i="2" s="1"/>
  <c r="ED411" i="2"/>
  <c r="EE411" i="2" s="1"/>
  <c r="EL411" i="2"/>
  <c r="EM411" i="2" s="1"/>
  <c r="DX411" i="2"/>
  <c r="DY411" i="2" s="1"/>
  <c r="EF411" i="2"/>
  <c r="EG411" i="2" s="1"/>
  <c r="EN411" i="2"/>
  <c r="EO411" i="2" s="1"/>
  <c r="DJ403" i="2"/>
  <c r="DZ403" i="2"/>
  <c r="EA403" i="2" s="1"/>
  <c r="EH403" i="2"/>
  <c r="EI403" i="2" s="1"/>
  <c r="EP403" i="2"/>
  <c r="EQ403" i="2" s="1"/>
  <c r="EB403" i="2"/>
  <c r="EC403" i="2" s="1"/>
  <c r="EJ403" i="2"/>
  <c r="EK403" i="2" s="1"/>
  <c r="ER403" i="2"/>
  <c r="ES403" i="2" s="1"/>
  <c r="ED403" i="2"/>
  <c r="EE403" i="2" s="1"/>
  <c r="EL403" i="2"/>
  <c r="EM403" i="2" s="1"/>
  <c r="DX403" i="2"/>
  <c r="DY403" i="2" s="1"/>
  <c r="EF403" i="2"/>
  <c r="EG403" i="2" s="1"/>
  <c r="EN403" i="2"/>
  <c r="EO403" i="2" s="1"/>
  <c r="DJ392" i="2"/>
  <c r="EB392" i="2"/>
  <c r="EC392" i="2" s="1"/>
  <c r="EJ392" i="2"/>
  <c r="EK392" i="2" s="1"/>
  <c r="ER392" i="2"/>
  <c r="ES392" i="2" s="1"/>
  <c r="ED392" i="2"/>
  <c r="EE392" i="2" s="1"/>
  <c r="EL392" i="2"/>
  <c r="EM392" i="2" s="1"/>
  <c r="DX392" i="2"/>
  <c r="DY392" i="2" s="1"/>
  <c r="EF392" i="2"/>
  <c r="EG392" i="2" s="1"/>
  <c r="EN392" i="2"/>
  <c r="EO392" i="2" s="1"/>
  <c r="DZ392" i="2"/>
  <c r="EA392" i="2" s="1"/>
  <c r="EH392" i="2"/>
  <c r="EI392" i="2" s="1"/>
  <c r="EP392" i="2"/>
  <c r="EQ392" i="2" s="1"/>
  <c r="DJ395" i="2"/>
  <c r="DZ395" i="2"/>
  <c r="EA395" i="2" s="1"/>
  <c r="EH395" i="2"/>
  <c r="EI395" i="2" s="1"/>
  <c r="EP395" i="2"/>
  <c r="EQ395" i="2" s="1"/>
  <c r="EB395" i="2"/>
  <c r="EC395" i="2" s="1"/>
  <c r="EJ395" i="2"/>
  <c r="EK395" i="2" s="1"/>
  <c r="ER395" i="2"/>
  <c r="ES395" i="2" s="1"/>
  <c r="ED395" i="2"/>
  <c r="EE395" i="2" s="1"/>
  <c r="EL395" i="2"/>
  <c r="EM395" i="2" s="1"/>
  <c r="DX395" i="2"/>
  <c r="DY395" i="2" s="1"/>
  <c r="EF395" i="2"/>
  <c r="EG395" i="2" s="1"/>
  <c r="EN395" i="2"/>
  <c r="EO395" i="2" s="1"/>
  <c r="DJ384" i="2"/>
  <c r="EB384" i="2"/>
  <c r="EC384" i="2" s="1"/>
  <c r="EJ384" i="2"/>
  <c r="EK384" i="2" s="1"/>
  <c r="ER384" i="2"/>
  <c r="ES384" i="2" s="1"/>
  <c r="ED384" i="2"/>
  <c r="EE384" i="2" s="1"/>
  <c r="EL384" i="2"/>
  <c r="EM384" i="2" s="1"/>
  <c r="DX384" i="2"/>
  <c r="DY384" i="2" s="1"/>
  <c r="EF384" i="2"/>
  <c r="EG384" i="2" s="1"/>
  <c r="EN384" i="2"/>
  <c r="EO384" i="2" s="1"/>
  <c r="DZ384" i="2"/>
  <c r="EA384" i="2" s="1"/>
  <c r="EH384" i="2"/>
  <c r="EI384" i="2" s="1"/>
  <c r="EP384" i="2"/>
  <c r="EQ384" i="2" s="1"/>
  <c r="DJ418" i="2"/>
  <c r="DX418" i="2"/>
  <c r="DY418" i="2" s="1"/>
  <c r="EF418" i="2"/>
  <c r="EG418" i="2" s="1"/>
  <c r="EN418" i="2"/>
  <c r="EO418" i="2" s="1"/>
  <c r="DZ418" i="2"/>
  <c r="EA418" i="2" s="1"/>
  <c r="EH418" i="2"/>
  <c r="EI418" i="2" s="1"/>
  <c r="EP418" i="2"/>
  <c r="EQ418" i="2" s="1"/>
  <c r="EB418" i="2"/>
  <c r="EC418" i="2" s="1"/>
  <c r="EJ418" i="2"/>
  <c r="EK418" i="2" s="1"/>
  <c r="ER418" i="2"/>
  <c r="ES418" i="2" s="1"/>
  <c r="ED418" i="2"/>
  <c r="EE418" i="2" s="1"/>
  <c r="EL418" i="2"/>
  <c r="EM418" i="2" s="1"/>
  <c r="DJ410" i="2"/>
  <c r="DX410" i="2"/>
  <c r="DY410" i="2" s="1"/>
  <c r="EF410" i="2"/>
  <c r="EG410" i="2" s="1"/>
  <c r="EN410" i="2"/>
  <c r="EO410" i="2" s="1"/>
  <c r="DZ410" i="2"/>
  <c r="EA410" i="2" s="1"/>
  <c r="EH410" i="2"/>
  <c r="EI410" i="2" s="1"/>
  <c r="EP410" i="2"/>
  <c r="EQ410" i="2" s="1"/>
  <c r="EB410" i="2"/>
  <c r="EC410" i="2" s="1"/>
  <c r="EJ410" i="2"/>
  <c r="EK410" i="2" s="1"/>
  <c r="ER410" i="2"/>
  <c r="ES410" i="2" s="1"/>
  <c r="ED410" i="2"/>
  <c r="EE410" i="2" s="1"/>
  <c r="EL410" i="2"/>
  <c r="EM410" i="2" s="1"/>
  <c r="DJ402" i="2"/>
  <c r="DX402" i="2"/>
  <c r="DY402" i="2" s="1"/>
  <c r="EF402" i="2"/>
  <c r="EG402" i="2" s="1"/>
  <c r="EN402" i="2"/>
  <c r="EO402" i="2" s="1"/>
  <c r="DZ402" i="2"/>
  <c r="EA402" i="2" s="1"/>
  <c r="EH402" i="2"/>
  <c r="EI402" i="2" s="1"/>
  <c r="EP402" i="2"/>
  <c r="EQ402" i="2" s="1"/>
  <c r="EB402" i="2"/>
  <c r="EC402" i="2" s="1"/>
  <c r="EJ402" i="2"/>
  <c r="EK402" i="2" s="1"/>
  <c r="ER402" i="2"/>
  <c r="ES402" i="2" s="1"/>
  <c r="ED402" i="2"/>
  <c r="EE402" i="2" s="1"/>
  <c r="EL402" i="2"/>
  <c r="EM402" i="2" s="1"/>
  <c r="DJ394" i="2"/>
  <c r="DX394" i="2"/>
  <c r="DY394" i="2" s="1"/>
  <c r="EF394" i="2"/>
  <c r="EG394" i="2" s="1"/>
  <c r="EN394" i="2"/>
  <c r="EO394" i="2" s="1"/>
  <c r="DZ394" i="2"/>
  <c r="EA394" i="2" s="1"/>
  <c r="EH394" i="2"/>
  <c r="EI394" i="2" s="1"/>
  <c r="EP394" i="2"/>
  <c r="EQ394" i="2" s="1"/>
  <c r="EB394" i="2"/>
  <c r="EC394" i="2" s="1"/>
  <c r="EJ394" i="2"/>
  <c r="EK394" i="2" s="1"/>
  <c r="ER394" i="2"/>
  <c r="ES394" i="2" s="1"/>
  <c r="ED394" i="2"/>
  <c r="EE394" i="2" s="1"/>
  <c r="EL394" i="2"/>
  <c r="EM394" i="2" s="1"/>
  <c r="DH313" i="2" l="1"/>
  <c r="DH328" i="2"/>
  <c r="ED313" i="2" l="1"/>
  <c r="EE313" i="2" s="1"/>
  <c r="EL313" i="2"/>
  <c r="EM313" i="2" s="1"/>
  <c r="DX313" i="2"/>
  <c r="DY313" i="2" s="1"/>
  <c r="EF313" i="2"/>
  <c r="EG313" i="2" s="1"/>
  <c r="EN313" i="2"/>
  <c r="EO313" i="2" s="1"/>
  <c r="DZ313" i="2"/>
  <c r="EA313" i="2" s="1"/>
  <c r="EH313" i="2"/>
  <c r="EI313" i="2" s="1"/>
  <c r="EP313" i="2"/>
  <c r="EQ313" i="2" s="1"/>
  <c r="EB313" i="2"/>
  <c r="EC313" i="2" s="1"/>
  <c r="EJ313" i="2"/>
  <c r="EK313" i="2" s="1"/>
  <c r="ER313" i="2"/>
  <c r="ES313" i="2" s="1"/>
  <c r="EB328" i="2"/>
  <c r="EC328" i="2" s="1"/>
  <c r="EJ328" i="2"/>
  <c r="EK328" i="2" s="1"/>
  <c r="ER328" i="2"/>
  <c r="ES328" i="2" s="1"/>
  <c r="ED328" i="2"/>
  <c r="EE328" i="2" s="1"/>
  <c r="EL328" i="2"/>
  <c r="EM328" i="2" s="1"/>
  <c r="DX328" i="2"/>
  <c r="DY328" i="2" s="1"/>
  <c r="EF328" i="2"/>
  <c r="EG328" i="2" s="1"/>
  <c r="EN328" i="2"/>
  <c r="EO328" i="2" s="1"/>
  <c r="DZ328" i="2"/>
  <c r="EA328" i="2" s="1"/>
  <c r="EH328" i="2"/>
  <c r="EI328" i="2" s="1"/>
  <c r="EP328" i="2"/>
  <c r="EQ328" i="2" s="1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18" i="2"/>
  <c r="AA420" i="2" l="1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C445" i="2" s="1"/>
  <c r="AA446" i="2"/>
  <c r="AA447" i="2"/>
  <c r="AA419" i="2"/>
  <c r="AA246" i="2"/>
  <c r="AA247" i="2"/>
  <c r="AA248" i="2"/>
  <c r="AA249" i="2"/>
  <c r="AA250" i="2"/>
  <c r="AA251" i="2"/>
  <c r="DH419" i="2"/>
  <c r="DH420" i="2"/>
  <c r="DH421" i="2"/>
  <c r="DH422" i="2"/>
  <c r="DH423" i="2"/>
  <c r="DH424" i="2"/>
  <c r="DH425" i="2"/>
  <c r="DH426" i="2"/>
  <c r="DH427" i="2"/>
  <c r="DH428" i="2"/>
  <c r="DH429" i="2"/>
  <c r="DH430" i="2"/>
  <c r="DH431" i="2"/>
  <c r="DH432" i="2"/>
  <c r="DH433" i="2"/>
  <c r="DH434" i="2"/>
  <c r="DH435" i="2"/>
  <c r="DH436" i="2"/>
  <c r="DH437" i="2"/>
  <c r="DH438" i="2"/>
  <c r="DH439" i="2"/>
  <c r="DH440" i="2"/>
  <c r="DH441" i="2"/>
  <c r="DH442" i="2"/>
  <c r="DH443" i="2"/>
  <c r="DH444" i="2"/>
  <c r="DQ420" i="2"/>
  <c r="DQ423" i="2"/>
  <c r="DQ424" i="2"/>
  <c r="DQ426" i="2"/>
  <c r="DQ427" i="2"/>
  <c r="DQ428" i="2"/>
  <c r="DQ429" i="2"/>
  <c r="DQ432" i="2"/>
  <c r="DQ433" i="2"/>
  <c r="DQ434" i="2"/>
  <c r="DQ435" i="2"/>
  <c r="DQ436" i="2"/>
  <c r="DQ438" i="2"/>
  <c r="DQ439" i="2"/>
  <c r="DQ440" i="2"/>
  <c r="DQ441" i="2"/>
  <c r="DQ442" i="2"/>
  <c r="DQ443" i="2"/>
  <c r="DQ444" i="2"/>
  <c r="DQ419" i="2"/>
  <c r="DJ442" i="2" l="1"/>
  <c r="ED442" i="2"/>
  <c r="EE442" i="2" s="1"/>
  <c r="EL442" i="2"/>
  <c r="EM442" i="2" s="1"/>
  <c r="DZ442" i="2"/>
  <c r="EA442" i="2" s="1"/>
  <c r="EH442" i="2"/>
  <c r="EI442" i="2" s="1"/>
  <c r="EP442" i="2"/>
  <c r="EQ442" i="2" s="1"/>
  <c r="DX442" i="2"/>
  <c r="DY442" i="2" s="1"/>
  <c r="EB442" i="2"/>
  <c r="EC442" i="2" s="1"/>
  <c r="EF442" i="2"/>
  <c r="EG442" i="2" s="1"/>
  <c r="EJ442" i="2"/>
  <c r="EK442" i="2" s="1"/>
  <c r="EN442" i="2"/>
  <c r="EO442" i="2" s="1"/>
  <c r="ER442" i="2"/>
  <c r="ES442" i="2" s="1"/>
  <c r="DJ434" i="2"/>
  <c r="ED434" i="2"/>
  <c r="EE434" i="2" s="1"/>
  <c r="EL434" i="2"/>
  <c r="EM434" i="2" s="1"/>
  <c r="DZ434" i="2"/>
  <c r="EA434" i="2" s="1"/>
  <c r="EH434" i="2"/>
  <c r="EI434" i="2" s="1"/>
  <c r="EP434" i="2"/>
  <c r="EQ434" i="2" s="1"/>
  <c r="DX434" i="2"/>
  <c r="DY434" i="2" s="1"/>
  <c r="EB434" i="2"/>
  <c r="EC434" i="2" s="1"/>
  <c r="EF434" i="2"/>
  <c r="EG434" i="2" s="1"/>
  <c r="EJ434" i="2"/>
  <c r="EK434" i="2" s="1"/>
  <c r="EN434" i="2"/>
  <c r="EO434" i="2" s="1"/>
  <c r="ER434" i="2"/>
  <c r="ES434" i="2" s="1"/>
  <c r="DJ426" i="2"/>
  <c r="EB426" i="2"/>
  <c r="EC426" i="2" s="1"/>
  <c r="EJ426" i="2"/>
  <c r="EK426" i="2" s="1"/>
  <c r="ER426" i="2"/>
  <c r="ES426" i="2" s="1"/>
  <c r="ED426" i="2"/>
  <c r="EE426" i="2" s="1"/>
  <c r="EL426" i="2"/>
  <c r="EM426" i="2" s="1"/>
  <c r="DX426" i="2"/>
  <c r="DY426" i="2" s="1"/>
  <c r="EF426" i="2"/>
  <c r="EG426" i="2" s="1"/>
  <c r="EN426" i="2"/>
  <c r="EO426" i="2" s="1"/>
  <c r="DZ426" i="2"/>
  <c r="EA426" i="2" s="1"/>
  <c r="EH426" i="2"/>
  <c r="EI426" i="2" s="1"/>
  <c r="EP426" i="2"/>
  <c r="EQ426" i="2" s="1"/>
  <c r="DJ441" i="2"/>
  <c r="EB441" i="2"/>
  <c r="EC441" i="2" s="1"/>
  <c r="EJ441" i="2"/>
  <c r="EK441" i="2" s="1"/>
  <c r="ER441" i="2"/>
  <c r="ES441" i="2" s="1"/>
  <c r="DX441" i="2"/>
  <c r="DY441" i="2" s="1"/>
  <c r="EF441" i="2"/>
  <c r="EG441" i="2" s="1"/>
  <c r="EN441" i="2"/>
  <c r="EO441" i="2" s="1"/>
  <c r="DZ441" i="2"/>
  <c r="EA441" i="2" s="1"/>
  <c r="ED441" i="2"/>
  <c r="EE441" i="2" s="1"/>
  <c r="EH441" i="2"/>
  <c r="EI441" i="2" s="1"/>
  <c r="EL441" i="2"/>
  <c r="EM441" i="2" s="1"/>
  <c r="EP441" i="2"/>
  <c r="EQ441" i="2" s="1"/>
  <c r="DJ432" i="2"/>
  <c r="DX432" i="2"/>
  <c r="DY432" i="2" s="1"/>
  <c r="EF432" i="2"/>
  <c r="EG432" i="2" s="1"/>
  <c r="DZ432" i="2"/>
  <c r="EA432" i="2" s="1"/>
  <c r="EH432" i="2"/>
  <c r="EI432" i="2" s="1"/>
  <c r="EP432" i="2"/>
  <c r="EQ432" i="2" s="1"/>
  <c r="ED432" i="2"/>
  <c r="EE432" i="2" s="1"/>
  <c r="EL432" i="2"/>
  <c r="EM432" i="2" s="1"/>
  <c r="EB432" i="2"/>
  <c r="EC432" i="2" s="1"/>
  <c r="EJ432" i="2"/>
  <c r="EK432" i="2" s="1"/>
  <c r="EN432" i="2"/>
  <c r="EO432" i="2" s="1"/>
  <c r="ER432" i="2"/>
  <c r="ES432" i="2" s="1"/>
  <c r="DJ425" i="2"/>
  <c r="DZ425" i="2"/>
  <c r="EA425" i="2" s="1"/>
  <c r="EH425" i="2"/>
  <c r="EI425" i="2" s="1"/>
  <c r="EP425" i="2"/>
  <c r="EQ425" i="2" s="1"/>
  <c r="EB425" i="2"/>
  <c r="EC425" i="2" s="1"/>
  <c r="EJ425" i="2"/>
  <c r="EK425" i="2" s="1"/>
  <c r="ER425" i="2"/>
  <c r="ES425" i="2" s="1"/>
  <c r="ED425" i="2"/>
  <c r="EE425" i="2" s="1"/>
  <c r="EL425" i="2"/>
  <c r="EM425" i="2" s="1"/>
  <c r="DX425" i="2"/>
  <c r="DY425" i="2" s="1"/>
  <c r="EF425" i="2"/>
  <c r="EG425" i="2" s="1"/>
  <c r="EN425" i="2"/>
  <c r="EO425" i="2" s="1"/>
  <c r="DJ440" i="2"/>
  <c r="DZ440" i="2"/>
  <c r="EA440" i="2" s="1"/>
  <c r="EH440" i="2"/>
  <c r="EI440" i="2" s="1"/>
  <c r="EP440" i="2"/>
  <c r="EQ440" i="2" s="1"/>
  <c r="ED440" i="2"/>
  <c r="EE440" i="2" s="1"/>
  <c r="EL440" i="2"/>
  <c r="EM440" i="2" s="1"/>
  <c r="DX440" i="2"/>
  <c r="DY440" i="2" s="1"/>
  <c r="EB440" i="2"/>
  <c r="EC440" i="2" s="1"/>
  <c r="EF440" i="2"/>
  <c r="EG440" i="2" s="1"/>
  <c r="EJ440" i="2"/>
  <c r="EK440" i="2" s="1"/>
  <c r="EN440" i="2"/>
  <c r="EO440" i="2" s="1"/>
  <c r="ER440" i="2"/>
  <c r="ES440" i="2" s="1"/>
  <c r="DJ424" i="2"/>
  <c r="DX424" i="2"/>
  <c r="DY424" i="2" s="1"/>
  <c r="EF424" i="2"/>
  <c r="EG424" i="2" s="1"/>
  <c r="EN424" i="2"/>
  <c r="EO424" i="2" s="1"/>
  <c r="DZ424" i="2"/>
  <c r="EA424" i="2" s="1"/>
  <c r="EH424" i="2"/>
  <c r="EI424" i="2" s="1"/>
  <c r="EP424" i="2"/>
  <c r="EQ424" i="2" s="1"/>
  <c r="EB424" i="2"/>
  <c r="EC424" i="2" s="1"/>
  <c r="EJ424" i="2"/>
  <c r="EK424" i="2" s="1"/>
  <c r="ER424" i="2"/>
  <c r="ES424" i="2" s="1"/>
  <c r="ED424" i="2"/>
  <c r="EE424" i="2" s="1"/>
  <c r="EL424" i="2"/>
  <c r="EM424" i="2" s="1"/>
  <c r="DJ439" i="2"/>
  <c r="DX439" i="2"/>
  <c r="DY439" i="2" s="1"/>
  <c r="EF439" i="2"/>
  <c r="EG439" i="2" s="1"/>
  <c r="EN439" i="2"/>
  <c r="EO439" i="2" s="1"/>
  <c r="EB439" i="2"/>
  <c r="EC439" i="2" s="1"/>
  <c r="EJ439" i="2"/>
  <c r="EK439" i="2" s="1"/>
  <c r="ER439" i="2"/>
  <c r="ES439" i="2" s="1"/>
  <c r="EL439" i="2"/>
  <c r="EM439" i="2" s="1"/>
  <c r="EP439" i="2"/>
  <c r="EQ439" i="2" s="1"/>
  <c r="DZ439" i="2"/>
  <c r="EA439" i="2" s="1"/>
  <c r="ED439" i="2"/>
  <c r="EE439" i="2" s="1"/>
  <c r="EH439" i="2"/>
  <c r="EI439" i="2" s="1"/>
  <c r="DJ431" i="2"/>
  <c r="ED431" i="2"/>
  <c r="EE431" i="2" s="1"/>
  <c r="EL431" i="2"/>
  <c r="EM431" i="2" s="1"/>
  <c r="DX431" i="2"/>
  <c r="DY431" i="2" s="1"/>
  <c r="EF431" i="2"/>
  <c r="EG431" i="2" s="1"/>
  <c r="EN431" i="2"/>
  <c r="EO431" i="2" s="1"/>
  <c r="DZ431" i="2"/>
  <c r="EA431" i="2" s="1"/>
  <c r="EH431" i="2"/>
  <c r="EI431" i="2" s="1"/>
  <c r="EP431" i="2"/>
  <c r="EQ431" i="2" s="1"/>
  <c r="EB431" i="2"/>
  <c r="EC431" i="2" s="1"/>
  <c r="EJ431" i="2"/>
  <c r="EK431" i="2" s="1"/>
  <c r="ER431" i="2"/>
  <c r="ES431" i="2" s="1"/>
  <c r="DJ423" i="2"/>
  <c r="ED423" i="2"/>
  <c r="EE423" i="2" s="1"/>
  <c r="EL423" i="2"/>
  <c r="EM423" i="2" s="1"/>
  <c r="DX423" i="2"/>
  <c r="DY423" i="2" s="1"/>
  <c r="EF423" i="2"/>
  <c r="EG423" i="2" s="1"/>
  <c r="EN423" i="2"/>
  <c r="EO423" i="2" s="1"/>
  <c r="DZ423" i="2"/>
  <c r="EA423" i="2" s="1"/>
  <c r="EH423" i="2"/>
  <c r="EI423" i="2" s="1"/>
  <c r="EP423" i="2"/>
  <c r="EQ423" i="2" s="1"/>
  <c r="EB423" i="2"/>
  <c r="EC423" i="2" s="1"/>
  <c r="EJ423" i="2"/>
  <c r="EK423" i="2" s="1"/>
  <c r="ER423" i="2"/>
  <c r="ES423" i="2" s="1"/>
  <c r="DJ433" i="2"/>
  <c r="EB433" i="2"/>
  <c r="EC433" i="2" s="1"/>
  <c r="EJ433" i="2"/>
  <c r="EK433" i="2" s="1"/>
  <c r="ER433" i="2"/>
  <c r="ES433" i="2" s="1"/>
  <c r="DX433" i="2"/>
  <c r="DY433" i="2" s="1"/>
  <c r="EF433" i="2"/>
  <c r="EG433" i="2" s="1"/>
  <c r="EN433" i="2"/>
  <c r="EO433" i="2" s="1"/>
  <c r="EP433" i="2"/>
  <c r="EQ433" i="2" s="1"/>
  <c r="DZ433" i="2"/>
  <c r="EA433" i="2" s="1"/>
  <c r="ED433" i="2"/>
  <c r="EE433" i="2" s="1"/>
  <c r="EH433" i="2"/>
  <c r="EI433" i="2" s="1"/>
  <c r="EL433" i="2"/>
  <c r="EM433" i="2" s="1"/>
  <c r="DJ438" i="2"/>
  <c r="ED438" i="2"/>
  <c r="EE438" i="2" s="1"/>
  <c r="EL438" i="2"/>
  <c r="EM438" i="2" s="1"/>
  <c r="DZ438" i="2"/>
  <c r="EA438" i="2" s="1"/>
  <c r="EH438" i="2"/>
  <c r="EI438" i="2" s="1"/>
  <c r="EP438" i="2"/>
  <c r="EQ438" i="2" s="1"/>
  <c r="EB438" i="2"/>
  <c r="EC438" i="2" s="1"/>
  <c r="EF438" i="2"/>
  <c r="EG438" i="2" s="1"/>
  <c r="EJ438" i="2"/>
  <c r="EK438" i="2" s="1"/>
  <c r="EN438" i="2"/>
  <c r="EO438" i="2" s="1"/>
  <c r="ER438" i="2"/>
  <c r="ES438" i="2" s="1"/>
  <c r="DX438" i="2"/>
  <c r="DY438" i="2" s="1"/>
  <c r="DJ430" i="2"/>
  <c r="EB430" i="2"/>
  <c r="EC430" i="2" s="1"/>
  <c r="EJ430" i="2"/>
  <c r="EK430" i="2" s="1"/>
  <c r="ER430" i="2"/>
  <c r="ES430" i="2" s="1"/>
  <c r="ED430" i="2"/>
  <c r="EE430" i="2" s="1"/>
  <c r="EL430" i="2"/>
  <c r="EM430" i="2" s="1"/>
  <c r="DX430" i="2"/>
  <c r="DY430" i="2" s="1"/>
  <c r="EF430" i="2"/>
  <c r="EG430" i="2" s="1"/>
  <c r="EN430" i="2"/>
  <c r="EO430" i="2" s="1"/>
  <c r="DZ430" i="2"/>
  <c r="EA430" i="2" s="1"/>
  <c r="EH430" i="2"/>
  <c r="EI430" i="2" s="1"/>
  <c r="EP430" i="2"/>
  <c r="EQ430" i="2" s="1"/>
  <c r="DJ422" i="2"/>
  <c r="EB422" i="2"/>
  <c r="EC422" i="2" s="1"/>
  <c r="EJ422" i="2"/>
  <c r="EK422" i="2" s="1"/>
  <c r="ER422" i="2"/>
  <c r="ES422" i="2" s="1"/>
  <c r="ED422" i="2"/>
  <c r="EE422" i="2" s="1"/>
  <c r="EL422" i="2"/>
  <c r="EM422" i="2" s="1"/>
  <c r="DX422" i="2"/>
  <c r="DY422" i="2" s="1"/>
  <c r="EF422" i="2"/>
  <c r="EG422" i="2" s="1"/>
  <c r="EN422" i="2"/>
  <c r="EO422" i="2" s="1"/>
  <c r="DZ422" i="2"/>
  <c r="EA422" i="2" s="1"/>
  <c r="EH422" i="2"/>
  <c r="EI422" i="2" s="1"/>
  <c r="EP422" i="2"/>
  <c r="EQ422" i="2" s="1"/>
  <c r="DJ437" i="2"/>
  <c r="EB437" i="2"/>
  <c r="EC437" i="2" s="1"/>
  <c r="EJ437" i="2"/>
  <c r="EK437" i="2" s="1"/>
  <c r="ER437" i="2"/>
  <c r="ES437" i="2" s="1"/>
  <c r="DX437" i="2"/>
  <c r="DY437" i="2" s="1"/>
  <c r="EF437" i="2"/>
  <c r="EG437" i="2" s="1"/>
  <c r="EN437" i="2"/>
  <c r="EO437" i="2" s="1"/>
  <c r="DZ437" i="2"/>
  <c r="EA437" i="2" s="1"/>
  <c r="ED437" i="2"/>
  <c r="EE437" i="2" s="1"/>
  <c r="EH437" i="2"/>
  <c r="EI437" i="2" s="1"/>
  <c r="EL437" i="2"/>
  <c r="EM437" i="2" s="1"/>
  <c r="EP437" i="2"/>
  <c r="EQ437" i="2" s="1"/>
  <c r="DJ429" i="2"/>
  <c r="DZ429" i="2"/>
  <c r="EA429" i="2" s="1"/>
  <c r="EH429" i="2"/>
  <c r="EI429" i="2" s="1"/>
  <c r="EP429" i="2"/>
  <c r="EQ429" i="2" s="1"/>
  <c r="EB429" i="2"/>
  <c r="EC429" i="2" s="1"/>
  <c r="EJ429" i="2"/>
  <c r="EK429" i="2" s="1"/>
  <c r="ER429" i="2"/>
  <c r="ES429" i="2" s="1"/>
  <c r="ED429" i="2"/>
  <c r="EE429" i="2" s="1"/>
  <c r="EL429" i="2"/>
  <c r="EM429" i="2" s="1"/>
  <c r="DX429" i="2"/>
  <c r="DY429" i="2" s="1"/>
  <c r="EF429" i="2"/>
  <c r="EG429" i="2" s="1"/>
  <c r="EN429" i="2"/>
  <c r="EO429" i="2" s="1"/>
  <c r="DJ421" i="2"/>
  <c r="DZ421" i="2"/>
  <c r="EA421" i="2" s="1"/>
  <c r="EH421" i="2"/>
  <c r="EI421" i="2" s="1"/>
  <c r="EP421" i="2"/>
  <c r="EQ421" i="2" s="1"/>
  <c r="EB421" i="2"/>
  <c r="EC421" i="2" s="1"/>
  <c r="EJ421" i="2"/>
  <c r="EK421" i="2" s="1"/>
  <c r="ER421" i="2"/>
  <c r="ES421" i="2" s="1"/>
  <c r="ED421" i="2"/>
  <c r="EE421" i="2" s="1"/>
  <c r="EL421" i="2"/>
  <c r="EM421" i="2" s="1"/>
  <c r="DX421" i="2"/>
  <c r="DY421" i="2" s="1"/>
  <c r="EF421" i="2"/>
  <c r="EG421" i="2" s="1"/>
  <c r="EN421" i="2"/>
  <c r="EO421" i="2" s="1"/>
  <c r="DJ428" i="2"/>
  <c r="DX428" i="2"/>
  <c r="DY428" i="2" s="1"/>
  <c r="EF428" i="2"/>
  <c r="EG428" i="2" s="1"/>
  <c r="EN428" i="2"/>
  <c r="EO428" i="2" s="1"/>
  <c r="DZ428" i="2"/>
  <c r="EA428" i="2" s="1"/>
  <c r="EH428" i="2"/>
  <c r="EI428" i="2" s="1"/>
  <c r="EP428" i="2"/>
  <c r="EQ428" i="2" s="1"/>
  <c r="EB428" i="2"/>
  <c r="EC428" i="2" s="1"/>
  <c r="EJ428" i="2"/>
  <c r="EK428" i="2" s="1"/>
  <c r="ER428" i="2"/>
  <c r="ES428" i="2" s="1"/>
  <c r="ED428" i="2"/>
  <c r="EE428" i="2" s="1"/>
  <c r="EL428" i="2"/>
  <c r="EM428" i="2" s="1"/>
  <c r="DJ444" i="2"/>
  <c r="DZ444" i="2"/>
  <c r="EA444" i="2" s="1"/>
  <c r="EH444" i="2"/>
  <c r="EI444" i="2" s="1"/>
  <c r="EP444" i="2"/>
  <c r="EQ444" i="2" s="1"/>
  <c r="ED444" i="2"/>
  <c r="EE444" i="2" s="1"/>
  <c r="EL444" i="2"/>
  <c r="EM444" i="2" s="1"/>
  <c r="DX444" i="2"/>
  <c r="DY444" i="2" s="1"/>
  <c r="ER444" i="2"/>
  <c r="ES444" i="2" s="1"/>
  <c r="EB444" i="2"/>
  <c r="EC444" i="2" s="1"/>
  <c r="EF444" i="2"/>
  <c r="EG444" i="2" s="1"/>
  <c r="EJ444" i="2"/>
  <c r="EK444" i="2" s="1"/>
  <c r="EN444" i="2"/>
  <c r="EO444" i="2" s="1"/>
  <c r="DJ436" i="2"/>
  <c r="DZ436" i="2"/>
  <c r="EA436" i="2" s="1"/>
  <c r="EH436" i="2"/>
  <c r="EI436" i="2" s="1"/>
  <c r="EP436" i="2"/>
  <c r="EQ436" i="2" s="1"/>
  <c r="ED436" i="2"/>
  <c r="EE436" i="2" s="1"/>
  <c r="EL436" i="2"/>
  <c r="EM436" i="2" s="1"/>
  <c r="EN436" i="2"/>
  <c r="EO436" i="2" s="1"/>
  <c r="ER436" i="2"/>
  <c r="ES436" i="2" s="1"/>
  <c r="DX436" i="2"/>
  <c r="DY436" i="2" s="1"/>
  <c r="EB436" i="2"/>
  <c r="EC436" i="2" s="1"/>
  <c r="EF436" i="2"/>
  <c r="EG436" i="2" s="1"/>
  <c r="EJ436" i="2"/>
  <c r="EK436" i="2" s="1"/>
  <c r="DJ420" i="2"/>
  <c r="DX420" i="2"/>
  <c r="DY420" i="2" s="1"/>
  <c r="EF420" i="2"/>
  <c r="EG420" i="2" s="1"/>
  <c r="EN420" i="2"/>
  <c r="EO420" i="2" s="1"/>
  <c r="DZ420" i="2"/>
  <c r="EA420" i="2" s="1"/>
  <c r="EH420" i="2"/>
  <c r="EI420" i="2" s="1"/>
  <c r="EP420" i="2"/>
  <c r="EQ420" i="2" s="1"/>
  <c r="EB420" i="2"/>
  <c r="EC420" i="2" s="1"/>
  <c r="EJ420" i="2"/>
  <c r="EK420" i="2" s="1"/>
  <c r="ER420" i="2"/>
  <c r="ES420" i="2" s="1"/>
  <c r="ED420" i="2"/>
  <c r="EE420" i="2" s="1"/>
  <c r="EL420" i="2"/>
  <c r="EM420" i="2" s="1"/>
  <c r="DJ443" i="2"/>
  <c r="DX443" i="2"/>
  <c r="DY443" i="2" s="1"/>
  <c r="EF443" i="2"/>
  <c r="EG443" i="2" s="1"/>
  <c r="EN443" i="2"/>
  <c r="EO443" i="2" s="1"/>
  <c r="EB443" i="2"/>
  <c r="EC443" i="2" s="1"/>
  <c r="EJ443" i="2"/>
  <c r="EK443" i="2" s="1"/>
  <c r="ER443" i="2"/>
  <c r="ES443" i="2" s="1"/>
  <c r="DZ443" i="2"/>
  <c r="EA443" i="2" s="1"/>
  <c r="ED443" i="2"/>
  <c r="EE443" i="2" s="1"/>
  <c r="EH443" i="2"/>
  <c r="EI443" i="2" s="1"/>
  <c r="EL443" i="2"/>
  <c r="EM443" i="2" s="1"/>
  <c r="EP443" i="2"/>
  <c r="EQ443" i="2" s="1"/>
  <c r="DJ435" i="2"/>
  <c r="DX435" i="2"/>
  <c r="DY435" i="2" s="1"/>
  <c r="EF435" i="2"/>
  <c r="EG435" i="2" s="1"/>
  <c r="EN435" i="2"/>
  <c r="EO435" i="2" s="1"/>
  <c r="EB435" i="2"/>
  <c r="EC435" i="2" s="1"/>
  <c r="EJ435" i="2"/>
  <c r="EK435" i="2" s="1"/>
  <c r="ER435" i="2"/>
  <c r="ES435" i="2" s="1"/>
  <c r="ED435" i="2"/>
  <c r="EE435" i="2" s="1"/>
  <c r="EH435" i="2"/>
  <c r="EI435" i="2" s="1"/>
  <c r="EL435" i="2"/>
  <c r="EM435" i="2" s="1"/>
  <c r="EP435" i="2"/>
  <c r="EQ435" i="2" s="1"/>
  <c r="DZ435" i="2"/>
  <c r="EA435" i="2" s="1"/>
  <c r="DJ427" i="2"/>
  <c r="ED427" i="2"/>
  <c r="EE427" i="2" s="1"/>
  <c r="EL427" i="2"/>
  <c r="EM427" i="2" s="1"/>
  <c r="DX427" i="2"/>
  <c r="DY427" i="2" s="1"/>
  <c r="EF427" i="2"/>
  <c r="EG427" i="2" s="1"/>
  <c r="EN427" i="2"/>
  <c r="EO427" i="2" s="1"/>
  <c r="DZ427" i="2"/>
  <c r="EA427" i="2" s="1"/>
  <c r="EH427" i="2"/>
  <c r="EI427" i="2" s="1"/>
  <c r="EP427" i="2"/>
  <c r="EQ427" i="2" s="1"/>
  <c r="EB427" i="2"/>
  <c r="EC427" i="2" s="1"/>
  <c r="EJ427" i="2"/>
  <c r="EK427" i="2" s="1"/>
  <c r="ER427" i="2"/>
  <c r="ES427" i="2" s="1"/>
  <c r="DJ419" i="2"/>
  <c r="ED419" i="2"/>
  <c r="EE419" i="2" s="1"/>
  <c r="EL419" i="2"/>
  <c r="EM419" i="2" s="1"/>
  <c r="DX419" i="2"/>
  <c r="DY419" i="2" s="1"/>
  <c r="EF419" i="2"/>
  <c r="EG419" i="2" s="1"/>
  <c r="EN419" i="2"/>
  <c r="EO419" i="2" s="1"/>
  <c r="DZ419" i="2"/>
  <c r="EA419" i="2" s="1"/>
  <c r="EH419" i="2"/>
  <c r="EI419" i="2" s="1"/>
  <c r="EP419" i="2"/>
  <c r="EQ419" i="2" s="1"/>
  <c r="EB419" i="2"/>
  <c r="EC419" i="2" s="1"/>
  <c r="EJ419" i="2"/>
  <c r="EK419" i="2" s="1"/>
  <c r="ER419" i="2"/>
  <c r="ES419" i="2" s="1"/>
  <c r="AC423" i="2"/>
  <c r="AC422" i="2"/>
  <c r="AC437" i="2"/>
  <c r="AC429" i="2"/>
  <c r="AC421" i="2"/>
  <c r="AC247" i="2"/>
  <c r="AC430" i="2"/>
  <c r="AC444" i="2"/>
  <c r="AC436" i="2"/>
  <c r="AC428" i="2"/>
  <c r="AC420" i="2"/>
  <c r="AC431" i="2"/>
  <c r="AC251" i="2"/>
  <c r="AC443" i="2"/>
  <c r="AC435" i="2"/>
  <c r="AC427" i="2"/>
  <c r="AC246" i="2"/>
  <c r="AC250" i="2"/>
  <c r="AC442" i="2"/>
  <c r="AC434" i="2"/>
  <c r="AC426" i="2"/>
  <c r="AC439" i="2"/>
  <c r="AC438" i="2"/>
  <c r="AC249" i="2"/>
  <c r="AC441" i="2"/>
  <c r="AC433" i="2"/>
  <c r="AC425" i="2"/>
  <c r="AC446" i="2"/>
  <c r="AC447" i="2"/>
  <c r="AC248" i="2"/>
  <c r="AC419" i="2"/>
  <c r="AC440" i="2"/>
  <c r="AC432" i="2"/>
  <c r="AC424" i="2"/>
  <c r="DQ379" i="2"/>
  <c r="DQ380" i="2"/>
  <c r="DQ381" i="2"/>
  <c r="DQ382" i="2"/>
  <c r="DQ383" i="2"/>
  <c r="DQ384" i="2"/>
  <c r="DQ385" i="2"/>
  <c r="DQ386" i="2"/>
  <c r="DQ387" i="2"/>
  <c r="DQ388" i="2"/>
  <c r="DQ389" i="2"/>
  <c r="DQ390" i="2"/>
  <c r="DQ378" i="2"/>
  <c r="DH348" i="2"/>
  <c r="DH349" i="2"/>
  <c r="DH350" i="2"/>
  <c r="DH351" i="2"/>
  <c r="DH352" i="2"/>
  <c r="DH353" i="2"/>
  <c r="DH354" i="2"/>
  <c r="DH355" i="2"/>
  <c r="DH356" i="2"/>
  <c r="DH357" i="2"/>
  <c r="DH358" i="2"/>
  <c r="DH359" i="2"/>
  <c r="DH360" i="2"/>
  <c r="DH361" i="2"/>
  <c r="DH362" i="2"/>
  <c r="DH363" i="2"/>
  <c r="DH364" i="2"/>
  <c r="DH365" i="2"/>
  <c r="DH366" i="2"/>
  <c r="DH367" i="2"/>
  <c r="DH368" i="2"/>
  <c r="DH369" i="2"/>
  <c r="DH370" i="2"/>
  <c r="DH371" i="2"/>
  <c r="DH372" i="2"/>
  <c r="DH373" i="2"/>
  <c r="DH374" i="2"/>
  <c r="DH375" i="2"/>
  <c r="DH376" i="2"/>
  <c r="DH377" i="2"/>
  <c r="DH347" i="2"/>
  <c r="DH301" i="2"/>
  <c r="DH302" i="2"/>
  <c r="DH303" i="2"/>
  <c r="DH304" i="2"/>
  <c r="DH305" i="2"/>
  <c r="DH306" i="2"/>
  <c r="DH307" i="2"/>
  <c r="DH308" i="2"/>
  <c r="DH309" i="2"/>
  <c r="DH310" i="2"/>
  <c r="DH311" i="2"/>
  <c r="DH312" i="2"/>
  <c r="DH300" i="2"/>
  <c r="DH287" i="2"/>
  <c r="DH278" i="2"/>
  <c r="DH279" i="2"/>
  <c r="DH280" i="2"/>
  <c r="DH281" i="2"/>
  <c r="DH282" i="2"/>
  <c r="DH283" i="2"/>
  <c r="DH284" i="2"/>
  <c r="DH285" i="2"/>
  <c r="DH286" i="2"/>
  <c r="DH288" i="2"/>
  <c r="DH289" i="2"/>
  <c r="DH290" i="2"/>
  <c r="DH291" i="2"/>
  <c r="DH292" i="2"/>
  <c r="DH293" i="2"/>
  <c r="DH294" i="2"/>
  <c r="DH295" i="2"/>
  <c r="DH296" i="2"/>
  <c r="DH297" i="2"/>
  <c r="DH298" i="2"/>
  <c r="DH299" i="2"/>
  <c r="DH277" i="2"/>
  <c r="DH273" i="2"/>
  <c r="DH264" i="2"/>
  <c r="DH265" i="2"/>
  <c r="DH266" i="2"/>
  <c r="DH267" i="2"/>
  <c r="DH268" i="2"/>
  <c r="DH269" i="2"/>
  <c r="DH270" i="2"/>
  <c r="DH271" i="2"/>
  <c r="DH272" i="2"/>
  <c r="DH274" i="2"/>
  <c r="DH275" i="2"/>
  <c r="DH263" i="2"/>
  <c r="DQ264" i="2"/>
  <c r="DQ265" i="2"/>
  <c r="DQ266" i="2"/>
  <c r="DQ267" i="2"/>
  <c r="DQ268" i="2"/>
  <c r="DQ269" i="2"/>
  <c r="DQ270" i="2"/>
  <c r="DQ271" i="2"/>
  <c r="DQ272" i="2"/>
  <c r="DQ274" i="2"/>
  <c r="DQ275" i="2"/>
  <c r="DQ276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63" i="2"/>
  <c r="DQ255" i="2"/>
  <c r="DJ351" i="2" l="1"/>
  <c r="DZ351" i="2"/>
  <c r="EA351" i="2" s="1"/>
  <c r="EH351" i="2"/>
  <c r="EI351" i="2" s="1"/>
  <c r="EP351" i="2"/>
  <c r="EQ351" i="2" s="1"/>
  <c r="EB351" i="2"/>
  <c r="EC351" i="2" s="1"/>
  <c r="EJ351" i="2"/>
  <c r="EK351" i="2" s="1"/>
  <c r="ER351" i="2"/>
  <c r="ES351" i="2" s="1"/>
  <c r="ED351" i="2"/>
  <c r="EE351" i="2" s="1"/>
  <c r="EL351" i="2"/>
  <c r="EM351" i="2" s="1"/>
  <c r="DX351" i="2"/>
  <c r="DY351" i="2" s="1"/>
  <c r="EF351" i="2"/>
  <c r="EG351" i="2" s="1"/>
  <c r="EN351" i="2"/>
  <c r="EO351" i="2" s="1"/>
  <c r="DJ286" i="2"/>
  <c r="DX286" i="2"/>
  <c r="DY286" i="2" s="1"/>
  <c r="EF286" i="2"/>
  <c r="EG286" i="2" s="1"/>
  <c r="EN286" i="2"/>
  <c r="EO286" i="2" s="1"/>
  <c r="DZ286" i="2"/>
  <c r="EA286" i="2" s="1"/>
  <c r="EH286" i="2"/>
  <c r="EI286" i="2" s="1"/>
  <c r="EP286" i="2"/>
  <c r="EQ286" i="2" s="1"/>
  <c r="ED286" i="2"/>
  <c r="EE286" i="2" s="1"/>
  <c r="EL286" i="2"/>
  <c r="EM286" i="2" s="1"/>
  <c r="ER286" i="2"/>
  <c r="ES286" i="2" s="1"/>
  <c r="EB286" i="2"/>
  <c r="EC286" i="2" s="1"/>
  <c r="EJ286" i="2"/>
  <c r="EK286" i="2" s="1"/>
  <c r="DJ305" i="2"/>
  <c r="DZ305" i="2"/>
  <c r="EA305" i="2" s="1"/>
  <c r="EJ305" i="2"/>
  <c r="EK305" i="2" s="1"/>
  <c r="EL305" i="2"/>
  <c r="EM305" i="2" s="1"/>
  <c r="EB305" i="2"/>
  <c r="EC305" i="2" s="1"/>
  <c r="EN305" i="2"/>
  <c r="EO305" i="2" s="1"/>
  <c r="ED305" i="2"/>
  <c r="EE305" i="2" s="1"/>
  <c r="EF305" i="2"/>
  <c r="EG305" i="2" s="1"/>
  <c r="EP305" i="2"/>
  <c r="EQ305" i="2" s="1"/>
  <c r="DX305" i="2"/>
  <c r="DY305" i="2" s="1"/>
  <c r="EH305" i="2"/>
  <c r="EI305" i="2" s="1"/>
  <c r="ER305" i="2"/>
  <c r="ES305" i="2" s="1"/>
  <c r="DJ272" i="2"/>
  <c r="EB272" i="2"/>
  <c r="EC272" i="2" s="1"/>
  <c r="EJ272" i="2"/>
  <c r="EK272" i="2" s="1"/>
  <c r="ER272" i="2"/>
  <c r="ES272" i="2" s="1"/>
  <c r="ED272" i="2"/>
  <c r="EE272" i="2" s="1"/>
  <c r="EL272" i="2"/>
  <c r="EM272" i="2" s="1"/>
  <c r="DZ272" i="2"/>
  <c r="EA272" i="2" s="1"/>
  <c r="EH272" i="2"/>
  <c r="EI272" i="2" s="1"/>
  <c r="EP272" i="2"/>
  <c r="EQ272" i="2" s="1"/>
  <c r="EF272" i="2"/>
  <c r="EG272" i="2" s="1"/>
  <c r="EN272" i="2"/>
  <c r="EO272" i="2" s="1"/>
  <c r="DX272" i="2"/>
  <c r="DY272" i="2" s="1"/>
  <c r="DJ264" i="2"/>
  <c r="EB264" i="2"/>
  <c r="EC264" i="2" s="1"/>
  <c r="EJ264" i="2"/>
  <c r="EK264" i="2" s="1"/>
  <c r="ER264" i="2"/>
  <c r="ES264" i="2" s="1"/>
  <c r="ED264" i="2"/>
  <c r="EE264" i="2" s="1"/>
  <c r="EL264" i="2"/>
  <c r="EM264" i="2" s="1"/>
  <c r="DZ264" i="2"/>
  <c r="EA264" i="2" s="1"/>
  <c r="EH264" i="2"/>
  <c r="EI264" i="2" s="1"/>
  <c r="EP264" i="2"/>
  <c r="EQ264" i="2" s="1"/>
  <c r="DX264" i="2"/>
  <c r="DY264" i="2" s="1"/>
  <c r="EF264" i="2"/>
  <c r="EG264" i="2" s="1"/>
  <c r="EN264" i="2"/>
  <c r="EO264" i="2" s="1"/>
  <c r="DJ294" i="2"/>
  <c r="DZ294" i="2"/>
  <c r="EA294" i="2" s="1"/>
  <c r="EH294" i="2"/>
  <c r="EI294" i="2" s="1"/>
  <c r="EP294" i="2"/>
  <c r="EQ294" i="2" s="1"/>
  <c r="ED294" i="2"/>
  <c r="EE294" i="2" s="1"/>
  <c r="EL294" i="2"/>
  <c r="EM294" i="2" s="1"/>
  <c r="ER294" i="2"/>
  <c r="ES294" i="2" s="1"/>
  <c r="DX294" i="2"/>
  <c r="DY294" i="2" s="1"/>
  <c r="EB294" i="2"/>
  <c r="EC294" i="2" s="1"/>
  <c r="EF294" i="2"/>
  <c r="EG294" i="2" s="1"/>
  <c r="EJ294" i="2"/>
  <c r="EK294" i="2" s="1"/>
  <c r="EN294" i="2"/>
  <c r="EO294" i="2" s="1"/>
  <c r="DJ285" i="2"/>
  <c r="ED285" i="2"/>
  <c r="EE285" i="2" s="1"/>
  <c r="EL285" i="2"/>
  <c r="EM285" i="2" s="1"/>
  <c r="DX285" i="2"/>
  <c r="DY285" i="2" s="1"/>
  <c r="EF285" i="2"/>
  <c r="EG285" i="2" s="1"/>
  <c r="EN285" i="2"/>
  <c r="EO285" i="2" s="1"/>
  <c r="EB285" i="2"/>
  <c r="EC285" i="2" s="1"/>
  <c r="EJ285" i="2"/>
  <c r="EK285" i="2" s="1"/>
  <c r="ER285" i="2"/>
  <c r="ES285" i="2" s="1"/>
  <c r="EH285" i="2"/>
  <c r="EI285" i="2" s="1"/>
  <c r="EP285" i="2"/>
  <c r="EQ285" i="2" s="1"/>
  <c r="DZ285" i="2"/>
  <c r="EA285" i="2" s="1"/>
  <c r="DJ287" i="2"/>
  <c r="DZ287" i="2"/>
  <c r="EA287" i="2" s="1"/>
  <c r="EH287" i="2"/>
  <c r="EI287" i="2" s="1"/>
  <c r="EP287" i="2"/>
  <c r="EQ287" i="2" s="1"/>
  <c r="EB287" i="2"/>
  <c r="EC287" i="2" s="1"/>
  <c r="EJ287" i="2"/>
  <c r="EK287" i="2" s="1"/>
  <c r="ER287" i="2"/>
  <c r="ES287" i="2" s="1"/>
  <c r="DX287" i="2"/>
  <c r="DY287" i="2" s="1"/>
  <c r="EF287" i="2"/>
  <c r="EG287" i="2" s="1"/>
  <c r="EN287" i="2"/>
  <c r="EO287" i="2" s="1"/>
  <c r="ED287" i="2"/>
  <c r="EE287" i="2" s="1"/>
  <c r="EL287" i="2"/>
  <c r="EM287" i="2" s="1"/>
  <c r="DJ312" i="2"/>
  <c r="EB312" i="2"/>
  <c r="EC312" i="2" s="1"/>
  <c r="EJ312" i="2"/>
  <c r="EK312" i="2" s="1"/>
  <c r="ER312" i="2"/>
  <c r="ES312" i="2" s="1"/>
  <c r="ED312" i="2"/>
  <c r="EE312" i="2" s="1"/>
  <c r="EL312" i="2"/>
  <c r="EM312" i="2" s="1"/>
  <c r="DX312" i="2"/>
  <c r="DY312" i="2" s="1"/>
  <c r="EF312" i="2"/>
  <c r="EG312" i="2" s="1"/>
  <c r="EN312" i="2"/>
  <c r="EO312" i="2" s="1"/>
  <c r="DZ312" i="2"/>
  <c r="EA312" i="2" s="1"/>
  <c r="EH312" i="2"/>
  <c r="EI312" i="2" s="1"/>
  <c r="EP312" i="2"/>
  <c r="EQ312" i="2" s="1"/>
  <c r="DJ304" i="2"/>
  <c r="EJ304" i="2"/>
  <c r="EK304" i="2" s="1"/>
  <c r="DZ304" i="2"/>
  <c r="EA304" i="2" s="1"/>
  <c r="EL304" i="2"/>
  <c r="EM304" i="2" s="1"/>
  <c r="EB304" i="2"/>
  <c r="EC304" i="2" s="1"/>
  <c r="ED304" i="2"/>
  <c r="EE304" i="2" s="1"/>
  <c r="EN304" i="2"/>
  <c r="EO304" i="2" s="1"/>
  <c r="EF304" i="2"/>
  <c r="EG304" i="2" s="1"/>
  <c r="EP304" i="2"/>
  <c r="EQ304" i="2" s="1"/>
  <c r="ER304" i="2"/>
  <c r="ES304" i="2" s="1"/>
  <c r="DX304" i="2"/>
  <c r="DY304" i="2" s="1"/>
  <c r="EH304" i="2"/>
  <c r="EI304" i="2" s="1"/>
  <c r="DJ374" i="2"/>
  <c r="DX374" i="2"/>
  <c r="DY374" i="2" s="1"/>
  <c r="EF374" i="2"/>
  <c r="EG374" i="2" s="1"/>
  <c r="EN374" i="2"/>
  <c r="EO374" i="2" s="1"/>
  <c r="DZ374" i="2"/>
  <c r="EA374" i="2" s="1"/>
  <c r="EH374" i="2"/>
  <c r="EI374" i="2" s="1"/>
  <c r="EP374" i="2"/>
  <c r="EQ374" i="2" s="1"/>
  <c r="EB374" i="2"/>
  <c r="EC374" i="2" s="1"/>
  <c r="EJ374" i="2"/>
  <c r="EK374" i="2" s="1"/>
  <c r="ER374" i="2"/>
  <c r="ES374" i="2" s="1"/>
  <c r="ED374" i="2"/>
  <c r="EE374" i="2" s="1"/>
  <c r="EL374" i="2"/>
  <c r="EM374" i="2" s="1"/>
  <c r="DJ366" i="2"/>
  <c r="DX366" i="2"/>
  <c r="DY366" i="2" s="1"/>
  <c r="EF366" i="2"/>
  <c r="EG366" i="2" s="1"/>
  <c r="EN366" i="2"/>
  <c r="EO366" i="2" s="1"/>
  <c r="DZ366" i="2"/>
  <c r="EA366" i="2" s="1"/>
  <c r="EH366" i="2"/>
  <c r="EI366" i="2" s="1"/>
  <c r="EP366" i="2"/>
  <c r="EQ366" i="2" s="1"/>
  <c r="EB366" i="2"/>
  <c r="EC366" i="2" s="1"/>
  <c r="EJ366" i="2"/>
  <c r="EK366" i="2" s="1"/>
  <c r="ER366" i="2"/>
  <c r="ES366" i="2" s="1"/>
  <c r="ED366" i="2"/>
  <c r="EE366" i="2" s="1"/>
  <c r="EL366" i="2"/>
  <c r="EM366" i="2" s="1"/>
  <c r="DJ358" i="2"/>
  <c r="DX358" i="2"/>
  <c r="DY358" i="2" s="1"/>
  <c r="EF358" i="2"/>
  <c r="EG358" i="2" s="1"/>
  <c r="EN358" i="2"/>
  <c r="EO358" i="2" s="1"/>
  <c r="DZ358" i="2"/>
  <c r="EA358" i="2" s="1"/>
  <c r="EH358" i="2"/>
  <c r="EI358" i="2" s="1"/>
  <c r="EP358" i="2"/>
  <c r="EQ358" i="2" s="1"/>
  <c r="EB358" i="2"/>
  <c r="EC358" i="2" s="1"/>
  <c r="EJ358" i="2"/>
  <c r="EK358" i="2" s="1"/>
  <c r="ER358" i="2"/>
  <c r="ES358" i="2" s="1"/>
  <c r="ED358" i="2"/>
  <c r="EE358" i="2" s="1"/>
  <c r="EL358" i="2"/>
  <c r="EM358" i="2" s="1"/>
  <c r="DJ350" i="2"/>
  <c r="DX350" i="2"/>
  <c r="DY350" i="2" s="1"/>
  <c r="EF350" i="2"/>
  <c r="EG350" i="2" s="1"/>
  <c r="EN350" i="2"/>
  <c r="EO350" i="2" s="1"/>
  <c r="DZ350" i="2"/>
  <c r="EA350" i="2" s="1"/>
  <c r="EH350" i="2"/>
  <c r="EI350" i="2" s="1"/>
  <c r="EP350" i="2"/>
  <c r="EQ350" i="2" s="1"/>
  <c r="EB350" i="2"/>
  <c r="EC350" i="2" s="1"/>
  <c r="EJ350" i="2"/>
  <c r="EK350" i="2" s="1"/>
  <c r="ER350" i="2"/>
  <c r="ES350" i="2" s="1"/>
  <c r="ED350" i="2"/>
  <c r="EE350" i="2" s="1"/>
  <c r="EL350" i="2"/>
  <c r="EM350" i="2" s="1"/>
  <c r="DJ274" i="2"/>
  <c r="DX274" i="2"/>
  <c r="DY274" i="2" s="1"/>
  <c r="EF274" i="2"/>
  <c r="EG274" i="2" s="1"/>
  <c r="EN274" i="2"/>
  <c r="EO274" i="2" s="1"/>
  <c r="DZ274" i="2"/>
  <c r="EA274" i="2" s="1"/>
  <c r="EH274" i="2"/>
  <c r="EI274" i="2" s="1"/>
  <c r="EP274" i="2"/>
  <c r="EQ274" i="2" s="1"/>
  <c r="ED274" i="2"/>
  <c r="EE274" i="2" s="1"/>
  <c r="EL274" i="2"/>
  <c r="EM274" i="2" s="1"/>
  <c r="EB274" i="2"/>
  <c r="EC274" i="2" s="1"/>
  <c r="EJ274" i="2"/>
  <c r="EK274" i="2" s="1"/>
  <c r="ER274" i="2"/>
  <c r="ES274" i="2" s="1"/>
  <c r="DJ300" i="2"/>
  <c r="EH300" i="2"/>
  <c r="EI300" i="2" s="1"/>
  <c r="EJ300" i="2"/>
  <c r="EK300" i="2" s="1"/>
  <c r="DX300" i="2"/>
  <c r="DY300" i="2" s="1"/>
  <c r="EL300" i="2"/>
  <c r="EM300" i="2" s="1"/>
  <c r="DZ300" i="2"/>
  <c r="EA300" i="2" s="1"/>
  <c r="EB300" i="2"/>
  <c r="EC300" i="2" s="1"/>
  <c r="EN300" i="2"/>
  <c r="EO300" i="2" s="1"/>
  <c r="ED300" i="2"/>
  <c r="EE300" i="2" s="1"/>
  <c r="EP300" i="2"/>
  <c r="EQ300" i="2" s="1"/>
  <c r="ER300" i="2"/>
  <c r="ES300" i="2" s="1"/>
  <c r="EF300" i="2"/>
  <c r="EG300" i="2" s="1"/>
  <c r="DJ271" i="2"/>
  <c r="DZ271" i="2"/>
  <c r="EA271" i="2" s="1"/>
  <c r="EH271" i="2"/>
  <c r="EI271" i="2" s="1"/>
  <c r="EP271" i="2"/>
  <c r="EQ271" i="2" s="1"/>
  <c r="EB271" i="2"/>
  <c r="EC271" i="2" s="1"/>
  <c r="EJ271" i="2"/>
  <c r="EK271" i="2" s="1"/>
  <c r="ER271" i="2"/>
  <c r="ES271" i="2" s="1"/>
  <c r="DX271" i="2"/>
  <c r="DY271" i="2" s="1"/>
  <c r="EF271" i="2"/>
  <c r="EG271" i="2" s="1"/>
  <c r="EN271" i="2"/>
  <c r="EO271" i="2" s="1"/>
  <c r="ED271" i="2"/>
  <c r="EE271" i="2" s="1"/>
  <c r="EL271" i="2"/>
  <c r="EM271" i="2" s="1"/>
  <c r="DJ273" i="2"/>
  <c r="ED273" i="2"/>
  <c r="EE273" i="2" s="1"/>
  <c r="EL273" i="2"/>
  <c r="EM273" i="2" s="1"/>
  <c r="DX273" i="2"/>
  <c r="DY273" i="2" s="1"/>
  <c r="EF273" i="2"/>
  <c r="EG273" i="2" s="1"/>
  <c r="EN273" i="2"/>
  <c r="EO273" i="2" s="1"/>
  <c r="EB273" i="2"/>
  <c r="EC273" i="2" s="1"/>
  <c r="EJ273" i="2"/>
  <c r="EK273" i="2" s="1"/>
  <c r="ER273" i="2"/>
  <c r="ES273" i="2" s="1"/>
  <c r="EP273" i="2"/>
  <c r="EQ273" i="2" s="1"/>
  <c r="DZ273" i="2"/>
  <c r="EA273" i="2" s="1"/>
  <c r="EH273" i="2"/>
  <c r="EI273" i="2" s="1"/>
  <c r="DJ293" i="2"/>
  <c r="DX293" i="2"/>
  <c r="DY293" i="2" s="1"/>
  <c r="EF293" i="2"/>
  <c r="EG293" i="2" s="1"/>
  <c r="EN293" i="2"/>
  <c r="EO293" i="2" s="1"/>
  <c r="EB293" i="2"/>
  <c r="EC293" i="2" s="1"/>
  <c r="EJ293" i="2"/>
  <c r="EK293" i="2" s="1"/>
  <c r="ER293" i="2"/>
  <c r="ES293" i="2" s="1"/>
  <c r="DZ293" i="2"/>
  <c r="EA293" i="2" s="1"/>
  <c r="ED293" i="2"/>
  <c r="EE293" i="2" s="1"/>
  <c r="EH293" i="2"/>
  <c r="EI293" i="2" s="1"/>
  <c r="EL293" i="2"/>
  <c r="EM293" i="2" s="1"/>
  <c r="EP293" i="2"/>
  <c r="EQ293" i="2" s="1"/>
  <c r="DJ284" i="2"/>
  <c r="EB284" i="2"/>
  <c r="EC284" i="2" s="1"/>
  <c r="EJ284" i="2"/>
  <c r="EK284" i="2" s="1"/>
  <c r="ER284" i="2"/>
  <c r="ES284" i="2" s="1"/>
  <c r="ED284" i="2"/>
  <c r="EE284" i="2" s="1"/>
  <c r="EL284" i="2"/>
  <c r="EM284" i="2" s="1"/>
  <c r="DZ284" i="2"/>
  <c r="EA284" i="2" s="1"/>
  <c r="EH284" i="2"/>
  <c r="EI284" i="2" s="1"/>
  <c r="EP284" i="2"/>
  <c r="EQ284" i="2" s="1"/>
  <c r="DX284" i="2"/>
  <c r="DY284" i="2" s="1"/>
  <c r="EF284" i="2"/>
  <c r="EG284" i="2" s="1"/>
  <c r="EN284" i="2"/>
  <c r="EO284" i="2" s="1"/>
  <c r="DJ311" i="2"/>
  <c r="DZ311" i="2"/>
  <c r="EA311" i="2" s="1"/>
  <c r="EH311" i="2"/>
  <c r="EI311" i="2" s="1"/>
  <c r="EP311" i="2"/>
  <c r="EQ311" i="2" s="1"/>
  <c r="EB311" i="2"/>
  <c r="EC311" i="2" s="1"/>
  <c r="EJ311" i="2"/>
  <c r="EK311" i="2" s="1"/>
  <c r="ER311" i="2"/>
  <c r="ES311" i="2" s="1"/>
  <c r="ED311" i="2"/>
  <c r="EE311" i="2" s="1"/>
  <c r="EL311" i="2"/>
  <c r="EM311" i="2" s="1"/>
  <c r="DX311" i="2"/>
  <c r="DY311" i="2" s="1"/>
  <c r="EF311" i="2"/>
  <c r="EG311" i="2" s="1"/>
  <c r="EN311" i="2"/>
  <c r="EO311" i="2" s="1"/>
  <c r="DJ303" i="2"/>
  <c r="DZ303" i="2"/>
  <c r="EA303" i="2" s="1"/>
  <c r="EB303" i="2"/>
  <c r="EC303" i="2" s="1"/>
  <c r="EL303" i="2"/>
  <c r="EM303" i="2" s="1"/>
  <c r="ED303" i="2"/>
  <c r="EE303" i="2" s="1"/>
  <c r="EN303" i="2"/>
  <c r="EO303" i="2" s="1"/>
  <c r="EP303" i="2"/>
  <c r="EQ303" i="2" s="1"/>
  <c r="EF303" i="2"/>
  <c r="EG303" i="2" s="1"/>
  <c r="ER303" i="2"/>
  <c r="ES303" i="2" s="1"/>
  <c r="EH303" i="2"/>
  <c r="EI303" i="2" s="1"/>
  <c r="DX303" i="2"/>
  <c r="DY303" i="2" s="1"/>
  <c r="EJ303" i="2"/>
  <c r="EK303" i="2" s="1"/>
  <c r="DJ373" i="2"/>
  <c r="ED373" i="2"/>
  <c r="EE373" i="2" s="1"/>
  <c r="EL373" i="2"/>
  <c r="EM373" i="2" s="1"/>
  <c r="DX373" i="2"/>
  <c r="DY373" i="2" s="1"/>
  <c r="EF373" i="2"/>
  <c r="EG373" i="2" s="1"/>
  <c r="EN373" i="2"/>
  <c r="EO373" i="2" s="1"/>
  <c r="DZ373" i="2"/>
  <c r="EA373" i="2" s="1"/>
  <c r="EH373" i="2"/>
  <c r="EI373" i="2" s="1"/>
  <c r="EP373" i="2"/>
  <c r="EQ373" i="2" s="1"/>
  <c r="EB373" i="2"/>
  <c r="EC373" i="2" s="1"/>
  <c r="EJ373" i="2"/>
  <c r="EK373" i="2" s="1"/>
  <c r="ER373" i="2"/>
  <c r="ES373" i="2" s="1"/>
  <c r="DJ365" i="2"/>
  <c r="ED365" i="2"/>
  <c r="EE365" i="2" s="1"/>
  <c r="EL365" i="2"/>
  <c r="EM365" i="2" s="1"/>
  <c r="DX365" i="2"/>
  <c r="DY365" i="2" s="1"/>
  <c r="EF365" i="2"/>
  <c r="EG365" i="2" s="1"/>
  <c r="EN365" i="2"/>
  <c r="EO365" i="2" s="1"/>
  <c r="DZ365" i="2"/>
  <c r="EA365" i="2" s="1"/>
  <c r="EH365" i="2"/>
  <c r="EI365" i="2" s="1"/>
  <c r="EP365" i="2"/>
  <c r="EQ365" i="2" s="1"/>
  <c r="EB365" i="2"/>
  <c r="EC365" i="2" s="1"/>
  <c r="EJ365" i="2"/>
  <c r="EK365" i="2" s="1"/>
  <c r="ER365" i="2"/>
  <c r="ES365" i="2" s="1"/>
  <c r="DJ357" i="2"/>
  <c r="ED357" i="2"/>
  <c r="EE357" i="2" s="1"/>
  <c r="EL357" i="2"/>
  <c r="EM357" i="2" s="1"/>
  <c r="DX357" i="2"/>
  <c r="DY357" i="2" s="1"/>
  <c r="EF357" i="2"/>
  <c r="EG357" i="2" s="1"/>
  <c r="EN357" i="2"/>
  <c r="EO357" i="2" s="1"/>
  <c r="DZ357" i="2"/>
  <c r="EA357" i="2" s="1"/>
  <c r="EH357" i="2"/>
  <c r="EI357" i="2" s="1"/>
  <c r="EP357" i="2"/>
  <c r="EQ357" i="2" s="1"/>
  <c r="EB357" i="2"/>
  <c r="EC357" i="2" s="1"/>
  <c r="EJ357" i="2"/>
  <c r="EK357" i="2" s="1"/>
  <c r="ER357" i="2"/>
  <c r="ES357" i="2" s="1"/>
  <c r="DJ349" i="2"/>
  <c r="ED349" i="2"/>
  <c r="EE349" i="2" s="1"/>
  <c r="EL349" i="2"/>
  <c r="EM349" i="2" s="1"/>
  <c r="DX349" i="2"/>
  <c r="DY349" i="2" s="1"/>
  <c r="EF349" i="2"/>
  <c r="EG349" i="2" s="1"/>
  <c r="EN349" i="2"/>
  <c r="EO349" i="2" s="1"/>
  <c r="DZ349" i="2"/>
  <c r="EA349" i="2" s="1"/>
  <c r="EH349" i="2"/>
  <c r="EI349" i="2" s="1"/>
  <c r="EP349" i="2"/>
  <c r="EQ349" i="2" s="1"/>
  <c r="EB349" i="2"/>
  <c r="EC349" i="2" s="1"/>
  <c r="EJ349" i="2"/>
  <c r="EK349" i="2" s="1"/>
  <c r="ER349" i="2"/>
  <c r="ES349" i="2" s="1"/>
  <c r="DJ278" i="2"/>
  <c r="DX278" i="2"/>
  <c r="DY278" i="2" s="1"/>
  <c r="EF278" i="2"/>
  <c r="EG278" i="2" s="1"/>
  <c r="EN278" i="2"/>
  <c r="EO278" i="2" s="1"/>
  <c r="DZ278" i="2"/>
  <c r="EA278" i="2" s="1"/>
  <c r="EH278" i="2"/>
  <c r="EI278" i="2" s="1"/>
  <c r="EP278" i="2"/>
  <c r="EQ278" i="2" s="1"/>
  <c r="ED278" i="2"/>
  <c r="EE278" i="2" s="1"/>
  <c r="EL278" i="2"/>
  <c r="EM278" i="2" s="1"/>
  <c r="EB278" i="2"/>
  <c r="EC278" i="2" s="1"/>
  <c r="EJ278" i="2"/>
  <c r="EK278" i="2" s="1"/>
  <c r="ER278" i="2"/>
  <c r="ES278" i="2" s="1"/>
  <c r="DJ359" i="2"/>
  <c r="DZ359" i="2"/>
  <c r="EA359" i="2" s="1"/>
  <c r="EH359" i="2"/>
  <c r="EI359" i="2" s="1"/>
  <c r="EP359" i="2"/>
  <c r="EQ359" i="2" s="1"/>
  <c r="EB359" i="2"/>
  <c r="EC359" i="2" s="1"/>
  <c r="EJ359" i="2"/>
  <c r="EK359" i="2" s="1"/>
  <c r="ER359" i="2"/>
  <c r="ES359" i="2" s="1"/>
  <c r="ED359" i="2"/>
  <c r="EE359" i="2" s="1"/>
  <c r="EL359" i="2"/>
  <c r="EM359" i="2" s="1"/>
  <c r="DX359" i="2"/>
  <c r="DY359" i="2" s="1"/>
  <c r="EF359" i="2"/>
  <c r="EG359" i="2" s="1"/>
  <c r="EN359" i="2"/>
  <c r="EO359" i="2" s="1"/>
  <c r="DJ270" i="2"/>
  <c r="DX270" i="2"/>
  <c r="DY270" i="2" s="1"/>
  <c r="EF270" i="2"/>
  <c r="EG270" i="2" s="1"/>
  <c r="EN270" i="2"/>
  <c r="EO270" i="2" s="1"/>
  <c r="DZ270" i="2"/>
  <c r="EA270" i="2" s="1"/>
  <c r="EH270" i="2"/>
  <c r="EI270" i="2" s="1"/>
  <c r="EP270" i="2"/>
  <c r="EQ270" i="2" s="1"/>
  <c r="ED270" i="2"/>
  <c r="EE270" i="2" s="1"/>
  <c r="EL270" i="2"/>
  <c r="EM270" i="2" s="1"/>
  <c r="ER270" i="2"/>
  <c r="ES270" i="2" s="1"/>
  <c r="EB270" i="2"/>
  <c r="EC270" i="2" s="1"/>
  <c r="EJ270" i="2"/>
  <c r="EK270" i="2" s="1"/>
  <c r="DJ277" i="2"/>
  <c r="ED277" i="2"/>
  <c r="EE277" i="2" s="1"/>
  <c r="EL277" i="2"/>
  <c r="EM277" i="2" s="1"/>
  <c r="DX277" i="2"/>
  <c r="DY277" i="2" s="1"/>
  <c r="EF277" i="2"/>
  <c r="EG277" i="2" s="1"/>
  <c r="EN277" i="2"/>
  <c r="EO277" i="2" s="1"/>
  <c r="EB277" i="2"/>
  <c r="EC277" i="2" s="1"/>
  <c r="EJ277" i="2"/>
  <c r="EK277" i="2" s="1"/>
  <c r="ER277" i="2"/>
  <c r="ES277" i="2" s="1"/>
  <c r="DZ277" i="2"/>
  <c r="EA277" i="2" s="1"/>
  <c r="EH277" i="2"/>
  <c r="EI277" i="2" s="1"/>
  <c r="EP277" i="2"/>
  <c r="EQ277" i="2" s="1"/>
  <c r="DJ292" i="2"/>
  <c r="ED292" i="2"/>
  <c r="EE292" i="2" s="1"/>
  <c r="EL292" i="2"/>
  <c r="EM292" i="2" s="1"/>
  <c r="DZ292" i="2"/>
  <c r="EA292" i="2" s="1"/>
  <c r="EH292" i="2"/>
  <c r="EI292" i="2" s="1"/>
  <c r="EP292" i="2"/>
  <c r="EQ292" i="2" s="1"/>
  <c r="DX292" i="2"/>
  <c r="DY292" i="2" s="1"/>
  <c r="ER292" i="2"/>
  <c r="ES292" i="2" s="1"/>
  <c r="EB292" i="2"/>
  <c r="EC292" i="2" s="1"/>
  <c r="EF292" i="2"/>
  <c r="EG292" i="2" s="1"/>
  <c r="EJ292" i="2"/>
  <c r="EK292" i="2" s="1"/>
  <c r="EN292" i="2"/>
  <c r="EO292" i="2" s="1"/>
  <c r="DJ283" i="2"/>
  <c r="DZ283" i="2"/>
  <c r="EA283" i="2" s="1"/>
  <c r="EH283" i="2"/>
  <c r="EI283" i="2" s="1"/>
  <c r="EP283" i="2"/>
  <c r="EQ283" i="2" s="1"/>
  <c r="EB283" i="2"/>
  <c r="EC283" i="2" s="1"/>
  <c r="EJ283" i="2"/>
  <c r="EK283" i="2" s="1"/>
  <c r="ER283" i="2"/>
  <c r="ES283" i="2" s="1"/>
  <c r="DX283" i="2"/>
  <c r="DY283" i="2" s="1"/>
  <c r="EF283" i="2"/>
  <c r="EG283" i="2" s="1"/>
  <c r="EN283" i="2"/>
  <c r="EO283" i="2" s="1"/>
  <c r="ED283" i="2"/>
  <c r="EE283" i="2" s="1"/>
  <c r="EL283" i="2"/>
  <c r="EM283" i="2" s="1"/>
  <c r="DJ310" i="2"/>
  <c r="DX310" i="2"/>
  <c r="DY310" i="2" s="1"/>
  <c r="EF310" i="2"/>
  <c r="EG310" i="2" s="1"/>
  <c r="EN310" i="2"/>
  <c r="EO310" i="2" s="1"/>
  <c r="DZ310" i="2"/>
  <c r="EA310" i="2" s="1"/>
  <c r="EH310" i="2"/>
  <c r="EI310" i="2" s="1"/>
  <c r="EP310" i="2"/>
  <c r="EQ310" i="2" s="1"/>
  <c r="EB310" i="2"/>
  <c r="EC310" i="2" s="1"/>
  <c r="EJ310" i="2"/>
  <c r="EK310" i="2" s="1"/>
  <c r="ER310" i="2"/>
  <c r="ES310" i="2" s="1"/>
  <c r="ED310" i="2"/>
  <c r="EE310" i="2" s="1"/>
  <c r="EL310" i="2"/>
  <c r="EM310" i="2" s="1"/>
  <c r="DJ302" i="2"/>
  <c r="EB302" i="2"/>
  <c r="EC302" i="2" s="1"/>
  <c r="EL302" i="2"/>
  <c r="EM302" i="2" s="1"/>
  <c r="EN302" i="2"/>
  <c r="EO302" i="2" s="1"/>
  <c r="ED302" i="2"/>
  <c r="EE302" i="2" s="1"/>
  <c r="EP302" i="2"/>
  <c r="EQ302" i="2" s="1"/>
  <c r="EF302" i="2"/>
  <c r="EG302" i="2" s="1"/>
  <c r="EH302" i="2"/>
  <c r="EI302" i="2" s="1"/>
  <c r="ER302" i="2"/>
  <c r="ES302" i="2" s="1"/>
  <c r="DX302" i="2"/>
  <c r="DY302" i="2" s="1"/>
  <c r="DZ302" i="2"/>
  <c r="EA302" i="2" s="1"/>
  <c r="EJ302" i="2"/>
  <c r="EK302" i="2" s="1"/>
  <c r="DJ372" i="2"/>
  <c r="EB372" i="2"/>
  <c r="EC372" i="2" s="1"/>
  <c r="EJ372" i="2"/>
  <c r="EK372" i="2" s="1"/>
  <c r="ER372" i="2"/>
  <c r="ES372" i="2" s="1"/>
  <c r="ED372" i="2"/>
  <c r="EE372" i="2" s="1"/>
  <c r="EL372" i="2"/>
  <c r="EM372" i="2" s="1"/>
  <c r="DX372" i="2"/>
  <c r="DY372" i="2" s="1"/>
  <c r="EF372" i="2"/>
  <c r="EG372" i="2" s="1"/>
  <c r="EN372" i="2"/>
  <c r="EO372" i="2" s="1"/>
  <c r="DZ372" i="2"/>
  <c r="EA372" i="2" s="1"/>
  <c r="EH372" i="2"/>
  <c r="EI372" i="2" s="1"/>
  <c r="EP372" i="2"/>
  <c r="EQ372" i="2" s="1"/>
  <c r="DJ364" i="2"/>
  <c r="EB364" i="2"/>
  <c r="EC364" i="2" s="1"/>
  <c r="EJ364" i="2"/>
  <c r="EK364" i="2" s="1"/>
  <c r="ER364" i="2"/>
  <c r="ES364" i="2" s="1"/>
  <c r="ED364" i="2"/>
  <c r="EE364" i="2" s="1"/>
  <c r="EL364" i="2"/>
  <c r="EM364" i="2" s="1"/>
  <c r="DX364" i="2"/>
  <c r="DY364" i="2" s="1"/>
  <c r="EF364" i="2"/>
  <c r="EG364" i="2" s="1"/>
  <c r="EN364" i="2"/>
  <c r="EO364" i="2" s="1"/>
  <c r="DZ364" i="2"/>
  <c r="EA364" i="2" s="1"/>
  <c r="EH364" i="2"/>
  <c r="EI364" i="2" s="1"/>
  <c r="EP364" i="2"/>
  <c r="EQ364" i="2" s="1"/>
  <c r="DJ356" i="2"/>
  <c r="EB356" i="2"/>
  <c r="EC356" i="2" s="1"/>
  <c r="EJ356" i="2"/>
  <c r="EK356" i="2" s="1"/>
  <c r="ER356" i="2"/>
  <c r="ES356" i="2" s="1"/>
  <c r="ED356" i="2"/>
  <c r="EE356" i="2" s="1"/>
  <c r="EL356" i="2"/>
  <c r="EM356" i="2" s="1"/>
  <c r="DX356" i="2"/>
  <c r="DY356" i="2" s="1"/>
  <c r="EF356" i="2"/>
  <c r="EG356" i="2" s="1"/>
  <c r="EN356" i="2"/>
  <c r="EO356" i="2" s="1"/>
  <c r="DZ356" i="2"/>
  <c r="EA356" i="2" s="1"/>
  <c r="EH356" i="2"/>
  <c r="EI356" i="2" s="1"/>
  <c r="EP356" i="2"/>
  <c r="EQ356" i="2" s="1"/>
  <c r="DJ348" i="2"/>
  <c r="EB348" i="2"/>
  <c r="EC348" i="2" s="1"/>
  <c r="EJ348" i="2"/>
  <c r="EK348" i="2" s="1"/>
  <c r="ER348" i="2"/>
  <c r="ES348" i="2" s="1"/>
  <c r="ED348" i="2"/>
  <c r="EE348" i="2" s="1"/>
  <c r="EL348" i="2"/>
  <c r="EM348" i="2" s="1"/>
  <c r="DX348" i="2"/>
  <c r="DY348" i="2" s="1"/>
  <c r="EF348" i="2"/>
  <c r="EG348" i="2" s="1"/>
  <c r="EN348" i="2"/>
  <c r="EO348" i="2" s="1"/>
  <c r="DZ348" i="2"/>
  <c r="EA348" i="2" s="1"/>
  <c r="EH348" i="2"/>
  <c r="EI348" i="2" s="1"/>
  <c r="EP348" i="2"/>
  <c r="EQ348" i="2" s="1"/>
  <c r="DJ269" i="2"/>
  <c r="ED269" i="2"/>
  <c r="EE269" i="2" s="1"/>
  <c r="EL269" i="2"/>
  <c r="EM269" i="2" s="1"/>
  <c r="DX269" i="2"/>
  <c r="DY269" i="2" s="1"/>
  <c r="EF269" i="2"/>
  <c r="EG269" i="2" s="1"/>
  <c r="EN269" i="2"/>
  <c r="EO269" i="2" s="1"/>
  <c r="EB269" i="2"/>
  <c r="EC269" i="2" s="1"/>
  <c r="EJ269" i="2"/>
  <c r="EK269" i="2" s="1"/>
  <c r="ER269" i="2"/>
  <c r="ES269" i="2" s="1"/>
  <c r="EH269" i="2"/>
  <c r="EI269" i="2" s="1"/>
  <c r="EP269" i="2"/>
  <c r="EQ269" i="2" s="1"/>
  <c r="DZ269" i="2"/>
  <c r="EA269" i="2" s="1"/>
  <c r="DJ299" i="2"/>
  <c r="EB299" i="2"/>
  <c r="EC299" i="2" s="1"/>
  <c r="EJ299" i="2"/>
  <c r="EK299" i="2" s="1"/>
  <c r="ER299" i="2"/>
  <c r="ES299" i="2" s="1"/>
  <c r="DX299" i="2"/>
  <c r="DY299" i="2" s="1"/>
  <c r="EF299" i="2"/>
  <c r="EG299" i="2" s="1"/>
  <c r="EN299" i="2"/>
  <c r="EO299" i="2" s="1"/>
  <c r="EP299" i="2"/>
  <c r="EQ299" i="2" s="1"/>
  <c r="DZ299" i="2"/>
  <c r="EA299" i="2" s="1"/>
  <c r="ED299" i="2"/>
  <c r="EE299" i="2" s="1"/>
  <c r="EH299" i="2"/>
  <c r="EI299" i="2" s="1"/>
  <c r="EL299" i="2"/>
  <c r="EM299" i="2" s="1"/>
  <c r="DJ291" i="2"/>
  <c r="EB291" i="2"/>
  <c r="EC291" i="2" s="1"/>
  <c r="EJ291" i="2"/>
  <c r="EK291" i="2" s="1"/>
  <c r="ER291" i="2"/>
  <c r="ES291" i="2" s="1"/>
  <c r="DX291" i="2"/>
  <c r="DY291" i="2" s="1"/>
  <c r="EF291" i="2"/>
  <c r="EG291" i="2" s="1"/>
  <c r="EN291" i="2"/>
  <c r="EO291" i="2" s="1"/>
  <c r="DZ291" i="2"/>
  <c r="EA291" i="2" s="1"/>
  <c r="ED291" i="2"/>
  <c r="EE291" i="2" s="1"/>
  <c r="EH291" i="2"/>
  <c r="EI291" i="2" s="1"/>
  <c r="EL291" i="2"/>
  <c r="EM291" i="2" s="1"/>
  <c r="EP291" i="2"/>
  <c r="EQ291" i="2" s="1"/>
  <c r="DJ282" i="2"/>
  <c r="DX282" i="2"/>
  <c r="DY282" i="2" s="1"/>
  <c r="EF282" i="2"/>
  <c r="EG282" i="2" s="1"/>
  <c r="EN282" i="2"/>
  <c r="EO282" i="2" s="1"/>
  <c r="DZ282" i="2"/>
  <c r="EA282" i="2" s="1"/>
  <c r="EH282" i="2"/>
  <c r="EI282" i="2" s="1"/>
  <c r="EP282" i="2"/>
  <c r="EQ282" i="2" s="1"/>
  <c r="ED282" i="2"/>
  <c r="EE282" i="2" s="1"/>
  <c r="EL282" i="2"/>
  <c r="EM282" i="2" s="1"/>
  <c r="EJ282" i="2"/>
  <c r="EK282" i="2" s="1"/>
  <c r="ER282" i="2"/>
  <c r="ES282" i="2" s="1"/>
  <c r="EB282" i="2"/>
  <c r="EC282" i="2" s="1"/>
  <c r="DJ309" i="2"/>
  <c r="ED309" i="2"/>
  <c r="EE309" i="2" s="1"/>
  <c r="EL309" i="2"/>
  <c r="EM309" i="2" s="1"/>
  <c r="DX309" i="2"/>
  <c r="DY309" i="2" s="1"/>
  <c r="EF309" i="2"/>
  <c r="EG309" i="2" s="1"/>
  <c r="EN309" i="2"/>
  <c r="EO309" i="2" s="1"/>
  <c r="DZ309" i="2"/>
  <c r="EA309" i="2" s="1"/>
  <c r="EH309" i="2"/>
  <c r="EI309" i="2" s="1"/>
  <c r="EP309" i="2"/>
  <c r="EQ309" i="2" s="1"/>
  <c r="EB309" i="2"/>
  <c r="EC309" i="2" s="1"/>
  <c r="EJ309" i="2"/>
  <c r="EK309" i="2" s="1"/>
  <c r="ER309" i="2"/>
  <c r="ES309" i="2" s="1"/>
  <c r="DJ301" i="2"/>
  <c r="EL301" i="2"/>
  <c r="EM301" i="2" s="1"/>
  <c r="DZ301" i="2"/>
  <c r="EA301" i="2" s="1"/>
  <c r="EN301" i="2"/>
  <c r="EO301" i="2" s="1"/>
  <c r="EB301" i="2"/>
  <c r="EC301" i="2" s="1"/>
  <c r="ED301" i="2"/>
  <c r="EE301" i="2" s="1"/>
  <c r="EP301" i="2"/>
  <c r="EQ301" i="2" s="1"/>
  <c r="EF301" i="2"/>
  <c r="EG301" i="2" s="1"/>
  <c r="ER301" i="2"/>
  <c r="ES301" i="2" s="1"/>
  <c r="EH301" i="2"/>
  <c r="EI301" i="2" s="1"/>
  <c r="DX301" i="2"/>
  <c r="DY301" i="2" s="1"/>
  <c r="EJ301" i="2"/>
  <c r="EK301" i="2" s="1"/>
  <c r="DJ371" i="2"/>
  <c r="DZ371" i="2"/>
  <c r="EA371" i="2" s="1"/>
  <c r="EH371" i="2"/>
  <c r="EI371" i="2" s="1"/>
  <c r="EP371" i="2"/>
  <c r="EQ371" i="2" s="1"/>
  <c r="EB371" i="2"/>
  <c r="EC371" i="2" s="1"/>
  <c r="EJ371" i="2"/>
  <c r="EK371" i="2" s="1"/>
  <c r="ER371" i="2"/>
  <c r="ES371" i="2" s="1"/>
  <c r="ED371" i="2"/>
  <c r="EE371" i="2" s="1"/>
  <c r="EL371" i="2"/>
  <c r="EM371" i="2" s="1"/>
  <c r="DX371" i="2"/>
  <c r="DY371" i="2" s="1"/>
  <c r="EF371" i="2"/>
  <c r="EG371" i="2" s="1"/>
  <c r="EN371" i="2"/>
  <c r="EO371" i="2" s="1"/>
  <c r="DJ363" i="2"/>
  <c r="DZ363" i="2"/>
  <c r="EA363" i="2" s="1"/>
  <c r="EH363" i="2"/>
  <c r="EI363" i="2" s="1"/>
  <c r="EP363" i="2"/>
  <c r="EQ363" i="2" s="1"/>
  <c r="EB363" i="2"/>
  <c r="EC363" i="2" s="1"/>
  <c r="EJ363" i="2"/>
  <c r="EK363" i="2" s="1"/>
  <c r="ER363" i="2"/>
  <c r="ES363" i="2" s="1"/>
  <c r="ED363" i="2"/>
  <c r="EE363" i="2" s="1"/>
  <c r="EL363" i="2"/>
  <c r="EM363" i="2" s="1"/>
  <c r="DX363" i="2"/>
  <c r="DY363" i="2" s="1"/>
  <c r="EF363" i="2"/>
  <c r="EG363" i="2" s="1"/>
  <c r="EN363" i="2"/>
  <c r="EO363" i="2" s="1"/>
  <c r="DJ355" i="2"/>
  <c r="DZ355" i="2"/>
  <c r="EA355" i="2" s="1"/>
  <c r="EH355" i="2"/>
  <c r="EI355" i="2" s="1"/>
  <c r="EP355" i="2"/>
  <c r="EQ355" i="2" s="1"/>
  <c r="EB355" i="2"/>
  <c r="EC355" i="2" s="1"/>
  <c r="EJ355" i="2"/>
  <c r="EK355" i="2" s="1"/>
  <c r="ER355" i="2"/>
  <c r="ES355" i="2" s="1"/>
  <c r="ED355" i="2"/>
  <c r="EE355" i="2" s="1"/>
  <c r="EL355" i="2"/>
  <c r="EM355" i="2" s="1"/>
  <c r="DX355" i="2"/>
  <c r="DY355" i="2" s="1"/>
  <c r="EF355" i="2"/>
  <c r="EG355" i="2" s="1"/>
  <c r="EN355" i="2"/>
  <c r="EO355" i="2" s="1"/>
  <c r="DJ265" i="2"/>
  <c r="ED265" i="2"/>
  <c r="EE265" i="2" s="1"/>
  <c r="EL265" i="2"/>
  <c r="EM265" i="2" s="1"/>
  <c r="DX265" i="2"/>
  <c r="DY265" i="2" s="1"/>
  <c r="EF265" i="2"/>
  <c r="EG265" i="2" s="1"/>
  <c r="EN265" i="2"/>
  <c r="EO265" i="2" s="1"/>
  <c r="EB265" i="2"/>
  <c r="EC265" i="2" s="1"/>
  <c r="EJ265" i="2"/>
  <c r="EK265" i="2" s="1"/>
  <c r="ER265" i="2"/>
  <c r="ES265" i="2" s="1"/>
  <c r="DZ265" i="2"/>
  <c r="EA265" i="2" s="1"/>
  <c r="EH265" i="2"/>
  <c r="EI265" i="2" s="1"/>
  <c r="EP265" i="2"/>
  <c r="EQ265" i="2" s="1"/>
  <c r="DJ375" i="2"/>
  <c r="DZ375" i="2"/>
  <c r="EA375" i="2" s="1"/>
  <c r="EH375" i="2"/>
  <c r="EI375" i="2" s="1"/>
  <c r="EP375" i="2"/>
  <c r="EQ375" i="2" s="1"/>
  <c r="EB375" i="2"/>
  <c r="EC375" i="2" s="1"/>
  <c r="EJ375" i="2"/>
  <c r="EK375" i="2" s="1"/>
  <c r="ER375" i="2"/>
  <c r="ES375" i="2" s="1"/>
  <c r="ED375" i="2"/>
  <c r="EE375" i="2" s="1"/>
  <c r="EL375" i="2"/>
  <c r="EM375" i="2" s="1"/>
  <c r="DX375" i="2"/>
  <c r="DY375" i="2" s="1"/>
  <c r="EF375" i="2"/>
  <c r="EG375" i="2" s="1"/>
  <c r="EN375" i="2"/>
  <c r="EO375" i="2" s="1"/>
  <c r="DJ268" i="2"/>
  <c r="EB268" i="2"/>
  <c r="EC268" i="2" s="1"/>
  <c r="EJ268" i="2"/>
  <c r="EK268" i="2" s="1"/>
  <c r="ER268" i="2"/>
  <c r="ES268" i="2" s="1"/>
  <c r="ED268" i="2"/>
  <c r="EE268" i="2" s="1"/>
  <c r="EL268" i="2"/>
  <c r="EM268" i="2" s="1"/>
  <c r="DZ268" i="2"/>
  <c r="EA268" i="2" s="1"/>
  <c r="EH268" i="2"/>
  <c r="EI268" i="2" s="1"/>
  <c r="EP268" i="2"/>
  <c r="EQ268" i="2" s="1"/>
  <c r="DX268" i="2"/>
  <c r="DY268" i="2" s="1"/>
  <c r="EF268" i="2"/>
  <c r="EG268" i="2" s="1"/>
  <c r="EN268" i="2"/>
  <c r="EO268" i="2" s="1"/>
  <c r="DJ298" i="2"/>
  <c r="DZ298" i="2"/>
  <c r="EA298" i="2" s="1"/>
  <c r="EH298" i="2"/>
  <c r="EI298" i="2" s="1"/>
  <c r="EP298" i="2"/>
  <c r="EQ298" i="2" s="1"/>
  <c r="ED298" i="2"/>
  <c r="EE298" i="2" s="1"/>
  <c r="EL298" i="2"/>
  <c r="EM298" i="2" s="1"/>
  <c r="EN298" i="2"/>
  <c r="EO298" i="2" s="1"/>
  <c r="ER298" i="2"/>
  <c r="ES298" i="2" s="1"/>
  <c r="DX298" i="2"/>
  <c r="DY298" i="2" s="1"/>
  <c r="EB298" i="2"/>
  <c r="EC298" i="2" s="1"/>
  <c r="EF298" i="2"/>
  <c r="EG298" i="2" s="1"/>
  <c r="EJ298" i="2"/>
  <c r="EK298" i="2" s="1"/>
  <c r="DJ290" i="2"/>
  <c r="DX290" i="2"/>
  <c r="DY290" i="2" s="1"/>
  <c r="EF290" i="2"/>
  <c r="EG290" i="2" s="1"/>
  <c r="EN290" i="2"/>
  <c r="EO290" i="2" s="1"/>
  <c r="DZ290" i="2"/>
  <c r="EA290" i="2" s="1"/>
  <c r="EH290" i="2"/>
  <c r="EI290" i="2" s="1"/>
  <c r="EP290" i="2"/>
  <c r="EQ290" i="2" s="1"/>
  <c r="ED290" i="2"/>
  <c r="EE290" i="2" s="1"/>
  <c r="EL290" i="2"/>
  <c r="EM290" i="2" s="1"/>
  <c r="EB290" i="2"/>
  <c r="EC290" i="2" s="1"/>
  <c r="EJ290" i="2"/>
  <c r="EK290" i="2" s="1"/>
  <c r="ER290" i="2"/>
  <c r="ES290" i="2" s="1"/>
  <c r="DJ281" i="2"/>
  <c r="ED281" i="2"/>
  <c r="EE281" i="2" s="1"/>
  <c r="EL281" i="2"/>
  <c r="EM281" i="2" s="1"/>
  <c r="DX281" i="2"/>
  <c r="DY281" i="2" s="1"/>
  <c r="EF281" i="2"/>
  <c r="EG281" i="2" s="1"/>
  <c r="EN281" i="2"/>
  <c r="EO281" i="2" s="1"/>
  <c r="EB281" i="2"/>
  <c r="EC281" i="2" s="1"/>
  <c r="EJ281" i="2"/>
  <c r="EK281" i="2" s="1"/>
  <c r="ER281" i="2"/>
  <c r="ES281" i="2" s="1"/>
  <c r="DZ281" i="2"/>
  <c r="EA281" i="2" s="1"/>
  <c r="EH281" i="2"/>
  <c r="EI281" i="2" s="1"/>
  <c r="EP281" i="2"/>
  <c r="EQ281" i="2" s="1"/>
  <c r="DJ308" i="2"/>
  <c r="EB308" i="2"/>
  <c r="EC308" i="2" s="1"/>
  <c r="EJ308" i="2"/>
  <c r="EK308" i="2" s="1"/>
  <c r="ER308" i="2"/>
  <c r="ES308" i="2" s="1"/>
  <c r="ED308" i="2"/>
  <c r="EE308" i="2" s="1"/>
  <c r="EL308" i="2"/>
  <c r="EM308" i="2" s="1"/>
  <c r="DX308" i="2"/>
  <c r="DY308" i="2" s="1"/>
  <c r="EF308" i="2"/>
  <c r="EG308" i="2" s="1"/>
  <c r="EN308" i="2"/>
  <c r="EO308" i="2" s="1"/>
  <c r="DZ308" i="2"/>
  <c r="EA308" i="2" s="1"/>
  <c r="EH308" i="2"/>
  <c r="EI308" i="2" s="1"/>
  <c r="EP308" i="2"/>
  <c r="EQ308" i="2" s="1"/>
  <c r="DJ347" i="2"/>
  <c r="DZ347" i="2"/>
  <c r="EA347" i="2" s="1"/>
  <c r="EH347" i="2"/>
  <c r="EI347" i="2" s="1"/>
  <c r="EP347" i="2"/>
  <c r="EQ347" i="2" s="1"/>
  <c r="EB347" i="2"/>
  <c r="EC347" i="2" s="1"/>
  <c r="EJ347" i="2"/>
  <c r="EK347" i="2" s="1"/>
  <c r="ER347" i="2"/>
  <c r="ES347" i="2" s="1"/>
  <c r="ED347" i="2"/>
  <c r="EE347" i="2" s="1"/>
  <c r="EL347" i="2"/>
  <c r="EM347" i="2" s="1"/>
  <c r="DX347" i="2"/>
  <c r="DY347" i="2" s="1"/>
  <c r="EF347" i="2"/>
  <c r="EG347" i="2" s="1"/>
  <c r="EN347" i="2"/>
  <c r="EO347" i="2" s="1"/>
  <c r="DJ370" i="2"/>
  <c r="DX370" i="2"/>
  <c r="DY370" i="2" s="1"/>
  <c r="EF370" i="2"/>
  <c r="EG370" i="2" s="1"/>
  <c r="EN370" i="2"/>
  <c r="EO370" i="2" s="1"/>
  <c r="DZ370" i="2"/>
  <c r="EA370" i="2" s="1"/>
  <c r="EH370" i="2"/>
  <c r="EI370" i="2" s="1"/>
  <c r="EP370" i="2"/>
  <c r="EQ370" i="2" s="1"/>
  <c r="EB370" i="2"/>
  <c r="EC370" i="2" s="1"/>
  <c r="EJ370" i="2"/>
  <c r="EK370" i="2" s="1"/>
  <c r="ER370" i="2"/>
  <c r="ES370" i="2" s="1"/>
  <c r="ED370" i="2"/>
  <c r="EE370" i="2" s="1"/>
  <c r="EL370" i="2"/>
  <c r="EM370" i="2" s="1"/>
  <c r="DJ362" i="2"/>
  <c r="DX362" i="2"/>
  <c r="DY362" i="2" s="1"/>
  <c r="EF362" i="2"/>
  <c r="EG362" i="2" s="1"/>
  <c r="EN362" i="2"/>
  <c r="EO362" i="2" s="1"/>
  <c r="DZ362" i="2"/>
  <c r="EA362" i="2" s="1"/>
  <c r="EH362" i="2"/>
  <c r="EI362" i="2" s="1"/>
  <c r="EP362" i="2"/>
  <c r="EQ362" i="2" s="1"/>
  <c r="EB362" i="2"/>
  <c r="EC362" i="2" s="1"/>
  <c r="EJ362" i="2"/>
  <c r="EK362" i="2" s="1"/>
  <c r="ER362" i="2"/>
  <c r="ES362" i="2" s="1"/>
  <c r="ED362" i="2"/>
  <c r="EE362" i="2" s="1"/>
  <c r="EL362" i="2"/>
  <c r="EM362" i="2" s="1"/>
  <c r="DJ354" i="2"/>
  <c r="DX354" i="2"/>
  <c r="DY354" i="2" s="1"/>
  <c r="EF354" i="2"/>
  <c r="EG354" i="2" s="1"/>
  <c r="EN354" i="2"/>
  <c r="EO354" i="2" s="1"/>
  <c r="DZ354" i="2"/>
  <c r="EA354" i="2" s="1"/>
  <c r="EH354" i="2"/>
  <c r="EI354" i="2" s="1"/>
  <c r="EP354" i="2"/>
  <c r="EQ354" i="2" s="1"/>
  <c r="EB354" i="2"/>
  <c r="EC354" i="2" s="1"/>
  <c r="EJ354" i="2"/>
  <c r="EK354" i="2" s="1"/>
  <c r="ER354" i="2"/>
  <c r="ES354" i="2" s="1"/>
  <c r="ED354" i="2"/>
  <c r="EE354" i="2" s="1"/>
  <c r="EL354" i="2"/>
  <c r="EM354" i="2" s="1"/>
  <c r="DJ295" i="2"/>
  <c r="EB295" i="2"/>
  <c r="EC295" i="2" s="1"/>
  <c r="EJ295" i="2"/>
  <c r="EK295" i="2" s="1"/>
  <c r="ER295" i="2"/>
  <c r="ES295" i="2" s="1"/>
  <c r="DX295" i="2"/>
  <c r="DY295" i="2" s="1"/>
  <c r="EF295" i="2"/>
  <c r="EG295" i="2" s="1"/>
  <c r="EN295" i="2"/>
  <c r="EO295" i="2" s="1"/>
  <c r="EP295" i="2"/>
  <c r="EQ295" i="2" s="1"/>
  <c r="DZ295" i="2"/>
  <c r="EA295" i="2" s="1"/>
  <c r="ED295" i="2"/>
  <c r="EE295" i="2" s="1"/>
  <c r="EH295" i="2"/>
  <c r="EI295" i="2" s="1"/>
  <c r="EL295" i="2"/>
  <c r="EM295" i="2" s="1"/>
  <c r="DJ367" i="2"/>
  <c r="DZ367" i="2"/>
  <c r="EA367" i="2" s="1"/>
  <c r="EH367" i="2"/>
  <c r="EI367" i="2" s="1"/>
  <c r="EP367" i="2"/>
  <c r="EQ367" i="2" s="1"/>
  <c r="EB367" i="2"/>
  <c r="EC367" i="2" s="1"/>
  <c r="EJ367" i="2"/>
  <c r="EK367" i="2" s="1"/>
  <c r="ER367" i="2"/>
  <c r="ES367" i="2" s="1"/>
  <c r="ED367" i="2"/>
  <c r="EE367" i="2" s="1"/>
  <c r="EL367" i="2"/>
  <c r="EM367" i="2" s="1"/>
  <c r="DX367" i="2"/>
  <c r="DY367" i="2" s="1"/>
  <c r="EF367" i="2"/>
  <c r="EG367" i="2" s="1"/>
  <c r="EN367" i="2"/>
  <c r="EO367" i="2" s="1"/>
  <c r="DJ263" i="2"/>
  <c r="DZ263" i="2"/>
  <c r="EA263" i="2" s="1"/>
  <c r="EH263" i="2"/>
  <c r="EI263" i="2" s="1"/>
  <c r="EP263" i="2"/>
  <c r="EQ263" i="2" s="1"/>
  <c r="EB263" i="2"/>
  <c r="EC263" i="2" s="1"/>
  <c r="EJ263" i="2"/>
  <c r="EK263" i="2" s="1"/>
  <c r="ER263" i="2"/>
  <c r="ES263" i="2" s="1"/>
  <c r="DX263" i="2"/>
  <c r="DY263" i="2" s="1"/>
  <c r="EF263" i="2"/>
  <c r="EG263" i="2" s="1"/>
  <c r="EN263" i="2"/>
  <c r="EO263" i="2" s="1"/>
  <c r="EL263" i="2"/>
  <c r="EM263" i="2" s="1"/>
  <c r="ED263" i="2"/>
  <c r="EE263" i="2" s="1"/>
  <c r="DJ267" i="2"/>
  <c r="DZ267" i="2"/>
  <c r="EA267" i="2" s="1"/>
  <c r="EH267" i="2"/>
  <c r="EI267" i="2" s="1"/>
  <c r="EP267" i="2"/>
  <c r="EQ267" i="2" s="1"/>
  <c r="EB267" i="2"/>
  <c r="EC267" i="2" s="1"/>
  <c r="EJ267" i="2"/>
  <c r="EK267" i="2" s="1"/>
  <c r="ER267" i="2"/>
  <c r="ES267" i="2" s="1"/>
  <c r="DX267" i="2"/>
  <c r="DY267" i="2" s="1"/>
  <c r="EF267" i="2"/>
  <c r="EG267" i="2" s="1"/>
  <c r="EN267" i="2"/>
  <c r="EO267" i="2" s="1"/>
  <c r="ED267" i="2"/>
  <c r="EE267" i="2" s="1"/>
  <c r="EL267" i="2"/>
  <c r="EM267" i="2" s="1"/>
  <c r="DJ297" i="2"/>
  <c r="DX297" i="2"/>
  <c r="DY297" i="2" s="1"/>
  <c r="EF297" i="2"/>
  <c r="EG297" i="2" s="1"/>
  <c r="EN297" i="2"/>
  <c r="EO297" i="2" s="1"/>
  <c r="EB297" i="2"/>
  <c r="EC297" i="2" s="1"/>
  <c r="EJ297" i="2"/>
  <c r="EK297" i="2" s="1"/>
  <c r="ER297" i="2"/>
  <c r="ES297" i="2" s="1"/>
  <c r="EP297" i="2"/>
  <c r="EQ297" i="2" s="1"/>
  <c r="DZ297" i="2"/>
  <c r="EA297" i="2" s="1"/>
  <c r="ED297" i="2"/>
  <c r="EE297" i="2" s="1"/>
  <c r="EH297" i="2"/>
  <c r="EI297" i="2" s="1"/>
  <c r="EL297" i="2"/>
  <c r="EM297" i="2" s="1"/>
  <c r="DJ289" i="2"/>
  <c r="ED289" i="2"/>
  <c r="EE289" i="2" s="1"/>
  <c r="EL289" i="2"/>
  <c r="EM289" i="2" s="1"/>
  <c r="DX289" i="2"/>
  <c r="DY289" i="2" s="1"/>
  <c r="EF289" i="2"/>
  <c r="EG289" i="2" s="1"/>
  <c r="EN289" i="2"/>
  <c r="EO289" i="2" s="1"/>
  <c r="EB289" i="2"/>
  <c r="EC289" i="2" s="1"/>
  <c r="EJ289" i="2"/>
  <c r="EK289" i="2" s="1"/>
  <c r="ER289" i="2"/>
  <c r="ES289" i="2" s="1"/>
  <c r="EP289" i="2"/>
  <c r="EQ289" i="2" s="1"/>
  <c r="DZ289" i="2"/>
  <c r="EA289" i="2" s="1"/>
  <c r="EH289" i="2"/>
  <c r="EI289" i="2" s="1"/>
  <c r="DJ280" i="2"/>
  <c r="EB280" i="2"/>
  <c r="EC280" i="2" s="1"/>
  <c r="EJ280" i="2"/>
  <c r="EK280" i="2" s="1"/>
  <c r="ER280" i="2"/>
  <c r="ES280" i="2" s="1"/>
  <c r="ED280" i="2"/>
  <c r="EE280" i="2" s="1"/>
  <c r="EL280" i="2"/>
  <c r="EM280" i="2" s="1"/>
  <c r="DZ280" i="2"/>
  <c r="EA280" i="2" s="1"/>
  <c r="EH280" i="2"/>
  <c r="EI280" i="2" s="1"/>
  <c r="EP280" i="2"/>
  <c r="EQ280" i="2" s="1"/>
  <c r="DX280" i="2"/>
  <c r="DY280" i="2" s="1"/>
  <c r="EF280" i="2"/>
  <c r="EG280" i="2" s="1"/>
  <c r="EN280" i="2"/>
  <c r="EO280" i="2" s="1"/>
  <c r="DJ307" i="2"/>
  <c r="DZ307" i="2"/>
  <c r="EA307" i="2" s="1"/>
  <c r="EH307" i="2"/>
  <c r="EI307" i="2" s="1"/>
  <c r="EP307" i="2"/>
  <c r="EQ307" i="2" s="1"/>
  <c r="EB307" i="2"/>
  <c r="EC307" i="2" s="1"/>
  <c r="EJ307" i="2"/>
  <c r="EK307" i="2" s="1"/>
  <c r="ER307" i="2"/>
  <c r="ES307" i="2" s="1"/>
  <c r="ED307" i="2"/>
  <c r="EE307" i="2" s="1"/>
  <c r="EL307" i="2"/>
  <c r="EM307" i="2" s="1"/>
  <c r="DX307" i="2"/>
  <c r="DY307" i="2" s="1"/>
  <c r="EF307" i="2"/>
  <c r="EG307" i="2" s="1"/>
  <c r="EN307" i="2"/>
  <c r="EO307" i="2" s="1"/>
  <c r="DJ377" i="2"/>
  <c r="ED377" i="2"/>
  <c r="EE377" i="2" s="1"/>
  <c r="EL377" i="2"/>
  <c r="EM377" i="2" s="1"/>
  <c r="DX377" i="2"/>
  <c r="DY377" i="2" s="1"/>
  <c r="EF377" i="2"/>
  <c r="EG377" i="2" s="1"/>
  <c r="EN377" i="2"/>
  <c r="EO377" i="2" s="1"/>
  <c r="DZ377" i="2"/>
  <c r="EA377" i="2" s="1"/>
  <c r="EH377" i="2"/>
  <c r="EI377" i="2" s="1"/>
  <c r="EP377" i="2"/>
  <c r="EQ377" i="2" s="1"/>
  <c r="EB377" i="2"/>
  <c r="EC377" i="2" s="1"/>
  <c r="EJ377" i="2"/>
  <c r="EK377" i="2" s="1"/>
  <c r="ER377" i="2"/>
  <c r="ES377" i="2" s="1"/>
  <c r="DJ369" i="2"/>
  <c r="ED369" i="2"/>
  <c r="EE369" i="2" s="1"/>
  <c r="EL369" i="2"/>
  <c r="EM369" i="2" s="1"/>
  <c r="DX369" i="2"/>
  <c r="DY369" i="2" s="1"/>
  <c r="EF369" i="2"/>
  <c r="EG369" i="2" s="1"/>
  <c r="EN369" i="2"/>
  <c r="EO369" i="2" s="1"/>
  <c r="DZ369" i="2"/>
  <c r="EA369" i="2" s="1"/>
  <c r="EH369" i="2"/>
  <c r="EI369" i="2" s="1"/>
  <c r="EP369" i="2"/>
  <c r="EQ369" i="2" s="1"/>
  <c r="EB369" i="2"/>
  <c r="EC369" i="2" s="1"/>
  <c r="EJ369" i="2"/>
  <c r="EK369" i="2" s="1"/>
  <c r="ER369" i="2"/>
  <c r="ES369" i="2" s="1"/>
  <c r="DJ361" i="2"/>
  <c r="ED361" i="2"/>
  <c r="EE361" i="2" s="1"/>
  <c r="EL361" i="2"/>
  <c r="EM361" i="2" s="1"/>
  <c r="DX361" i="2"/>
  <c r="DY361" i="2" s="1"/>
  <c r="EF361" i="2"/>
  <c r="EG361" i="2" s="1"/>
  <c r="EN361" i="2"/>
  <c r="EO361" i="2" s="1"/>
  <c r="DZ361" i="2"/>
  <c r="EA361" i="2" s="1"/>
  <c r="EH361" i="2"/>
  <c r="EI361" i="2" s="1"/>
  <c r="EP361" i="2"/>
  <c r="EQ361" i="2" s="1"/>
  <c r="EB361" i="2"/>
  <c r="EC361" i="2" s="1"/>
  <c r="EJ361" i="2"/>
  <c r="EK361" i="2" s="1"/>
  <c r="ER361" i="2"/>
  <c r="ES361" i="2" s="1"/>
  <c r="DJ353" i="2"/>
  <c r="ED353" i="2"/>
  <c r="EE353" i="2" s="1"/>
  <c r="EL353" i="2"/>
  <c r="EM353" i="2" s="1"/>
  <c r="DX353" i="2"/>
  <c r="DY353" i="2" s="1"/>
  <c r="EF353" i="2"/>
  <c r="EG353" i="2" s="1"/>
  <c r="EN353" i="2"/>
  <c r="EO353" i="2" s="1"/>
  <c r="DZ353" i="2"/>
  <c r="EA353" i="2" s="1"/>
  <c r="EH353" i="2"/>
  <c r="EI353" i="2" s="1"/>
  <c r="EP353" i="2"/>
  <c r="EQ353" i="2" s="1"/>
  <c r="EB353" i="2"/>
  <c r="EC353" i="2" s="1"/>
  <c r="EJ353" i="2"/>
  <c r="EK353" i="2" s="1"/>
  <c r="ER353" i="2"/>
  <c r="ES353" i="2" s="1"/>
  <c r="DJ275" i="2"/>
  <c r="DZ275" i="2"/>
  <c r="EA275" i="2" s="1"/>
  <c r="EH275" i="2"/>
  <c r="EI275" i="2" s="1"/>
  <c r="EP275" i="2"/>
  <c r="EQ275" i="2" s="1"/>
  <c r="EB275" i="2"/>
  <c r="EC275" i="2" s="1"/>
  <c r="EJ275" i="2"/>
  <c r="EK275" i="2" s="1"/>
  <c r="ER275" i="2"/>
  <c r="ES275" i="2" s="1"/>
  <c r="DX275" i="2"/>
  <c r="DY275" i="2" s="1"/>
  <c r="EF275" i="2"/>
  <c r="EG275" i="2" s="1"/>
  <c r="EN275" i="2"/>
  <c r="EO275" i="2" s="1"/>
  <c r="ED275" i="2"/>
  <c r="EE275" i="2" s="1"/>
  <c r="EL275" i="2"/>
  <c r="EM275" i="2" s="1"/>
  <c r="DJ266" i="2"/>
  <c r="DX266" i="2"/>
  <c r="DY266" i="2" s="1"/>
  <c r="EF266" i="2"/>
  <c r="EG266" i="2" s="1"/>
  <c r="EN266" i="2"/>
  <c r="EO266" i="2" s="1"/>
  <c r="DZ266" i="2"/>
  <c r="EA266" i="2" s="1"/>
  <c r="EH266" i="2"/>
  <c r="EI266" i="2" s="1"/>
  <c r="EP266" i="2"/>
  <c r="EQ266" i="2" s="1"/>
  <c r="ED266" i="2"/>
  <c r="EE266" i="2" s="1"/>
  <c r="EL266" i="2"/>
  <c r="EM266" i="2" s="1"/>
  <c r="EJ266" i="2"/>
  <c r="EK266" i="2" s="1"/>
  <c r="ER266" i="2"/>
  <c r="ES266" i="2" s="1"/>
  <c r="EB266" i="2"/>
  <c r="EC266" i="2" s="1"/>
  <c r="DJ296" i="2"/>
  <c r="ED296" i="2"/>
  <c r="EE296" i="2" s="1"/>
  <c r="EL296" i="2"/>
  <c r="EM296" i="2" s="1"/>
  <c r="DZ296" i="2"/>
  <c r="EA296" i="2" s="1"/>
  <c r="EH296" i="2"/>
  <c r="EI296" i="2" s="1"/>
  <c r="EP296" i="2"/>
  <c r="EQ296" i="2" s="1"/>
  <c r="DX296" i="2"/>
  <c r="DY296" i="2" s="1"/>
  <c r="ER296" i="2"/>
  <c r="ES296" i="2" s="1"/>
  <c r="EB296" i="2"/>
  <c r="EC296" i="2" s="1"/>
  <c r="EF296" i="2"/>
  <c r="EG296" i="2" s="1"/>
  <c r="EJ296" i="2"/>
  <c r="EK296" i="2" s="1"/>
  <c r="EN296" i="2"/>
  <c r="EO296" i="2" s="1"/>
  <c r="DJ288" i="2"/>
  <c r="EB288" i="2"/>
  <c r="EC288" i="2" s="1"/>
  <c r="EJ288" i="2"/>
  <c r="EK288" i="2" s="1"/>
  <c r="ER288" i="2"/>
  <c r="ES288" i="2" s="1"/>
  <c r="ED288" i="2"/>
  <c r="EE288" i="2" s="1"/>
  <c r="EL288" i="2"/>
  <c r="EM288" i="2" s="1"/>
  <c r="DZ288" i="2"/>
  <c r="EA288" i="2" s="1"/>
  <c r="EH288" i="2"/>
  <c r="EI288" i="2" s="1"/>
  <c r="EP288" i="2"/>
  <c r="EQ288" i="2" s="1"/>
  <c r="EF288" i="2"/>
  <c r="EG288" i="2" s="1"/>
  <c r="EN288" i="2"/>
  <c r="EO288" i="2" s="1"/>
  <c r="DX288" i="2"/>
  <c r="DY288" i="2" s="1"/>
  <c r="DJ279" i="2"/>
  <c r="DZ279" i="2"/>
  <c r="EA279" i="2" s="1"/>
  <c r="EH279" i="2"/>
  <c r="EI279" i="2" s="1"/>
  <c r="EP279" i="2"/>
  <c r="EQ279" i="2" s="1"/>
  <c r="EB279" i="2"/>
  <c r="EC279" i="2" s="1"/>
  <c r="EJ279" i="2"/>
  <c r="EK279" i="2" s="1"/>
  <c r="ER279" i="2"/>
  <c r="ES279" i="2" s="1"/>
  <c r="DX279" i="2"/>
  <c r="DY279" i="2" s="1"/>
  <c r="EF279" i="2"/>
  <c r="EG279" i="2" s="1"/>
  <c r="EN279" i="2"/>
  <c r="EO279" i="2" s="1"/>
  <c r="EL279" i="2"/>
  <c r="EM279" i="2" s="1"/>
  <c r="ED279" i="2"/>
  <c r="EE279" i="2" s="1"/>
  <c r="DJ306" i="2"/>
  <c r="DX306" i="2"/>
  <c r="DY306" i="2" s="1"/>
  <c r="EF306" i="2"/>
  <c r="EG306" i="2" s="1"/>
  <c r="EN306" i="2"/>
  <c r="EO306" i="2" s="1"/>
  <c r="DZ306" i="2"/>
  <c r="EA306" i="2" s="1"/>
  <c r="EH306" i="2"/>
  <c r="EI306" i="2" s="1"/>
  <c r="EP306" i="2"/>
  <c r="EQ306" i="2" s="1"/>
  <c r="EB306" i="2"/>
  <c r="EC306" i="2" s="1"/>
  <c r="EJ306" i="2"/>
  <c r="EK306" i="2" s="1"/>
  <c r="ER306" i="2"/>
  <c r="ES306" i="2" s="1"/>
  <c r="ED306" i="2"/>
  <c r="EE306" i="2" s="1"/>
  <c r="EL306" i="2"/>
  <c r="EM306" i="2" s="1"/>
  <c r="DJ376" i="2"/>
  <c r="EB376" i="2"/>
  <c r="EC376" i="2" s="1"/>
  <c r="EJ376" i="2"/>
  <c r="EK376" i="2" s="1"/>
  <c r="ER376" i="2"/>
  <c r="ES376" i="2" s="1"/>
  <c r="ED376" i="2"/>
  <c r="EE376" i="2" s="1"/>
  <c r="EL376" i="2"/>
  <c r="EM376" i="2" s="1"/>
  <c r="DX376" i="2"/>
  <c r="DY376" i="2" s="1"/>
  <c r="EF376" i="2"/>
  <c r="EG376" i="2" s="1"/>
  <c r="EN376" i="2"/>
  <c r="EO376" i="2" s="1"/>
  <c r="DZ376" i="2"/>
  <c r="EA376" i="2" s="1"/>
  <c r="EH376" i="2"/>
  <c r="EI376" i="2" s="1"/>
  <c r="EP376" i="2"/>
  <c r="EQ376" i="2" s="1"/>
  <c r="DJ368" i="2"/>
  <c r="EB368" i="2"/>
  <c r="EC368" i="2" s="1"/>
  <c r="EJ368" i="2"/>
  <c r="EK368" i="2" s="1"/>
  <c r="ER368" i="2"/>
  <c r="ES368" i="2" s="1"/>
  <c r="ED368" i="2"/>
  <c r="EE368" i="2" s="1"/>
  <c r="EL368" i="2"/>
  <c r="EM368" i="2" s="1"/>
  <c r="DX368" i="2"/>
  <c r="DY368" i="2" s="1"/>
  <c r="EF368" i="2"/>
  <c r="EG368" i="2" s="1"/>
  <c r="EN368" i="2"/>
  <c r="EO368" i="2" s="1"/>
  <c r="DZ368" i="2"/>
  <c r="EA368" i="2" s="1"/>
  <c r="EH368" i="2"/>
  <c r="EI368" i="2" s="1"/>
  <c r="EP368" i="2"/>
  <c r="EQ368" i="2" s="1"/>
  <c r="DJ360" i="2"/>
  <c r="EB360" i="2"/>
  <c r="EC360" i="2" s="1"/>
  <c r="EJ360" i="2"/>
  <c r="EK360" i="2" s="1"/>
  <c r="ER360" i="2"/>
  <c r="ES360" i="2" s="1"/>
  <c r="ED360" i="2"/>
  <c r="EE360" i="2" s="1"/>
  <c r="EL360" i="2"/>
  <c r="EM360" i="2" s="1"/>
  <c r="DX360" i="2"/>
  <c r="DY360" i="2" s="1"/>
  <c r="EF360" i="2"/>
  <c r="EG360" i="2" s="1"/>
  <c r="EN360" i="2"/>
  <c r="EO360" i="2" s="1"/>
  <c r="DZ360" i="2"/>
  <c r="EA360" i="2" s="1"/>
  <c r="EH360" i="2"/>
  <c r="EI360" i="2" s="1"/>
  <c r="EP360" i="2"/>
  <c r="EQ360" i="2" s="1"/>
  <c r="DJ352" i="2"/>
  <c r="EB352" i="2"/>
  <c r="EC352" i="2" s="1"/>
  <c r="EJ352" i="2"/>
  <c r="EK352" i="2" s="1"/>
  <c r="ER352" i="2"/>
  <c r="ES352" i="2" s="1"/>
  <c r="ED352" i="2"/>
  <c r="EE352" i="2" s="1"/>
  <c r="EL352" i="2"/>
  <c r="EM352" i="2" s="1"/>
  <c r="DX352" i="2"/>
  <c r="DY352" i="2" s="1"/>
  <c r="EF352" i="2"/>
  <c r="EG352" i="2" s="1"/>
  <c r="EN352" i="2"/>
  <c r="EO352" i="2" s="1"/>
  <c r="DZ352" i="2"/>
  <c r="EA352" i="2" s="1"/>
  <c r="EH352" i="2"/>
  <c r="EI352" i="2" s="1"/>
  <c r="EP352" i="2"/>
  <c r="EQ352" i="2" s="1"/>
  <c r="DH345" i="2"/>
  <c r="DH337" i="2"/>
  <c r="DH329" i="2"/>
  <c r="DH321" i="2"/>
  <c r="DH341" i="2"/>
  <c r="DH333" i="2"/>
  <c r="DH325" i="2"/>
  <c r="DH346" i="2"/>
  <c r="DH343" i="2"/>
  <c r="DH335" i="2"/>
  <c r="DH327" i="2"/>
  <c r="DH319" i="2"/>
  <c r="DH342" i="2"/>
  <c r="DH334" i="2"/>
  <c r="DH326" i="2"/>
  <c r="DH318" i="2"/>
  <c r="DH344" i="2"/>
  <c r="DH336" i="2"/>
  <c r="DJ328" i="2"/>
  <c r="DH320" i="2"/>
  <c r="DJ313" i="2"/>
  <c r="DH338" i="2"/>
  <c r="DH330" i="2"/>
  <c r="DH322" i="2"/>
  <c r="DH340" i="2"/>
  <c r="DH332" i="2"/>
  <c r="DH324" i="2"/>
  <c r="DH339" i="2"/>
  <c r="DH331" i="2"/>
  <c r="DH323" i="2"/>
  <c r="DH315" i="2"/>
  <c r="DH276" i="2"/>
  <c r="DJ252" i="2"/>
  <c r="DJ253" i="2"/>
  <c r="DJ254" i="2"/>
  <c r="DJ256" i="2"/>
  <c r="DH258" i="2"/>
  <c r="DH259" i="2"/>
  <c r="DH260" i="2"/>
  <c r="DH261" i="2"/>
  <c r="DH257" i="2"/>
  <c r="DH255" i="2"/>
  <c r="DQ253" i="2"/>
  <c r="DQ254" i="2"/>
  <c r="DQ256" i="2"/>
  <c r="DQ257" i="2"/>
  <c r="DQ258" i="2"/>
  <c r="DQ259" i="2"/>
  <c r="DQ260" i="2"/>
  <c r="DQ261" i="2"/>
  <c r="DQ262" i="2"/>
  <c r="DQ252" i="2"/>
  <c r="DH262" i="2"/>
  <c r="DJ261" i="2" l="1"/>
  <c r="ED261" i="2"/>
  <c r="EE261" i="2" s="1"/>
  <c r="EL261" i="2"/>
  <c r="EM261" i="2" s="1"/>
  <c r="DX261" i="2"/>
  <c r="DY261" i="2" s="1"/>
  <c r="EF261" i="2"/>
  <c r="EG261" i="2" s="1"/>
  <c r="DZ261" i="2"/>
  <c r="EA261" i="2" s="1"/>
  <c r="EH261" i="2"/>
  <c r="EI261" i="2" s="1"/>
  <c r="EB261" i="2"/>
  <c r="EC261" i="2" s="1"/>
  <c r="EJ261" i="2"/>
  <c r="EK261" i="2" s="1"/>
  <c r="EN261" i="2"/>
  <c r="EO261" i="2" s="1"/>
  <c r="EP261" i="2"/>
  <c r="EQ261" i="2" s="1"/>
  <c r="ER261" i="2"/>
  <c r="ES261" i="2" s="1"/>
  <c r="DJ260" i="2"/>
  <c r="DZ260" i="2"/>
  <c r="EA260" i="2" s="1"/>
  <c r="EB260" i="2"/>
  <c r="EC260" i="2" s="1"/>
  <c r="DX260" i="2"/>
  <c r="DY260" i="2" s="1"/>
  <c r="EN260" i="2"/>
  <c r="EO260" i="2" s="1"/>
  <c r="EP260" i="2"/>
  <c r="EQ260" i="2" s="1"/>
  <c r="ER260" i="2"/>
  <c r="ES260" i="2" s="1"/>
  <c r="ED260" i="2"/>
  <c r="EE260" i="2" s="1"/>
  <c r="EH260" i="2"/>
  <c r="EI260" i="2" s="1"/>
  <c r="EJ260" i="2"/>
  <c r="EK260" i="2" s="1"/>
  <c r="EL260" i="2"/>
  <c r="EM260" i="2" s="1"/>
  <c r="EF260" i="2"/>
  <c r="EG260" i="2" s="1"/>
  <c r="DJ324" i="2"/>
  <c r="EB324" i="2"/>
  <c r="EC324" i="2" s="1"/>
  <c r="EJ324" i="2"/>
  <c r="EK324" i="2" s="1"/>
  <c r="ER324" i="2"/>
  <c r="ES324" i="2" s="1"/>
  <c r="ED324" i="2"/>
  <c r="EE324" i="2" s="1"/>
  <c r="EL324" i="2"/>
  <c r="EM324" i="2" s="1"/>
  <c r="DX324" i="2"/>
  <c r="DY324" i="2" s="1"/>
  <c r="EF324" i="2"/>
  <c r="EG324" i="2" s="1"/>
  <c r="EN324" i="2"/>
  <c r="EO324" i="2" s="1"/>
  <c r="DZ324" i="2"/>
  <c r="EA324" i="2" s="1"/>
  <c r="EH324" i="2"/>
  <c r="EI324" i="2" s="1"/>
  <c r="EP324" i="2"/>
  <c r="EQ324" i="2" s="1"/>
  <c r="DJ327" i="2"/>
  <c r="DZ327" i="2"/>
  <c r="EA327" i="2" s="1"/>
  <c r="EH327" i="2"/>
  <c r="EI327" i="2" s="1"/>
  <c r="EP327" i="2"/>
  <c r="EQ327" i="2" s="1"/>
  <c r="EB327" i="2"/>
  <c r="EC327" i="2" s="1"/>
  <c r="EJ327" i="2"/>
  <c r="EK327" i="2" s="1"/>
  <c r="ER327" i="2"/>
  <c r="ES327" i="2" s="1"/>
  <c r="ED327" i="2"/>
  <c r="EE327" i="2" s="1"/>
  <c r="EL327" i="2"/>
  <c r="EM327" i="2" s="1"/>
  <c r="DX327" i="2"/>
  <c r="DY327" i="2" s="1"/>
  <c r="EF327" i="2"/>
  <c r="EG327" i="2" s="1"/>
  <c r="EN327" i="2"/>
  <c r="EO327" i="2" s="1"/>
  <c r="DJ329" i="2"/>
  <c r="ED329" i="2"/>
  <c r="EE329" i="2" s="1"/>
  <c r="EL329" i="2"/>
  <c r="EM329" i="2" s="1"/>
  <c r="DX329" i="2"/>
  <c r="DY329" i="2" s="1"/>
  <c r="EF329" i="2"/>
  <c r="EG329" i="2" s="1"/>
  <c r="EN329" i="2"/>
  <c r="EO329" i="2" s="1"/>
  <c r="DZ329" i="2"/>
  <c r="EA329" i="2" s="1"/>
  <c r="EH329" i="2"/>
  <c r="EI329" i="2" s="1"/>
  <c r="EP329" i="2"/>
  <c r="EQ329" i="2" s="1"/>
  <c r="EB329" i="2"/>
  <c r="EC329" i="2" s="1"/>
  <c r="EJ329" i="2"/>
  <c r="EK329" i="2" s="1"/>
  <c r="ER329" i="2"/>
  <c r="ES329" i="2" s="1"/>
  <c r="DJ321" i="2"/>
  <c r="ED321" i="2"/>
  <c r="EE321" i="2" s="1"/>
  <c r="EL321" i="2"/>
  <c r="EM321" i="2" s="1"/>
  <c r="DX321" i="2"/>
  <c r="DY321" i="2" s="1"/>
  <c r="EF321" i="2"/>
  <c r="EG321" i="2" s="1"/>
  <c r="EN321" i="2"/>
  <c r="EO321" i="2" s="1"/>
  <c r="DZ321" i="2"/>
  <c r="EA321" i="2" s="1"/>
  <c r="EH321" i="2"/>
  <c r="EI321" i="2" s="1"/>
  <c r="EP321" i="2"/>
  <c r="EQ321" i="2" s="1"/>
  <c r="EB321" i="2"/>
  <c r="EC321" i="2" s="1"/>
  <c r="EJ321" i="2"/>
  <c r="EK321" i="2" s="1"/>
  <c r="ER321" i="2"/>
  <c r="ES321" i="2" s="1"/>
  <c r="DJ259" i="2"/>
  <c r="EN259" i="2"/>
  <c r="EO259" i="2" s="1"/>
  <c r="EP259" i="2"/>
  <c r="EQ259" i="2" s="1"/>
  <c r="EJ259" i="2"/>
  <c r="EK259" i="2" s="1"/>
  <c r="ER259" i="2"/>
  <c r="ES259" i="2" s="1"/>
  <c r="EL259" i="2"/>
  <c r="EM259" i="2" s="1"/>
  <c r="EB259" i="2"/>
  <c r="EC259" i="2" s="1"/>
  <c r="ED259" i="2"/>
  <c r="EE259" i="2" s="1"/>
  <c r="EF259" i="2"/>
  <c r="EG259" i="2" s="1"/>
  <c r="EH259" i="2"/>
  <c r="EI259" i="2" s="1"/>
  <c r="DX259" i="2"/>
  <c r="DY259" i="2" s="1"/>
  <c r="DZ259" i="2"/>
  <c r="EA259" i="2" s="1"/>
  <c r="DJ332" i="2"/>
  <c r="EB332" i="2"/>
  <c r="EC332" i="2" s="1"/>
  <c r="EJ332" i="2"/>
  <c r="EK332" i="2" s="1"/>
  <c r="ER332" i="2"/>
  <c r="ES332" i="2" s="1"/>
  <c r="ED332" i="2"/>
  <c r="EE332" i="2" s="1"/>
  <c r="EL332" i="2"/>
  <c r="EM332" i="2" s="1"/>
  <c r="DX332" i="2"/>
  <c r="DY332" i="2" s="1"/>
  <c r="EF332" i="2"/>
  <c r="EG332" i="2" s="1"/>
  <c r="EN332" i="2"/>
  <c r="EO332" i="2" s="1"/>
  <c r="DZ332" i="2"/>
  <c r="EA332" i="2" s="1"/>
  <c r="EH332" i="2"/>
  <c r="EI332" i="2" s="1"/>
  <c r="EP332" i="2"/>
  <c r="EQ332" i="2" s="1"/>
  <c r="DJ335" i="2"/>
  <c r="DZ335" i="2"/>
  <c r="EA335" i="2" s="1"/>
  <c r="EH335" i="2"/>
  <c r="EI335" i="2" s="1"/>
  <c r="EP335" i="2"/>
  <c r="EQ335" i="2" s="1"/>
  <c r="EB335" i="2"/>
  <c r="EC335" i="2" s="1"/>
  <c r="EJ335" i="2"/>
  <c r="EK335" i="2" s="1"/>
  <c r="ER335" i="2"/>
  <c r="ES335" i="2" s="1"/>
  <c r="ED335" i="2"/>
  <c r="EE335" i="2" s="1"/>
  <c r="EL335" i="2"/>
  <c r="EM335" i="2" s="1"/>
  <c r="DX335" i="2"/>
  <c r="DY335" i="2" s="1"/>
  <c r="EF335" i="2"/>
  <c r="EG335" i="2" s="1"/>
  <c r="EN335" i="2"/>
  <c r="EO335" i="2" s="1"/>
  <c r="DJ337" i="2"/>
  <c r="ED337" i="2"/>
  <c r="EE337" i="2" s="1"/>
  <c r="EL337" i="2"/>
  <c r="EM337" i="2" s="1"/>
  <c r="DX337" i="2"/>
  <c r="DY337" i="2" s="1"/>
  <c r="EF337" i="2"/>
  <c r="EG337" i="2" s="1"/>
  <c r="EN337" i="2"/>
  <c r="EO337" i="2" s="1"/>
  <c r="DZ337" i="2"/>
  <c r="EA337" i="2" s="1"/>
  <c r="EH337" i="2"/>
  <c r="EI337" i="2" s="1"/>
  <c r="EP337" i="2"/>
  <c r="EQ337" i="2" s="1"/>
  <c r="EB337" i="2"/>
  <c r="EC337" i="2" s="1"/>
  <c r="EJ337" i="2"/>
  <c r="EK337" i="2" s="1"/>
  <c r="ER337" i="2"/>
  <c r="ES337" i="2" s="1"/>
  <c r="DJ319" i="2"/>
  <c r="DZ319" i="2"/>
  <c r="EA319" i="2" s="1"/>
  <c r="EH319" i="2"/>
  <c r="EI319" i="2" s="1"/>
  <c r="EP319" i="2"/>
  <c r="EQ319" i="2" s="1"/>
  <c r="EB319" i="2"/>
  <c r="EC319" i="2" s="1"/>
  <c r="EJ319" i="2"/>
  <c r="EK319" i="2" s="1"/>
  <c r="ER319" i="2"/>
  <c r="ES319" i="2" s="1"/>
  <c r="ED319" i="2"/>
  <c r="EE319" i="2" s="1"/>
  <c r="EL319" i="2"/>
  <c r="EM319" i="2" s="1"/>
  <c r="DX319" i="2"/>
  <c r="DY319" i="2" s="1"/>
  <c r="EF319" i="2"/>
  <c r="EG319" i="2" s="1"/>
  <c r="EN319" i="2"/>
  <c r="EO319" i="2" s="1"/>
  <c r="DJ262" i="2"/>
  <c r="EH262" i="2"/>
  <c r="EI262" i="2" s="1"/>
  <c r="EP262" i="2"/>
  <c r="EQ262" i="2" s="1"/>
  <c r="EJ262" i="2"/>
  <c r="EK262" i="2" s="1"/>
  <c r="ER262" i="2"/>
  <c r="ES262" i="2" s="1"/>
  <c r="EL262" i="2"/>
  <c r="EM262" i="2" s="1"/>
  <c r="EN262" i="2"/>
  <c r="EO262" i="2" s="1"/>
  <c r="ED262" i="2"/>
  <c r="EE262" i="2" s="1"/>
  <c r="EF262" i="2"/>
  <c r="EG262" i="2" s="1"/>
  <c r="DX262" i="2"/>
  <c r="DY262" i="2" s="1"/>
  <c r="DZ262" i="2"/>
  <c r="EA262" i="2" s="1"/>
  <c r="EB262" i="2"/>
  <c r="EC262" i="2" s="1"/>
  <c r="DJ340" i="2"/>
  <c r="EB340" i="2"/>
  <c r="EC340" i="2" s="1"/>
  <c r="EJ340" i="2"/>
  <c r="EK340" i="2" s="1"/>
  <c r="ER340" i="2"/>
  <c r="ES340" i="2" s="1"/>
  <c r="ED340" i="2"/>
  <c r="EE340" i="2" s="1"/>
  <c r="EL340" i="2"/>
  <c r="EM340" i="2" s="1"/>
  <c r="DX340" i="2"/>
  <c r="DY340" i="2" s="1"/>
  <c r="EF340" i="2"/>
  <c r="EG340" i="2" s="1"/>
  <c r="EN340" i="2"/>
  <c r="EO340" i="2" s="1"/>
  <c r="DZ340" i="2"/>
  <c r="EA340" i="2" s="1"/>
  <c r="EH340" i="2"/>
  <c r="EI340" i="2" s="1"/>
  <c r="EP340" i="2"/>
  <c r="EQ340" i="2" s="1"/>
  <c r="DJ345" i="2"/>
  <c r="ED345" i="2"/>
  <c r="EE345" i="2" s="1"/>
  <c r="EL345" i="2"/>
  <c r="EM345" i="2" s="1"/>
  <c r="DX345" i="2"/>
  <c r="DY345" i="2" s="1"/>
  <c r="EF345" i="2"/>
  <c r="EG345" i="2" s="1"/>
  <c r="EN345" i="2"/>
  <c r="EO345" i="2" s="1"/>
  <c r="DZ345" i="2"/>
  <c r="EA345" i="2" s="1"/>
  <c r="EH345" i="2"/>
  <c r="EI345" i="2" s="1"/>
  <c r="EP345" i="2"/>
  <c r="EQ345" i="2" s="1"/>
  <c r="EB345" i="2"/>
  <c r="EC345" i="2" s="1"/>
  <c r="EJ345" i="2"/>
  <c r="EK345" i="2" s="1"/>
  <c r="ER345" i="2"/>
  <c r="ES345" i="2" s="1"/>
  <c r="DJ339" i="2"/>
  <c r="DZ339" i="2"/>
  <c r="EA339" i="2" s="1"/>
  <c r="EH339" i="2"/>
  <c r="EI339" i="2" s="1"/>
  <c r="EP339" i="2"/>
  <c r="EQ339" i="2" s="1"/>
  <c r="EB339" i="2"/>
  <c r="EC339" i="2" s="1"/>
  <c r="EJ339" i="2"/>
  <c r="EK339" i="2" s="1"/>
  <c r="ER339" i="2"/>
  <c r="ES339" i="2" s="1"/>
  <c r="ED339" i="2"/>
  <c r="EE339" i="2" s="1"/>
  <c r="EL339" i="2"/>
  <c r="EM339" i="2" s="1"/>
  <c r="DX339" i="2"/>
  <c r="DY339" i="2" s="1"/>
  <c r="EF339" i="2"/>
  <c r="EG339" i="2" s="1"/>
  <c r="EN339" i="2"/>
  <c r="EO339" i="2" s="1"/>
  <c r="DJ336" i="2"/>
  <c r="EB336" i="2"/>
  <c r="EC336" i="2" s="1"/>
  <c r="EJ336" i="2"/>
  <c r="EK336" i="2" s="1"/>
  <c r="ER336" i="2"/>
  <c r="ES336" i="2" s="1"/>
  <c r="ED336" i="2"/>
  <c r="EE336" i="2" s="1"/>
  <c r="EL336" i="2"/>
  <c r="EM336" i="2" s="1"/>
  <c r="DX336" i="2"/>
  <c r="DY336" i="2" s="1"/>
  <c r="EF336" i="2"/>
  <c r="EG336" i="2" s="1"/>
  <c r="EN336" i="2"/>
  <c r="EO336" i="2" s="1"/>
  <c r="DZ336" i="2"/>
  <c r="EA336" i="2" s="1"/>
  <c r="EH336" i="2"/>
  <c r="EI336" i="2" s="1"/>
  <c r="EP336" i="2"/>
  <c r="EQ336" i="2" s="1"/>
  <c r="DJ258" i="2"/>
  <c r="EB258" i="2"/>
  <c r="EC258" i="2" s="1"/>
  <c r="EJ258" i="2"/>
  <c r="EK258" i="2" s="1"/>
  <c r="ED258" i="2"/>
  <c r="EE258" i="2" s="1"/>
  <c r="EL258" i="2"/>
  <c r="EM258" i="2" s="1"/>
  <c r="EF258" i="2"/>
  <c r="EG258" i="2" s="1"/>
  <c r="EN258" i="2"/>
  <c r="EO258" i="2" s="1"/>
  <c r="DZ258" i="2"/>
  <c r="EA258" i="2" s="1"/>
  <c r="EH258" i="2"/>
  <c r="EI258" i="2" s="1"/>
  <c r="ER258" i="2"/>
  <c r="ES258" i="2" s="1"/>
  <c r="DX258" i="2"/>
  <c r="DY258" i="2" s="1"/>
  <c r="EP258" i="2"/>
  <c r="EQ258" i="2" s="1"/>
  <c r="DJ344" i="2"/>
  <c r="EB344" i="2"/>
  <c r="EC344" i="2" s="1"/>
  <c r="EJ344" i="2"/>
  <c r="EK344" i="2" s="1"/>
  <c r="ER344" i="2"/>
  <c r="ES344" i="2" s="1"/>
  <c r="ED344" i="2"/>
  <c r="EE344" i="2" s="1"/>
  <c r="EL344" i="2"/>
  <c r="EM344" i="2" s="1"/>
  <c r="DX344" i="2"/>
  <c r="DY344" i="2" s="1"/>
  <c r="EF344" i="2"/>
  <c r="EG344" i="2" s="1"/>
  <c r="EN344" i="2"/>
  <c r="EO344" i="2" s="1"/>
  <c r="DZ344" i="2"/>
  <c r="EA344" i="2" s="1"/>
  <c r="EH344" i="2"/>
  <c r="EI344" i="2" s="1"/>
  <c r="EP344" i="2"/>
  <c r="EQ344" i="2" s="1"/>
  <c r="DJ343" i="2"/>
  <c r="DZ343" i="2"/>
  <c r="EA343" i="2" s="1"/>
  <c r="EH343" i="2"/>
  <c r="EI343" i="2" s="1"/>
  <c r="EP343" i="2"/>
  <c r="EQ343" i="2" s="1"/>
  <c r="EB343" i="2"/>
  <c r="EC343" i="2" s="1"/>
  <c r="EJ343" i="2"/>
  <c r="EK343" i="2" s="1"/>
  <c r="ER343" i="2"/>
  <c r="ES343" i="2" s="1"/>
  <c r="ED343" i="2"/>
  <c r="EE343" i="2" s="1"/>
  <c r="EL343" i="2"/>
  <c r="EM343" i="2" s="1"/>
  <c r="DX343" i="2"/>
  <c r="DY343" i="2" s="1"/>
  <c r="EF343" i="2"/>
  <c r="EG343" i="2" s="1"/>
  <c r="EN343" i="2"/>
  <c r="EO343" i="2" s="1"/>
  <c r="DJ276" i="2"/>
  <c r="EB276" i="2"/>
  <c r="EC276" i="2" s="1"/>
  <c r="EJ276" i="2"/>
  <c r="EK276" i="2" s="1"/>
  <c r="ER276" i="2"/>
  <c r="ES276" i="2" s="1"/>
  <c r="ED276" i="2"/>
  <c r="EE276" i="2" s="1"/>
  <c r="EL276" i="2"/>
  <c r="EM276" i="2" s="1"/>
  <c r="DZ276" i="2"/>
  <c r="EA276" i="2" s="1"/>
  <c r="EH276" i="2"/>
  <c r="EI276" i="2" s="1"/>
  <c r="EP276" i="2"/>
  <c r="EQ276" i="2" s="1"/>
  <c r="EN276" i="2"/>
  <c r="EO276" i="2" s="1"/>
  <c r="DX276" i="2"/>
  <c r="DY276" i="2" s="1"/>
  <c r="EF276" i="2"/>
  <c r="EG276" i="2" s="1"/>
  <c r="DJ322" i="2"/>
  <c r="DX322" i="2"/>
  <c r="DY322" i="2" s="1"/>
  <c r="EF322" i="2"/>
  <c r="EG322" i="2" s="1"/>
  <c r="EN322" i="2"/>
  <c r="EO322" i="2" s="1"/>
  <c r="DZ322" i="2"/>
  <c r="EA322" i="2" s="1"/>
  <c r="EH322" i="2"/>
  <c r="EI322" i="2" s="1"/>
  <c r="EP322" i="2"/>
  <c r="EQ322" i="2" s="1"/>
  <c r="EB322" i="2"/>
  <c r="EC322" i="2" s="1"/>
  <c r="EJ322" i="2"/>
  <c r="EK322" i="2" s="1"/>
  <c r="ER322" i="2"/>
  <c r="ES322" i="2" s="1"/>
  <c r="ED322" i="2"/>
  <c r="EE322" i="2" s="1"/>
  <c r="EL322" i="2"/>
  <c r="EM322" i="2" s="1"/>
  <c r="DJ318" i="2"/>
  <c r="DX318" i="2"/>
  <c r="DY318" i="2" s="1"/>
  <c r="EF318" i="2"/>
  <c r="EG318" i="2" s="1"/>
  <c r="EN318" i="2"/>
  <c r="EO318" i="2" s="1"/>
  <c r="DZ318" i="2"/>
  <c r="EA318" i="2" s="1"/>
  <c r="EH318" i="2"/>
  <c r="EI318" i="2" s="1"/>
  <c r="EP318" i="2"/>
  <c r="EQ318" i="2" s="1"/>
  <c r="EB318" i="2"/>
  <c r="EC318" i="2" s="1"/>
  <c r="EJ318" i="2"/>
  <c r="EK318" i="2" s="1"/>
  <c r="ER318" i="2"/>
  <c r="ES318" i="2" s="1"/>
  <c r="ED318" i="2"/>
  <c r="EE318" i="2" s="1"/>
  <c r="EL318" i="2"/>
  <c r="EM318" i="2" s="1"/>
  <c r="DJ346" i="2"/>
  <c r="DX346" i="2"/>
  <c r="DY346" i="2" s="1"/>
  <c r="EF346" i="2"/>
  <c r="EG346" i="2" s="1"/>
  <c r="EN346" i="2"/>
  <c r="EO346" i="2" s="1"/>
  <c r="DZ346" i="2"/>
  <c r="EA346" i="2" s="1"/>
  <c r="EH346" i="2"/>
  <c r="EI346" i="2" s="1"/>
  <c r="EP346" i="2"/>
  <c r="EQ346" i="2" s="1"/>
  <c r="EB346" i="2"/>
  <c r="EC346" i="2" s="1"/>
  <c r="EJ346" i="2"/>
  <c r="EK346" i="2" s="1"/>
  <c r="ER346" i="2"/>
  <c r="ES346" i="2" s="1"/>
  <c r="ED346" i="2"/>
  <c r="EE346" i="2" s="1"/>
  <c r="EL346" i="2"/>
  <c r="EM346" i="2" s="1"/>
  <c r="DJ315" i="2"/>
  <c r="DZ315" i="2"/>
  <c r="EA315" i="2" s="1"/>
  <c r="EH315" i="2"/>
  <c r="EI315" i="2" s="1"/>
  <c r="EP315" i="2"/>
  <c r="EQ315" i="2" s="1"/>
  <c r="EB315" i="2"/>
  <c r="EC315" i="2" s="1"/>
  <c r="EJ315" i="2"/>
  <c r="EK315" i="2" s="1"/>
  <c r="ER315" i="2"/>
  <c r="ES315" i="2" s="1"/>
  <c r="ED315" i="2"/>
  <c r="EE315" i="2" s="1"/>
  <c r="EL315" i="2"/>
  <c r="EM315" i="2" s="1"/>
  <c r="DX315" i="2"/>
  <c r="DY315" i="2" s="1"/>
  <c r="EF315" i="2"/>
  <c r="EG315" i="2" s="1"/>
  <c r="EN315" i="2"/>
  <c r="EO315" i="2" s="1"/>
  <c r="DJ325" i="2"/>
  <c r="ED325" i="2"/>
  <c r="EE325" i="2" s="1"/>
  <c r="EL325" i="2"/>
  <c r="EM325" i="2" s="1"/>
  <c r="DX325" i="2"/>
  <c r="DY325" i="2" s="1"/>
  <c r="EF325" i="2"/>
  <c r="EG325" i="2" s="1"/>
  <c r="EN325" i="2"/>
  <c r="EO325" i="2" s="1"/>
  <c r="DZ325" i="2"/>
  <c r="EA325" i="2" s="1"/>
  <c r="EH325" i="2"/>
  <c r="EI325" i="2" s="1"/>
  <c r="EP325" i="2"/>
  <c r="EQ325" i="2" s="1"/>
  <c r="EB325" i="2"/>
  <c r="EC325" i="2" s="1"/>
  <c r="EJ325" i="2"/>
  <c r="EK325" i="2" s="1"/>
  <c r="ER325" i="2"/>
  <c r="ES325" i="2" s="1"/>
  <c r="DJ320" i="2"/>
  <c r="EB320" i="2"/>
  <c r="EC320" i="2" s="1"/>
  <c r="EJ320" i="2"/>
  <c r="EK320" i="2" s="1"/>
  <c r="ER320" i="2"/>
  <c r="ES320" i="2" s="1"/>
  <c r="ED320" i="2"/>
  <c r="EE320" i="2" s="1"/>
  <c r="EL320" i="2"/>
  <c r="EM320" i="2" s="1"/>
  <c r="DX320" i="2"/>
  <c r="DY320" i="2" s="1"/>
  <c r="EF320" i="2"/>
  <c r="EG320" i="2" s="1"/>
  <c r="EN320" i="2"/>
  <c r="EO320" i="2" s="1"/>
  <c r="DZ320" i="2"/>
  <c r="EA320" i="2" s="1"/>
  <c r="EH320" i="2"/>
  <c r="EI320" i="2" s="1"/>
  <c r="EP320" i="2"/>
  <c r="EQ320" i="2" s="1"/>
  <c r="DJ330" i="2"/>
  <c r="DX330" i="2"/>
  <c r="DY330" i="2" s="1"/>
  <c r="EF330" i="2"/>
  <c r="EG330" i="2" s="1"/>
  <c r="EN330" i="2"/>
  <c r="EO330" i="2" s="1"/>
  <c r="DZ330" i="2"/>
  <c r="EA330" i="2" s="1"/>
  <c r="EH330" i="2"/>
  <c r="EI330" i="2" s="1"/>
  <c r="EP330" i="2"/>
  <c r="EQ330" i="2" s="1"/>
  <c r="EB330" i="2"/>
  <c r="EC330" i="2" s="1"/>
  <c r="EJ330" i="2"/>
  <c r="EK330" i="2" s="1"/>
  <c r="ER330" i="2"/>
  <c r="ES330" i="2" s="1"/>
  <c r="ED330" i="2"/>
  <c r="EE330" i="2" s="1"/>
  <c r="EL330" i="2"/>
  <c r="EM330" i="2" s="1"/>
  <c r="DJ326" i="2"/>
  <c r="DX326" i="2"/>
  <c r="DY326" i="2" s="1"/>
  <c r="EF326" i="2"/>
  <c r="EG326" i="2" s="1"/>
  <c r="EN326" i="2"/>
  <c r="EO326" i="2" s="1"/>
  <c r="DZ326" i="2"/>
  <c r="EA326" i="2" s="1"/>
  <c r="EH326" i="2"/>
  <c r="EI326" i="2" s="1"/>
  <c r="EP326" i="2"/>
  <c r="EQ326" i="2" s="1"/>
  <c r="EB326" i="2"/>
  <c r="EC326" i="2" s="1"/>
  <c r="EJ326" i="2"/>
  <c r="EK326" i="2" s="1"/>
  <c r="ER326" i="2"/>
  <c r="ES326" i="2" s="1"/>
  <c r="ED326" i="2"/>
  <c r="EE326" i="2" s="1"/>
  <c r="EL326" i="2"/>
  <c r="EM326" i="2" s="1"/>
  <c r="DJ255" i="2"/>
  <c r="EH255" i="2"/>
  <c r="EI255" i="2" s="1"/>
  <c r="EP255" i="2"/>
  <c r="EQ255" i="2" s="1"/>
  <c r="EB255" i="2"/>
  <c r="EC255" i="2" s="1"/>
  <c r="EJ255" i="2"/>
  <c r="EK255" i="2" s="1"/>
  <c r="ED255" i="2"/>
  <c r="EE255" i="2" s="1"/>
  <c r="EL255" i="2"/>
  <c r="EM255" i="2" s="1"/>
  <c r="EF255" i="2"/>
  <c r="EG255" i="2" s="1"/>
  <c r="EN255" i="2"/>
  <c r="EO255" i="2" s="1"/>
  <c r="DX255" i="2"/>
  <c r="DY255" i="2" s="1"/>
  <c r="DZ255" i="2"/>
  <c r="EA255" i="2" s="1"/>
  <c r="ER255" i="2"/>
  <c r="ES255" i="2" s="1"/>
  <c r="DJ323" i="2"/>
  <c r="DZ323" i="2"/>
  <c r="EA323" i="2" s="1"/>
  <c r="EH323" i="2"/>
  <c r="EI323" i="2" s="1"/>
  <c r="EP323" i="2"/>
  <c r="EQ323" i="2" s="1"/>
  <c r="EB323" i="2"/>
  <c r="EC323" i="2" s="1"/>
  <c r="EJ323" i="2"/>
  <c r="EK323" i="2" s="1"/>
  <c r="ER323" i="2"/>
  <c r="ES323" i="2" s="1"/>
  <c r="ED323" i="2"/>
  <c r="EE323" i="2" s="1"/>
  <c r="EL323" i="2"/>
  <c r="EM323" i="2" s="1"/>
  <c r="DX323" i="2"/>
  <c r="DY323" i="2" s="1"/>
  <c r="EF323" i="2"/>
  <c r="EG323" i="2" s="1"/>
  <c r="EN323" i="2"/>
  <c r="EO323" i="2" s="1"/>
  <c r="DJ338" i="2"/>
  <c r="DX338" i="2"/>
  <c r="DY338" i="2" s="1"/>
  <c r="EF338" i="2"/>
  <c r="EG338" i="2" s="1"/>
  <c r="EN338" i="2"/>
  <c r="EO338" i="2" s="1"/>
  <c r="DZ338" i="2"/>
  <c r="EA338" i="2" s="1"/>
  <c r="EH338" i="2"/>
  <c r="EI338" i="2" s="1"/>
  <c r="EP338" i="2"/>
  <c r="EQ338" i="2" s="1"/>
  <c r="EB338" i="2"/>
  <c r="EC338" i="2" s="1"/>
  <c r="EJ338" i="2"/>
  <c r="EK338" i="2" s="1"/>
  <c r="ER338" i="2"/>
  <c r="ES338" i="2" s="1"/>
  <c r="ED338" i="2"/>
  <c r="EE338" i="2" s="1"/>
  <c r="EL338" i="2"/>
  <c r="EM338" i="2" s="1"/>
  <c r="DJ334" i="2"/>
  <c r="DX334" i="2"/>
  <c r="DY334" i="2" s="1"/>
  <c r="EF334" i="2"/>
  <c r="EG334" i="2" s="1"/>
  <c r="EN334" i="2"/>
  <c r="EO334" i="2" s="1"/>
  <c r="DZ334" i="2"/>
  <c r="EA334" i="2" s="1"/>
  <c r="EH334" i="2"/>
  <c r="EI334" i="2" s="1"/>
  <c r="EP334" i="2"/>
  <c r="EQ334" i="2" s="1"/>
  <c r="EB334" i="2"/>
  <c r="EC334" i="2" s="1"/>
  <c r="EJ334" i="2"/>
  <c r="EK334" i="2" s="1"/>
  <c r="ER334" i="2"/>
  <c r="ES334" i="2" s="1"/>
  <c r="ED334" i="2"/>
  <c r="EE334" i="2" s="1"/>
  <c r="EL334" i="2"/>
  <c r="EM334" i="2" s="1"/>
  <c r="DJ333" i="2"/>
  <c r="ED333" i="2"/>
  <c r="EE333" i="2" s="1"/>
  <c r="EL333" i="2"/>
  <c r="EM333" i="2" s="1"/>
  <c r="DX333" i="2"/>
  <c r="DY333" i="2" s="1"/>
  <c r="EF333" i="2"/>
  <c r="EG333" i="2" s="1"/>
  <c r="EN333" i="2"/>
  <c r="EO333" i="2" s="1"/>
  <c r="DZ333" i="2"/>
  <c r="EA333" i="2" s="1"/>
  <c r="EH333" i="2"/>
  <c r="EI333" i="2" s="1"/>
  <c r="EP333" i="2"/>
  <c r="EQ333" i="2" s="1"/>
  <c r="EB333" i="2"/>
  <c r="EC333" i="2" s="1"/>
  <c r="EJ333" i="2"/>
  <c r="EK333" i="2" s="1"/>
  <c r="ER333" i="2"/>
  <c r="ES333" i="2" s="1"/>
  <c r="DJ257" i="2"/>
  <c r="DX257" i="2"/>
  <c r="DY257" i="2" s="1"/>
  <c r="DZ257" i="2"/>
  <c r="EA257" i="2" s="1"/>
  <c r="EB257" i="2"/>
  <c r="EC257" i="2" s="1"/>
  <c r="ED257" i="2"/>
  <c r="EE257" i="2" s="1"/>
  <c r="EL257" i="2"/>
  <c r="EM257" i="2" s="1"/>
  <c r="EN257" i="2"/>
  <c r="EO257" i="2" s="1"/>
  <c r="EP257" i="2"/>
  <c r="EQ257" i="2" s="1"/>
  <c r="ER257" i="2"/>
  <c r="ES257" i="2" s="1"/>
  <c r="EF257" i="2"/>
  <c r="EG257" i="2" s="1"/>
  <c r="EH257" i="2"/>
  <c r="EI257" i="2" s="1"/>
  <c r="EJ257" i="2"/>
  <c r="EK257" i="2" s="1"/>
  <c r="DJ331" i="2"/>
  <c r="DZ331" i="2"/>
  <c r="EA331" i="2" s="1"/>
  <c r="EH331" i="2"/>
  <c r="EI331" i="2" s="1"/>
  <c r="EP331" i="2"/>
  <c r="EQ331" i="2" s="1"/>
  <c r="EB331" i="2"/>
  <c r="EC331" i="2" s="1"/>
  <c r="EJ331" i="2"/>
  <c r="EK331" i="2" s="1"/>
  <c r="ER331" i="2"/>
  <c r="ES331" i="2" s="1"/>
  <c r="ED331" i="2"/>
  <c r="EE331" i="2" s="1"/>
  <c r="EL331" i="2"/>
  <c r="EM331" i="2" s="1"/>
  <c r="DX331" i="2"/>
  <c r="DY331" i="2" s="1"/>
  <c r="EF331" i="2"/>
  <c r="EG331" i="2" s="1"/>
  <c r="EN331" i="2"/>
  <c r="EO331" i="2" s="1"/>
  <c r="DJ342" i="2"/>
  <c r="DX342" i="2"/>
  <c r="DY342" i="2" s="1"/>
  <c r="EF342" i="2"/>
  <c r="EG342" i="2" s="1"/>
  <c r="EN342" i="2"/>
  <c r="EO342" i="2" s="1"/>
  <c r="DZ342" i="2"/>
  <c r="EA342" i="2" s="1"/>
  <c r="EH342" i="2"/>
  <c r="EI342" i="2" s="1"/>
  <c r="EP342" i="2"/>
  <c r="EQ342" i="2" s="1"/>
  <c r="EB342" i="2"/>
  <c r="EC342" i="2" s="1"/>
  <c r="EJ342" i="2"/>
  <c r="EK342" i="2" s="1"/>
  <c r="ER342" i="2"/>
  <c r="ES342" i="2" s="1"/>
  <c r="ED342" i="2"/>
  <c r="EE342" i="2" s="1"/>
  <c r="EL342" i="2"/>
  <c r="EM342" i="2" s="1"/>
  <c r="DJ341" i="2"/>
  <c r="ED341" i="2"/>
  <c r="EE341" i="2" s="1"/>
  <c r="EL341" i="2"/>
  <c r="EM341" i="2" s="1"/>
  <c r="DX341" i="2"/>
  <c r="DY341" i="2" s="1"/>
  <c r="EF341" i="2"/>
  <c r="EG341" i="2" s="1"/>
  <c r="EN341" i="2"/>
  <c r="EO341" i="2" s="1"/>
  <c r="DZ341" i="2"/>
  <c r="EA341" i="2" s="1"/>
  <c r="EH341" i="2"/>
  <c r="EI341" i="2" s="1"/>
  <c r="EP341" i="2"/>
  <c r="EQ341" i="2" s="1"/>
  <c r="EB341" i="2"/>
  <c r="EC341" i="2" s="1"/>
  <c r="EJ341" i="2"/>
  <c r="EK341" i="2" s="1"/>
  <c r="ER341" i="2"/>
  <c r="ES341" i="2" s="1"/>
  <c r="DH316" i="2"/>
  <c r="DH314" i="2"/>
  <c r="DH317" i="2"/>
  <c r="DJ316" i="2" l="1"/>
  <c r="EB316" i="2"/>
  <c r="EC316" i="2" s="1"/>
  <c r="EJ316" i="2"/>
  <c r="EK316" i="2" s="1"/>
  <c r="ER316" i="2"/>
  <c r="ES316" i="2" s="1"/>
  <c r="ED316" i="2"/>
  <c r="EE316" i="2" s="1"/>
  <c r="EL316" i="2"/>
  <c r="EM316" i="2" s="1"/>
  <c r="DX316" i="2"/>
  <c r="DY316" i="2" s="1"/>
  <c r="EF316" i="2"/>
  <c r="EG316" i="2" s="1"/>
  <c r="EN316" i="2"/>
  <c r="EO316" i="2" s="1"/>
  <c r="DZ316" i="2"/>
  <c r="EA316" i="2" s="1"/>
  <c r="EH316" i="2"/>
  <c r="EI316" i="2" s="1"/>
  <c r="EP316" i="2"/>
  <c r="EQ316" i="2" s="1"/>
  <c r="DJ317" i="2"/>
  <c r="ED317" i="2"/>
  <c r="EE317" i="2" s="1"/>
  <c r="EL317" i="2"/>
  <c r="EM317" i="2" s="1"/>
  <c r="DX317" i="2"/>
  <c r="DY317" i="2" s="1"/>
  <c r="EF317" i="2"/>
  <c r="EG317" i="2" s="1"/>
  <c r="EN317" i="2"/>
  <c r="EO317" i="2" s="1"/>
  <c r="DZ317" i="2"/>
  <c r="EA317" i="2" s="1"/>
  <c r="EH317" i="2"/>
  <c r="EI317" i="2" s="1"/>
  <c r="EP317" i="2"/>
  <c r="EQ317" i="2" s="1"/>
  <c r="EB317" i="2"/>
  <c r="EC317" i="2" s="1"/>
  <c r="EJ317" i="2"/>
  <c r="EK317" i="2" s="1"/>
  <c r="ER317" i="2"/>
  <c r="ES317" i="2" s="1"/>
  <c r="DJ314" i="2"/>
  <c r="DX314" i="2"/>
  <c r="DY314" i="2" s="1"/>
  <c r="EF314" i="2"/>
  <c r="EG314" i="2" s="1"/>
  <c r="EN314" i="2"/>
  <c r="EO314" i="2" s="1"/>
  <c r="DZ314" i="2"/>
  <c r="EA314" i="2" s="1"/>
  <c r="EH314" i="2"/>
  <c r="EI314" i="2" s="1"/>
  <c r="EP314" i="2"/>
  <c r="EQ314" i="2" s="1"/>
  <c r="EB314" i="2"/>
  <c r="EC314" i="2" s="1"/>
  <c r="EJ314" i="2"/>
  <c r="EK314" i="2" s="1"/>
  <c r="ER314" i="2"/>
  <c r="ES314" i="2" s="1"/>
  <c r="ED314" i="2"/>
  <c r="EE314" i="2" s="1"/>
  <c r="EL314" i="2"/>
  <c r="EM314" i="2" s="1"/>
  <c r="DJ246" i="2"/>
  <c r="DJ247" i="2"/>
  <c r="DJ248" i="2"/>
  <c r="DJ249" i="2"/>
  <c r="DJ250" i="2"/>
  <c r="DJ251" i="2"/>
  <c r="DJ445" i="2" l="1"/>
  <c r="DJ446" i="2"/>
  <c r="DJ447" i="2"/>
  <c r="DH236" i="2" l="1"/>
  <c r="DH237" i="2"/>
  <c r="DH238" i="2"/>
  <c r="DH239" i="2"/>
  <c r="DH240" i="2"/>
  <c r="DH241" i="2"/>
  <c r="DH242" i="2"/>
  <c r="DH243" i="2"/>
  <c r="DH244" i="2"/>
  <c r="DH245" i="2"/>
  <c r="DH216" i="2"/>
  <c r="DH217" i="2"/>
  <c r="DH218" i="2"/>
  <c r="DH219" i="2"/>
  <c r="DH220" i="2"/>
  <c r="DH221" i="2"/>
  <c r="DH222" i="2"/>
  <c r="DH223" i="2"/>
  <c r="DH224" i="2"/>
  <c r="DH225" i="2"/>
  <c r="DH226" i="2"/>
  <c r="DH227" i="2"/>
  <c r="DH228" i="2"/>
  <c r="DH229" i="2"/>
  <c r="DH230" i="2"/>
  <c r="DH231" i="2"/>
  <c r="DH232" i="2"/>
  <c r="DH233" i="2"/>
  <c r="DH234" i="2"/>
  <c r="DH235" i="2"/>
  <c r="DH173" i="2"/>
  <c r="DH174" i="2"/>
  <c r="DH175" i="2"/>
  <c r="DH176" i="2"/>
  <c r="DH177" i="2"/>
  <c r="DH178" i="2"/>
  <c r="DH179" i="2"/>
  <c r="DH180" i="2"/>
  <c r="DH181" i="2"/>
  <c r="DH182" i="2"/>
  <c r="DH183" i="2"/>
  <c r="DH184" i="2"/>
  <c r="DH185" i="2"/>
  <c r="DH186" i="2"/>
  <c r="DH187" i="2"/>
  <c r="DH188" i="2"/>
  <c r="DH189" i="2"/>
  <c r="DH190" i="2"/>
  <c r="DH191" i="2"/>
  <c r="DH192" i="2"/>
  <c r="DH193" i="2"/>
  <c r="DH194" i="2"/>
  <c r="DH195" i="2"/>
  <c r="DH196" i="2"/>
  <c r="DH197" i="2"/>
  <c r="DH198" i="2"/>
  <c r="DH199" i="2"/>
  <c r="DH200" i="2"/>
  <c r="DH201" i="2"/>
  <c r="DH202" i="2"/>
  <c r="DH203" i="2"/>
  <c r="DH204" i="2"/>
  <c r="DH205" i="2"/>
  <c r="DH206" i="2"/>
  <c r="DH207" i="2"/>
  <c r="DH208" i="2"/>
  <c r="DH209" i="2"/>
  <c r="DH210" i="2"/>
  <c r="DH211" i="2"/>
  <c r="DH212" i="2"/>
  <c r="DH213" i="2"/>
  <c r="DH214" i="2"/>
  <c r="DH215" i="2"/>
  <c r="DH151" i="2"/>
  <c r="DH152" i="2"/>
  <c r="DH153" i="2"/>
  <c r="DH154" i="2"/>
  <c r="DH155" i="2"/>
  <c r="DH156" i="2"/>
  <c r="DH157" i="2"/>
  <c r="DH158" i="2"/>
  <c r="DH159" i="2"/>
  <c r="DH160" i="2"/>
  <c r="DH161" i="2"/>
  <c r="DH162" i="2"/>
  <c r="DH163" i="2"/>
  <c r="DH164" i="2"/>
  <c r="DH165" i="2"/>
  <c r="DH166" i="2"/>
  <c r="DH167" i="2"/>
  <c r="DH168" i="2"/>
  <c r="DH169" i="2"/>
  <c r="DH170" i="2"/>
  <c r="DH171" i="2"/>
  <c r="DH172" i="2"/>
  <c r="DH150" i="2"/>
  <c r="DH115" i="2"/>
  <c r="DH116" i="2"/>
  <c r="DH117" i="2"/>
  <c r="DH118" i="2"/>
  <c r="DH119" i="2"/>
  <c r="DH120" i="2"/>
  <c r="DH121" i="2"/>
  <c r="DH122" i="2"/>
  <c r="DH123" i="2"/>
  <c r="DH124" i="2"/>
  <c r="DH125" i="2"/>
  <c r="DH126" i="2"/>
  <c r="DH127" i="2"/>
  <c r="DH128" i="2"/>
  <c r="DH129" i="2"/>
  <c r="DH130" i="2"/>
  <c r="DH131" i="2"/>
  <c r="DH132" i="2"/>
  <c r="DH133" i="2"/>
  <c r="DH134" i="2"/>
  <c r="DH135" i="2"/>
  <c r="DH136" i="2"/>
  <c r="DH137" i="2"/>
  <c r="DH138" i="2"/>
  <c r="DH139" i="2"/>
  <c r="DH140" i="2"/>
  <c r="DH141" i="2"/>
  <c r="DH142" i="2"/>
  <c r="DH143" i="2"/>
  <c r="DH144" i="2"/>
  <c r="DH145" i="2"/>
  <c r="DH146" i="2"/>
  <c r="DH147" i="2"/>
  <c r="DH148" i="2"/>
  <c r="DH149" i="2"/>
  <c r="DH114" i="2"/>
  <c r="DH106" i="2"/>
  <c r="DH107" i="2"/>
  <c r="DH108" i="2"/>
  <c r="DH109" i="2"/>
  <c r="DH110" i="2"/>
  <c r="DH111" i="2"/>
  <c r="DH112" i="2"/>
  <c r="DH113" i="2"/>
  <c r="DH96" i="2"/>
  <c r="DH97" i="2"/>
  <c r="DH98" i="2"/>
  <c r="DH99" i="2"/>
  <c r="DH100" i="2"/>
  <c r="DH101" i="2"/>
  <c r="DH102" i="2"/>
  <c r="DH103" i="2"/>
  <c r="DH104" i="2"/>
  <c r="DH105" i="2"/>
  <c r="DH45" i="2"/>
  <c r="DH46" i="2"/>
  <c r="DH47" i="2"/>
  <c r="DH48" i="2"/>
  <c r="DH49" i="2"/>
  <c r="DH50" i="2"/>
  <c r="DH51" i="2"/>
  <c r="DH52" i="2"/>
  <c r="DH53" i="2"/>
  <c r="DH54" i="2"/>
  <c r="DH55" i="2"/>
  <c r="DH56" i="2"/>
  <c r="DH57" i="2"/>
  <c r="DH58" i="2"/>
  <c r="DH59" i="2"/>
  <c r="DH60" i="2"/>
  <c r="DH61" i="2"/>
  <c r="DH62" i="2"/>
  <c r="DH63" i="2"/>
  <c r="DH64" i="2"/>
  <c r="DH65" i="2"/>
  <c r="DH66" i="2"/>
  <c r="DH67" i="2"/>
  <c r="DH68" i="2"/>
  <c r="DH69" i="2"/>
  <c r="DH70" i="2"/>
  <c r="DH71" i="2"/>
  <c r="DH72" i="2"/>
  <c r="DH73" i="2"/>
  <c r="DH74" i="2"/>
  <c r="DH75" i="2"/>
  <c r="DH76" i="2"/>
  <c r="DH77" i="2"/>
  <c r="DH78" i="2"/>
  <c r="DH79" i="2"/>
  <c r="DH80" i="2"/>
  <c r="DH81" i="2"/>
  <c r="DH82" i="2"/>
  <c r="DH83" i="2"/>
  <c r="DH84" i="2"/>
  <c r="DH85" i="2"/>
  <c r="DH86" i="2"/>
  <c r="DH87" i="2"/>
  <c r="DH88" i="2"/>
  <c r="DH89" i="2"/>
  <c r="DH90" i="2"/>
  <c r="DH91" i="2"/>
  <c r="DH92" i="2"/>
  <c r="DH93" i="2"/>
  <c r="DH94" i="2"/>
  <c r="DH95" i="2"/>
  <c r="EH122" i="2" l="1"/>
  <c r="EI122" i="2" s="1"/>
  <c r="DX122" i="2"/>
  <c r="DY122" i="2" s="1"/>
  <c r="EJ122" i="2"/>
  <c r="EK122" i="2" s="1"/>
  <c r="DZ122" i="2"/>
  <c r="EA122" i="2" s="1"/>
  <c r="EB122" i="2"/>
  <c r="EC122" i="2" s="1"/>
  <c r="EL122" i="2"/>
  <c r="EM122" i="2" s="1"/>
  <c r="EN122" i="2"/>
  <c r="EO122" i="2" s="1"/>
  <c r="ED122" i="2"/>
  <c r="EE122" i="2" s="1"/>
  <c r="EP122" i="2"/>
  <c r="EQ122" i="2" s="1"/>
  <c r="ER122" i="2"/>
  <c r="ES122" i="2" s="1"/>
  <c r="EF122" i="2"/>
  <c r="EG122" i="2" s="1"/>
  <c r="DZ153" i="2"/>
  <c r="EA153" i="2" s="1"/>
  <c r="EL153" i="2"/>
  <c r="EM153" i="2" s="1"/>
  <c r="EB153" i="2"/>
  <c r="EC153" i="2" s="1"/>
  <c r="EN153" i="2"/>
  <c r="EO153" i="2" s="1"/>
  <c r="ED153" i="2"/>
  <c r="EE153" i="2" s="1"/>
  <c r="EP153" i="2"/>
  <c r="EQ153" i="2" s="1"/>
  <c r="ER153" i="2"/>
  <c r="ES153" i="2" s="1"/>
  <c r="EF153" i="2"/>
  <c r="EG153" i="2" s="1"/>
  <c r="EH153" i="2"/>
  <c r="EI153" i="2" s="1"/>
  <c r="EJ153" i="2"/>
  <c r="EK153" i="2" s="1"/>
  <c r="DX153" i="2"/>
  <c r="DY153" i="2" s="1"/>
  <c r="DZ177" i="2"/>
  <c r="EA177" i="2" s="1"/>
  <c r="ER177" i="2"/>
  <c r="ES177" i="2" s="1"/>
  <c r="EJ177" i="2"/>
  <c r="EK177" i="2" s="1"/>
  <c r="EB177" i="2"/>
  <c r="EC177" i="2" s="1"/>
  <c r="EL177" i="2"/>
  <c r="EM177" i="2" s="1"/>
  <c r="ED177" i="2"/>
  <c r="EE177" i="2" s="1"/>
  <c r="EN177" i="2"/>
  <c r="EO177" i="2" s="1"/>
  <c r="EF177" i="2"/>
  <c r="EG177" i="2" s="1"/>
  <c r="DX177" i="2"/>
  <c r="DY177" i="2" s="1"/>
  <c r="EH177" i="2"/>
  <c r="EI177" i="2" s="1"/>
  <c r="EP177" i="2"/>
  <c r="EQ177" i="2" s="1"/>
  <c r="ED74" i="2"/>
  <c r="EE74" i="2" s="1"/>
  <c r="EP74" i="2"/>
  <c r="EQ74" i="2" s="1"/>
  <c r="EF74" i="2"/>
  <c r="EG74" i="2" s="1"/>
  <c r="DZ74" i="2"/>
  <c r="EA74" i="2" s="1"/>
  <c r="ER74" i="2"/>
  <c r="ES74" i="2" s="1"/>
  <c r="EB74" i="2"/>
  <c r="EC74" i="2" s="1"/>
  <c r="EH74" i="2"/>
  <c r="EI74" i="2" s="1"/>
  <c r="EJ74" i="2"/>
  <c r="EK74" i="2" s="1"/>
  <c r="EL74" i="2"/>
  <c r="EM74" i="2" s="1"/>
  <c r="DX74" i="2"/>
  <c r="DY74" i="2" s="1"/>
  <c r="EN74" i="2"/>
  <c r="EO74" i="2" s="1"/>
  <c r="EP87" i="2"/>
  <c r="EQ87" i="2" s="1"/>
  <c r="DX87" i="2"/>
  <c r="DY87" i="2" s="1"/>
  <c r="EF87" i="2"/>
  <c r="EG87" i="2" s="1"/>
  <c r="ER87" i="2"/>
  <c r="ES87" i="2" s="1"/>
  <c r="DZ87" i="2"/>
  <c r="EA87" i="2" s="1"/>
  <c r="EH87" i="2"/>
  <c r="EI87" i="2" s="1"/>
  <c r="EJ87" i="2"/>
  <c r="EK87" i="2" s="1"/>
  <c r="EB87" i="2"/>
  <c r="EC87" i="2" s="1"/>
  <c r="EL87" i="2"/>
  <c r="EM87" i="2" s="1"/>
  <c r="EN87" i="2"/>
  <c r="EO87" i="2" s="1"/>
  <c r="ED87" i="2"/>
  <c r="EE87" i="2" s="1"/>
  <c r="DX72" i="2"/>
  <c r="DY72" i="2" s="1"/>
  <c r="EL72" i="2"/>
  <c r="EM72" i="2" s="1"/>
  <c r="DZ72" i="2"/>
  <c r="EA72" i="2" s="1"/>
  <c r="ED72" i="2"/>
  <c r="EE72" i="2" s="1"/>
  <c r="EP72" i="2"/>
  <c r="EQ72" i="2" s="1"/>
  <c r="EF72" i="2"/>
  <c r="EG72" i="2" s="1"/>
  <c r="EH72" i="2"/>
  <c r="EI72" i="2" s="1"/>
  <c r="ER72" i="2"/>
  <c r="ES72" i="2" s="1"/>
  <c r="EB72" i="2"/>
  <c r="EC72" i="2" s="1"/>
  <c r="EJ72" i="2"/>
  <c r="EK72" i="2" s="1"/>
  <c r="EN72" i="2"/>
  <c r="EO72" i="2" s="1"/>
  <c r="ER51" i="2"/>
  <c r="ES51" i="2" s="1"/>
  <c r="EH51" i="2"/>
  <c r="EI51" i="2" s="1"/>
  <c r="EJ51" i="2"/>
  <c r="EK51" i="2" s="1"/>
  <c r="DZ51" i="2"/>
  <c r="EA51" i="2" s="1"/>
  <c r="EF51" i="2"/>
  <c r="EG51" i="2" s="1"/>
  <c r="EL51" i="2"/>
  <c r="EM51" i="2" s="1"/>
  <c r="EN51" i="2"/>
  <c r="EO51" i="2" s="1"/>
  <c r="EP51" i="2"/>
  <c r="EQ51" i="2" s="1"/>
  <c r="DX51" i="2"/>
  <c r="DY51" i="2" s="1"/>
  <c r="EB51" i="2"/>
  <c r="EC51" i="2" s="1"/>
  <c r="ED51" i="2"/>
  <c r="EE51" i="2" s="1"/>
  <c r="EH86" i="2"/>
  <c r="EI86" i="2" s="1"/>
  <c r="ER86" i="2"/>
  <c r="ES86" i="2" s="1"/>
  <c r="DX86" i="2"/>
  <c r="DY86" i="2" s="1"/>
  <c r="DZ86" i="2"/>
  <c r="EA86" i="2" s="1"/>
  <c r="EJ86" i="2"/>
  <c r="EK86" i="2" s="1"/>
  <c r="EB86" i="2"/>
  <c r="EC86" i="2" s="1"/>
  <c r="ED86" i="2"/>
  <c r="EE86" i="2" s="1"/>
  <c r="EL86" i="2"/>
  <c r="EM86" i="2" s="1"/>
  <c r="EF86" i="2"/>
  <c r="EG86" i="2" s="1"/>
  <c r="EN86" i="2"/>
  <c r="EO86" i="2" s="1"/>
  <c r="EP86" i="2"/>
  <c r="EQ86" i="2" s="1"/>
  <c r="EH71" i="2"/>
  <c r="EI71" i="2" s="1"/>
  <c r="DX71" i="2"/>
  <c r="DY71" i="2" s="1"/>
  <c r="EJ71" i="2"/>
  <c r="EK71" i="2" s="1"/>
  <c r="EL71" i="2"/>
  <c r="EM71" i="2" s="1"/>
  <c r="ED71" i="2"/>
  <c r="EE71" i="2" s="1"/>
  <c r="EF71" i="2"/>
  <c r="EG71" i="2" s="1"/>
  <c r="DZ71" i="2"/>
  <c r="EA71" i="2" s="1"/>
  <c r="ER71" i="2"/>
  <c r="ES71" i="2" s="1"/>
  <c r="EN71" i="2"/>
  <c r="EO71" i="2" s="1"/>
  <c r="EP71" i="2"/>
  <c r="EQ71" i="2" s="1"/>
  <c r="EB71" i="2"/>
  <c r="EC71" i="2" s="1"/>
  <c r="ED50" i="2"/>
  <c r="EE50" i="2" s="1"/>
  <c r="EP50" i="2"/>
  <c r="EQ50" i="2" s="1"/>
  <c r="EH50" i="2"/>
  <c r="EI50" i="2" s="1"/>
  <c r="ER50" i="2"/>
  <c r="ES50" i="2" s="1"/>
  <c r="DX50" i="2"/>
  <c r="DY50" i="2" s="1"/>
  <c r="EL50" i="2"/>
  <c r="EM50" i="2" s="1"/>
  <c r="EF50" i="2"/>
  <c r="EG50" i="2" s="1"/>
  <c r="EJ50" i="2"/>
  <c r="EK50" i="2" s="1"/>
  <c r="EN50" i="2"/>
  <c r="EO50" i="2" s="1"/>
  <c r="DZ50" i="2"/>
  <c r="EA50" i="2" s="1"/>
  <c r="EB50" i="2"/>
  <c r="EC50" i="2" s="1"/>
  <c r="DZ111" i="2"/>
  <c r="EA111" i="2" s="1"/>
  <c r="EJ111" i="2"/>
  <c r="EK111" i="2" s="1"/>
  <c r="EB111" i="2"/>
  <c r="EC111" i="2" s="1"/>
  <c r="EL111" i="2"/>
  <c r="EM111" i="2" s="1"/>
  <c r="ED111" i="2"/>
  <c r="EE111" i="2" s="1"/>
  <c r="EN111" i="2"/>
  <c r="EO111" i="2" s="1"/>
  <c r="EF111" i="2"/>
  <c r="EG111" i="2" s="1"/>
  <c r="EP111" i="2"/>
  <c r="EQ111" i="2" s="1"/>
  <c r="ER111" i="2"/>
  <c r="ES111" i="2" s="1"/>
  <c r="DX111" i="2"/>
  <c r="DY111" i="2" s="1"/>
  <c r="EH111" i="2"/>
  <c r="EI111" i="2" s="1"/>
  <c r="EF149" i="2"/>
  <c r="EG149" i="2" s="1"/>
  <c r="EP149" i="2"/>
  <c r="EQ149" i="2" s="1"/>
  <c r="EH149" i="2"/>
  <c r="EI149" i="2" s="1"/>
  <c r="ER149" i="2"/>
  <c r="ES149" i="2" s="1"/>
  <c r="DX149" i="2"/>
  <c r="DY149" i="2" s="1"/>
  <c r="EJ149" i="2"/>
  <c r="EK149" i="2" s="1"/>
  <c r="DZ149" i="2"/>
  <c r="EA149" i="2" s="1"/>
  <c r="EL149" i="2"/>
  <c r="EM149" i="2" s="1"/>
  <c r="EB149" i="2"/>
  <c r="EC149" i="2" s="1"/>
  <c r="ED149" i="2"/>
  <c r="EE149" i="2" s="1"/>
  <c r="EN149" i="2"/>
  <c r="EO149" i="2" s="1"/>
  <c r="ER141" i="2"/>
  <c r="ES141" i="2" s="1"/>
  <c r="EH141" i="2"/>
  <c r="EI141" i="2" s="1"/>
  <c r="EJ141" i="2"/>
  <c r="EK141" i="2" s="1"/>
  <c r="DX141" i="2"/>
  <c r="DY141" i="2" s="1"/>
  <c r="EL141" i="2"/>
  <c r="EM141" i="2" s="1"/>
  <c r="DZ141" i="2"/>
  <c r="EA141" i="2" s="1"/>
  <c r="EN141" i="2"/>
  <c r="EO141" i="2" s="1"/>
  <c r="EB141" i="2"/>
  <c r="EC141" i="2" s="1"/>
  <c r="ED141" i="2"/>
  <c r="EE141" i="2" s="1"/>
  <c r="EF141" i="2"/>
  <c r="EG141" i="2" s="1"/>
  <c r="EP141" i="2"/>
  <c r="EQ141" i="2" s="1"/>
  <c r="DZ133" i="2"/>
  <c r="EA133" i="2" s="1"/>
  <c r="EN133" i="2"/>
  <c r="EO133" i="2" s="1"/>
  <c r="EB133" i="2"/>
  <c r="EC133" i="2" s="1"/>
  <c r="EP133" i="2"/>
  <c r="EQ133" i="2" s="1"/>
  <c r="ED133" i="2"/>
  <c r="EE133" i="2" s="1"/>
  <c r="ER133" i="2"/>
  <c r="ES133" i="2" s="1"/>
  <c r="EF133" i="2"/>
  <c r="EG133" i="2" s="1"/>
  <c r="EH133" i="2"/>
  <c r="EI133" i="2" s="1"/>
  <c r="DX133" i="2"/>
  <c r="DY133" i="2" s="1"/>
  <c r="EJ133" i="2"/>
  <c r="EK133" i="2" s="1"/>
  <c r="EL133" i="2"/>
  <c r="EM133" i="2" s="1"/>
  <c r="EH125" i="2"/>
  <c r="EI125" i="2" s="1"/>
  <c r="DX125" i="2"/>
  <c r="DY125" i="2" s="1"/>
  <c r="DZ125" i="2"/>
  <c r="EA125" i="2" s="1"/>
  <c r="EJ125" i="2"/>
  <c r="EK125" i="2" s="1"/>
  <c r="EL125" i="2"/>
  <c r="EM125" i="2" s="1"/>
  <c r="EB125" i="2"/>
  <c r="EC125" i="2" s="1"/>
  <c r="EN125" i="2"/>
  <c r="EO125" i="2" s="1"/>
  <c r="ED125" i="2"/>
  <c r="EE125" i="2" s="1"/>
  <c r="EP125" i="2"/>
  <c r="EQ125" i="2" s="1"/>
  <c r="EF125" i="2"/>
  <c r="EG125" i="2" s="1"/>
  <c r="ER125" i="2"/>
  <c r="ES125" i="2" s="1"/>
  <c r="EH117" i="2"/>
  <c r="EI117" i="2" s="1"/>
  <c r="EJ117" i="2"/>
  <c r="EK117" i="2" s="1"/>
  <c r="DX117" i="2"/>
  <c r="DY117" i="2" s="1"/>
  <c r="EL117" i="2"/>
  <c r="EM117" i="2" s="1"/>
  <c r="DZ117" i="2"/>
  <c r="EA117" i="2" s="1"/>
  <c r="EN117" i="2"/>
  <c r="EO117" i="2" s="1"/>
  <c r="EP117" i="2"/>
  <c r="EQ117" i="2" s="1"/>
  <c r="EB117" i="2"/>
  <c r="EC117" i="2" s="1"/>
  <c r="ER117" i="2"/>
  <c r="ES117" i="2" s="1"/>
  <c r="ED117" i="2"/>
  <c r="EE117" i="2" s="1"/>
  <c r="EF117" i="2"/>
  <c r="EG117" i="2" s="1"/>
  <c r="EB172" i="2"/>
  <c r="EC172" i="2" s="1"/>
  <c r="EL172" i="2"/>
  <c r="EM172" i="2" s="1"/>
  <c r="EN172" i="2"/>
  <c r="EO172" i="2" s="1"/>
  <c r="ED172" i="2"/>
  <c r="EE172" i="2" s="1"/>
  <c r="EP172" i="2"/>
  <c r="EQ172" i="2" s="1"/>
  <c r="EF172" i="2"/>
  <c r="EG172" i="2" s="1"/>
  <c r="ER172" i="2"/>
  <c r="ES172" i="2" s="1"/>
  <c r="EH172" i="2"/>
  <c r="EI172" i="2" s="1"/>
  <c r="DX172" i="2"/>
  <c r="DY172" i="2" s="1"/>
  <c r="EJ172" i="2"/>
  <c r="EK172" i="2" s="1"/>
  <c r="DZ172" i="2"/>
  <c r="EA172" i="2" s="1"/>
  <c r="EB164" i="2"/>
  <c r="EC164" i="2" s="1"/>
  <c r="EN164" i="2"/>
  <c r="EO164" i="2" s="1"/>
  <c r="ED164" i="2"/>
  <c r="EE164" i="2" s="1"/>
  <c r="EP164" i="2"/>
  <c r="EQ164" i="2" s="1"/>
  <c r="EF164" i="2"/>
  <c r="EG164" i="2" s="1"/>
  <c r="ER164" i="2"/>
  <c r="ES164" i="2" s="1"/>
  <c r="EH164" i="2"/>
  <c r="EI164" i="2" s="1"/>
  <c r="DX164" i="2"/>
  <c r="DY164" i="2" s="1"/>
  <c r="EJ164" i="2"/>
  <c r="EK164" i="2" s="1"/>
  <c r="DZ164" i="2"/>
  <c r="EA164" i="2" s="1"/>
  <c r="EL164" i="2"/>
  <c r="EM164" i="2" s="1"/>
  <c r="EP156" i="2"/>
  <c r="EQ156" i="2" s="1"/>
  <c r="ED156" i="2"/>
  <c r="EE156" i="2" s="1"/>
  <c r="EF156" i="2"/>
  <c r="EG156" i="2" s="1"/>
  <c r="ER156" i="2"/>
  <c r="ES156" i="2" s="1"/>
  <c r="EH156" i="2"/>
  <c r="EI156" i="2" s="1"/>
  <c r="DX156" i="2"/>
  <c r="DY156" i="2" s="1"/>
  <c r="EJ156" i="2"/>
  <c r="EK156" i="2" s="1"/>
  <c r="DZ156" i="2"/>
  <c r="EA156" i="2" s="1"/>
  <c r="EL156" i="2"/>
  <c r="EM156" i="2" s="1"/>
  <c r="EB156" i="2"/>
  <c r="EC156" i="2" s="1"/>
  <c r="EN156" i="2"/>
  <c r="EO156" i="2" s="1"/>
  <c r="EN214" i="2"/>
  <c r="EO214" i="2" s="1"/>
  <c r="DX214" i="2"/>
  <c r="DY214" i="2" s="1"/>
  <c r="EP214" i="2"/>
  <c r="EQ214" i="2" s="1"/>
  <c r="EH214" i="2"/>
  <c r="EI214" i="2" s="1"/>
  <c r="DZ214" i="2"/>
  <c r="EA214" i="2" s="1"/>
  <c r="ER214" i="2"/>
  <c r="ES214" i="2" s="1"/>
  <c r="EJ214" i="2"/>
  <c r="EK214" i="2" s="1"/>
  <c r="EB214" i="2"/>
  <c r="EC214" i="2" s="1"/>
  <c r="EL214" i="2"/>
  <c r="EM214" i="2" s="1"/>
  <c r="ED214" i="2"/>
  <c r="EE214" i="2" s="1"/>
  <c r="EF214" i="2"/>
  <c r="EG214" i="2" s="1"/>
  <c r="DX206" i="2"/>
  <c r="DY206" i="2" s="1"/>
  <c r="EP206" i="2"/>
  <c r="EQ206" i="2" s="1"/>
  <c r="DZ206" i="2"/>
  <c r="EA206" i="2" s="1"/>
  <c r="ER206" i="2"/>
  <c r="ES206" i="2" s="1"/>
  <c r="EJ206" i="2"/>
  <c r="EK206" i="2" s="1"/>
  <c r="EB206" i="2"/>
  <c r="EC206" i="2" s="1"/>
  <c r="EL206" i="2"/>
  <c r="EM206" i="2" s="1"/>
  <c r="ED206" i="2"/>
  <c r="EE206" i="2" s="1"/>
  <c r="EN206" i="2"/>
  <c r="EO206" i="2" s="1"/>
  <c r="EF206" i="2"/>
  <c r="EG206" i="2" s="1"/>
  <c r="EH206" i="2"/>
  <c r="EI206" i="2" s="1"/>
  <c r="DZ198" i="2"/>
  <c r="EA198" i="2" s="1"/>
  <c r="ER198" i="2"/>
  <c r="ES198" i="2" s="1"/>
  <c r="EB198" i="2"/>
  <c r="EC198" i="2" s="1"/>
  <c r="EL198" i="2"/>
  <c r="EM198" i="2" s="1"/>
  <c r="ED198" i="2"/>
  <c r="EE198" i="2" s="1"/>
  <c r="EN198" i="2"/>
  <c r="EO198" i="2" s="1"/>
  <c r="EF198" i="2"/>
  <c r="EG198" i="2" s="1"/>
  <c r="DX198" i="2"/>
  <c r="DY198" i="2" s="1"/>
  <c r="EP198" i="2"/>
  <c r="EQ198" i="2" s="1"/>
  <c r="EH198" i="2"/>
  <c r="EI198" i="2" s="1"/>
  <c r="EJ198" i="2"/>
  <c r="EK198" i="2" s="1"/>
  <c r="EB190" i="2"/>
  <c r="EC190" i="2" s="1"/>
  <c r="EL190" i="2"/>
  <c r="EM190" i="2" s="1"/>
  <c r="EN190" i="2"/>
  <c r="EO190" i="2" s="1"/>
  <c r="EF190" i="2"/>
  <c r="EG190" i="2" s="1"/>
  <c r="DX190" i="2"/>
  <c r="DY190" i="2" s="1"/>
  <c r="EP190" i="2"/>
  <c r="EQ190" i="2" s="1"/>
  <c r="EH190" i="2"/>
  <c r="EI190" i="2" s="1"/>
  <c r="DZ190" i="2"/>
  <c r="EA190" i="2" s="1"/>
  <c r="ER190" i="2"/>
  <c r="ES190" i="2" s="1"/>
  <c r="ED190" i="2"/>
  <c r="EE190" i="2" s="1"/>
  <c r="EJ190" i="2"/>
  <c r="EK190" i="2" s="1"/>
  <c r="EN182" i="2"/>
  <c r="EO182" i="2" s="1"/>
  <c r="DX182" i="2"/>
  <c r="DY182" i="2" s="1"/>
  <c r="EP182" i="2"/>
  <c r="EQ182" i="2" s="1"/>
  <c r="EH182" i="2"/>
  <c r="EI182" i="2" s="1"/>
  <c r="DZ182" i="2"/>
  <c r="EA182" i="2" s="1"/>
  <c r="ER182" i="2"/>
  <c r="ES182" i="2" s="1"/>
  <c r="EJ182" i="2"/>
  <c r="EK182" i="2" s="1"/>
  <c r="EB182" i="2"/>
  <c r="EC182" i="2" s="1"/>
  <c r="EL182" i="2"/>
  <c r="EM182" i="2" s="1"/>
  <c r="ED182" i="2"/>
  <c r="EE182" i="2" s="1"/>
  <c r="EF182" i="2"/>
  <c r="EG182" i="2" s="1"/>
  <c r="DX180" i="2"/>
  <c r="DY180" i="2" s="1"/>
  <c r="EP180" i="2"/>
  <c r="EQ180" i="2" s="1"/>
  <c r="EH180" i="2"/>
  <c r="EI180" i="2" s="1"/>
  <c r="DZ180" i="2"/>
  <c r="EA180" i="2" s="1"/>
  <c r="ER180" i="2"/>
  <c r="ES180" i="2" s="1"/>
  <c r="EJ180" i="2"/>
  <c r="EK180" i="2" s="1"/>
  <c r="EB180" i="2"/>
  <c r="EC180" i="2" s="1"/>
  <c r="EL180" i="2"/>
  <c r="EM180" i="2" s="1"/>
  <c r="ED180" i="2"/>
  <c r="EE180" i="2" s="1"/>
  <c r="EF180" i="2"/>
  <c r="EG180" i="2" s="1"/>
  <c r="EN180" i="2"/>
  <c r="EO180" i="2" s="1"/>
  <c r="EB233" i="2"/>
  <c r="EC233" i="2" s="1"/>
  <c r="ED233" i="2"/>
  <c r="EE233" i="2" s="1"/>
  <c r="EN233" i="2"/>
  <c r="EO233" i="2" s="1"/>
  <c r="EF233" i="2"/>
  <c r="EG233" i="2" s="1"/>
  <c r="DX233" i="2"/>
  <c r="DY233" i="2" s="1"/>
  <c r="EP233" i="2"/>
  <c r="EQ233" i="2" s="1"/>
  <c r="EH233" i="2"/>
  <c r="EI233" i="2" s="1"/>
  <c r="ER233" i="2"/>
  <c r="ES233" i="2" s="1"/>
  <c r="DZ233" i="2"/>
  <c r="EA233" i="2" s="1"/>
  <c r="EJ233" i="2"/>
  <c r="EK233" i="2" s="1"/>
  <c r="EL233" i="2"/>
  <c r="EM233" i="2" s="1"/>
  <c r="EH225" i="2"/>
  <c r="EI225" i="2" s="1"/>
  <c r="ER225" i="2"/>
  <c r="ES225" i="2" s="1"/>
  <c r="EB225" i="2"/>
  <c r="EC225" i="2" s="1"/>
  <c r="EL225" i="2"/>
  <c r="EM225" i="2" s="1"/>
  <c r="ED225" i="2"/>
  <c r="EE225" i="2" s="1"/>
  <c r="EN225" i="2"/>
  <c r="EO225" i="2" s="1"/>
  <c r="EF225" i="2"/>
  <c r="EG225" i="2" s="1"/>
  <c r="EJ225" i="2"/>
  <c r="EK225" i="2" s="1"/>
  <c r="EP225" i="2"/>
  <c r="EQ225" i="2" s="1"/>
  <c r="DX225" i="2"/>
  <c r="DY225" i="2" s="1"/>
  <c r="DZ225" i="2"/>
  <c r="EA225" i="2" s="1"/>
  <c r="EB217" i="2"/>
  <c r="EC217" i="2" s="1"/>
  <c r="ED217" i="2"/>
  <c r="EE217" i="2" s="1"/>
  <c r="EN217" i="2"/>
  <c r="EO217" i="2" s="1"/>
  <c r="EF217" i="2"/>
  <c r="EG217" i="2" s="1"/>
  <c r="DX217" i="2"/>
  <c r="DY217" i="2" s="1"/>
  <c r="EP217" i="2"/>
  <c r="EQ217" i="2" s="1"/>
  <c r="EH217" i="2"/>
  <c r="EI217" i="2" s="1"/>
  <c r="ER217" i="2"/>
  <c r="ES217" i="2" s="1"/>
  <c r="EJ217" i="2"/>
  <c r="EK217" i="2" s="1"/>
  <c r="EL217" i="2"/>
  <c r="EM217" i="2" s="1"/>
  <c r="DZ217" i="2"/>
  <c r="EA217" i="2" s="1"/>
  <c r="DJ242" i="2"/>
  <c r="DZ242" i="2"/>
  <c r="EA242" i="2" s="1"/>
  <c r="EP242" i="2"/>
  <c r="EQ242" i="2" s="1"/>
  <c r="ED242" i="2"/>
  <c r="EE242" i="2" s="1"/>
  <c r="EF242" i="2"/>
  <c r="EG242" i="2" s="1"/>
  <c r="EJ242" i="2"/>
  <c r="EK242" i="2" s="1"/>
  <c r="EL242" i="2"/>
  <c r="EM242" i="2" s="1"/>
  <c r="EH242" i="2"/>
  <c r="EI242" i="2" s="1"/>
  <c r="EN242" i="2"/>
  <c r="EO242" i="2" s="1"/>
  <c r="ER242" i="2"/>
  <c r="ES242" i="2" s="1"/>
  <c r="DX242" i="2"/>
  <c r="DY242" i="2" s="1"/>
  <c r="EB242" i="2"/>
  <c r="EC242" i="2" s="1"/>
  <c r="DX68" i="2"/>
  <c r="DY68" i="2" s="1"/>
  <c r="EJ68" i="2"/>
  <c r="EK68" i="2" s="1"/>
  <c r="DZ68" i="2"/>
  <c r="EA68" i="2" s="1"/>
  <c r="ED68" i="2"/>
  <c r="EE68" i="2" s="1"/>
  <c r="EN68" i="2"/>
  <c r="EO68" i="2" s="1"/>
  <c r="EF68" i="2"/>
  <c r="EG68" i="2" s="1"/>
  <c r="EH68" i="2"/>
  <c r="EI68" i="2" s="1"/>
  <c r="EP68" i="2"/>
  <c r="EQ68" i="2" s="1"/>
  <c r="EB68" i="2"/>
  <c r="EC68" i="2" s="1"/>
  <c r="EL68" i="2"/>
  <c r="EM68" i="2" s="1"/>
  <c r="ER68" i="2"/>
  <c r="ES68" i="2" s="1"/>
  <c r="EB195" i="2"/>
  <c r="EC195" i="2" s="1"/>
  <c r="ED195" i="2"/>
  <c r="EE195" i="2" s="1"/>
  <c r="EN195" i="2"/>
  <c r="EO195" i="2" s="1"/>
  <c r="EF195" i="2"/>
  <c r="EG195" i="2" s="1"/>
  <c r="DX195" i="2"/>
  <c r="DY195" i="2" s="1"/>
  <c r="EP195" i="2"/>
  <c r="EQ195" i="2" s="1"/>
  <c r="EH195" i="2"/>
  <c r="EI195" i="2" s="1"/>
  <c r="DZ195" i="2"/>
  <c r="EA195" i="2" s="1"/>
  <c r="ER195" i="2"/>
  <c r="ES195" i="2" s="1"/>
  <c r="EJ195" i="2"/>
  <c r="EK195" i="2" s="1"/>
  <c r="EL195" i="2"/>
  <c r="EM195" i="2" s="1"/>
  <c r="EH230" i="2"/>
  <c r="EI230" i="2" s="1"/>
  <c r="EJ230" i="2"/>
  <c r="EK230" i="2" s="1"/>
  <c r="EB230" i="2"/>
  <c r="EC230" i="2" s="1"/>
  <c r="EL230" i="2"/>
  <c r="EM230" i="2" s="1"/>
  <c r="ED230" i="2"/>
  <c r="EE230" i="2" s="1"/>
  <c r="EN230" i="2"/>
  <c r="EO230" i="2" s="1"/>
  <c r="EF230" i="2"/>
  <c r="EG230" i="2" s="1"/>
  <c r="EP230" i="2"/>
  <c r="EQ230" i="2" s="1"/>
  <c r="ER230" i="2"/>
  <c r="ES230" i="2" s="1"/>
  <c r="DX230" i="2"/>
  <c r="DY230" i="2" s="1"/>
  <c r="DZ230" i="2"/>
  <c r="EA230" i="2" s="1"/>
  <c r="EF79" i="2"/>
  <c r="EG79" i="2" s="1"/>
  <c r="ER79" i="2"/>
  <c r="ES79" i="2" s="1"/>
  <c r="EH79" i="2"/>
  <c r="EI79" i="2" s="1"/>
  <c r="ED79" i="2"/>
  <c r="EE79" i="2" s="1"/>
  <c r="EJ79" i="2"/>
  <c r="EK79" i="2" s="1"/>
  <c r="EL79" i="2"/>
  <c r="EM79" i="2" s="1"/>
  <c r="DX79" i="2"/>
  <c r="DY79" i="2" s="1"/>
  <c r="EN79" i="2"/>
  <c r="EO79" i="2" s="1"/>
  <c r="DZ79" i="2"/>
  <c r="EA79" i="2" s="1"/>
  <c r="EP79" i="2"/>
  <c r="EQ79" i="2" s="1"/>
  <c r="EB79" i="2"/>
  <c r="EC79" i="2" s="1"/>
  <c r="EJ59" i="2"/>
  <c r="EK59" i="2" s="1"/>
  <c r="DX59" i="2"/>
  <c r="DY59" i="2" s="1"/>
  <c r="EL59" i="2"/>
  <c r="EM59" i="2" s="1"/>
  <c r="EN59" i="2"/>
  <c r="EO59" i="2" s="1"/>
  <c r="EH59" i="2"/>
  <c r="EI59" i="2" s="1"/>
  <c r="EP59" i="2"/>
  <c r="EQ59" i="2" s="1"/>
  <c r="DZ59" i="2"/>
  <c r="EA59" i="2" s="1"/>
  <c r="ER59" i="2"/>
  <c r="ES59" i="2" s="1"/>
  <c r="EB59" i="2"/>
  <c r="EC59" i="2" s="1"/>
  <c r="ED59" i="2"/>
  <c r="EE59" i="2" s="1"/>
  <c r="EF59" i="2"/>
  <c r="EG59" i="2" s="1"/>
  <c r="DX78" i="2"/>
  <c r="DY78" i="2" s="1"/>
  <c r="EH78" i="2"/>
  <c r="EI78" i="2" s="1"/>
  <c r="ER78" i="2"/>
  <c r="ES78" i="2" s="1"/>
  <c r="DZ78" i="2"/>
  <c r="EA78" i="2" s="1"/>
  <c r="EJ78" i="2"/>
  <c r="EK78" i="2" s="1"/>
  <c r="EL78" i="2"/>
  <c r="EM78" i="2" s="1"/>
  <c r="EN78" i="2"/>
  <c r="EO78" i="2" s="1"/>
  <c r="EB78" i="2"/>
  <c r="EC78" i="2" s="1"/>
  <c r="EP78" i="2"/>
  <c r="EQ78" i="2" s="1"/>
  <c r="ED78" i="2"/>
  <c r="EE78" i="2" s="1"/>
  <c r="EF78" i="2"/>
  <c r="EG78" i="2" s="1"/>
  <c r="EF58" i="2"/>
  <c r="EG58" i="2" s="1"/>
  <c r="EH58" i="2"/>
  <c r="EI58" i="2" s="1"/>
  <c r="DX58" i="2"/>
  <c r="DY58" i="2" s="1"/>
  <c r="EL58" i="2"/>
  <c r="EM58" i="2" s="1"/>
  <c r="EN58" i="2"/>
  <c r="EO58" i="2" s="1"/>
  <c r="EP58" i="2"/>
  <c r="EQ58" i="2" s="1"/>
  <c r="DZ58" i="2"/>
  <c r="EA58" i="2" s="1"/>
  <c r="ER58" i="2"/>
  <c r="ES58" i="2" s="1"/>
  <c r="EB58" i="2"/>
  <c r="EC58" i="2" s="1"/>
  <c r="ED58" i="2"/>
  <c r="EE58" i="2" s="1"/>
  <c r="EJ58" i="2"/>
  <c r="EK58" i="2" s="1"/>
  <c r="DX105" i="2"/>
  <c r="DY105" i="2" s="1"/>
  <c r="EH105" i="2"/>
  <c r="EI105" i="2" s="1"/>
  <c r="EB105" i="2"/>
  <c r="EC105" i="2" s="1"/>
  <c r="EL105" i="2"/>
  <c r="EM105" i="2" s="1"/>
  <c r="EF105" i="2"/>
  <c r="EG105" i="2" s="1"/>
  <c r="EJ105" i="2"/>
  <c r="EK105" i="2" s="1"/>
  <c r="DZ105" i="2"/>
  <c r="EA105" i="2" s="1"/>
  <c r="EN105" i="2"/>
  <c r="EO105" i="2" s="1"/>
  <c r="EP105" i="2"/>
  <c r="EQ105" i="2" s="1"/>
  <c r="ED105" i="2"/>
  <c r="EE105" i="2" s="1"/>
  <c r="ER105" i="2"/>
  <c r="ES105" i="2" s="1"/>
  <c r="EF93" i="2"/>
  <c r="EG93" i="2" s="1"/>
  <c r="EP93" i="2"/>
  <c r="EQ93" i="2" s="1"/>
  <c r="EH93" i="2"/>
  <c r="EI93" i="2" s="1"/>
  <c r="DX93" i="2"/>
  <c r="DY93" i="2" s="1"/>
  <c r="EJ93" i="2"/>
  <c r="EK93" i="2" s="1"/>
  <c r="ER93" i="2"/>
  <c r="ES93" i="2" s="1"/>
  <c r="DZ93" i="2"/>
  <c r="EA93" i="2" s="1"/>
  <c r="EL93" i="2"/>
  <c r="EM93" i="2" s="1"/>
  <c r="EB93" i="2"/>
  <c r="EC93" i="2" s="1"/>
  <c r="EN93" i="2"/>
  <c r="EO93" i="2" s="1"/>
  <c r="ED93" i="2"/>
  <c r="EE93" i="2" s="1"/>
  <c r="EF85" i="2"/>
  <c r="EG85" i="2" s="1"/>
  <c r="DX85" i="2"/>
  <c r="DY85" i="2" s="1"/>
  <c r="DZ85" i="2"/>
  <c r="EA85" i="2" s="1"/>
  <c r="EL85" i="2"/>
  <c r="EM85" i="2" s="1"/>
  <c r="EB85" i="2"/>
  <c r="EC85" i="2" s="1"/>
  <c r="EN85" i="2"/>
  <c r="EO85" i="2" s="1"/>
  <c r="ED85" i="2"/>
  <c r="EE85" i="2" s="1"/>
  <c r="EP85" i="2"/>
  <c r="EQ85" i="2" s="1"/>
  <c r="EH85" i="2"/>
  <c r="EI85" i="2" s="1"/>
  <c r="EJ85" i="2"/>
  <c r="EK85" i="2" s="1"/>
  <c r="ER85" i="2"/>
  <c r="ES85" i="2" s="1"/>
  <c r="EH77" i="2"/>
  <c r="EI77" i="2" s="1"/>
  <c r="ER77" i="2"/>
  <c r="ES77" i="2" s="1"/>
  <c r="DX77" i="2"/>
  <c r="DY77" i="2" s="1"/>
  <c r="EJ77" i="2"/>
  <c r="EK77" i="2" s="1"/>
  <c r="DZ77" i="2"/>
  <c r="EA77" i="2" s="1"/>
  <c r="EP77" i="2"/>
  <c r="EQ77" i="2" s="1"/>
  <c r="EB77" i="2"/>
  <c r="EC77" i="2" s="1"/>
  <c r="ED77" i="2"/>
  <c r="EE77" i="2" s="1"/>
  <c r="EF77" i="2"/>
  <c r="EG77" i="2" s="1"/>
  <c r="EL77" i="2"/>
  <c r="EM77" i="2" s="1"/>
  <c r="EN77" i="2"/>
  <c r="EO77" i="2" s="1"/>
  <c r="DX70" i="2"/>
  <c r="DY70" i="2" s="1"/>
  <c r="EH70" i="2"/>
  <c r="EI70" i="2" s="1"/>
  <c r="DZ70" i="2"/>
  <c r="EA70" i="2" s="1"/>
  <c r="EB70" i="2"/>
  <c r="EC70" i="2" s="1"/>
  <c r="EL70" i="2"/>
  <c r="EM70" i="2" s="1"/>
  <c r="EJ70" i="2"/>
  <c r="EK70" i="2" s="1"/>
  <c r="EN70" i="2"/>
  <c r="EO70" i="2" s="1"/>
  <c r="ED70" i="2"/>
  <c r="EE70" i="2" s="1"/>
  <c r="EF70" i="2"/>
  <c r="EG70" i="2" s="1"/>
  <c r="EP70" i="2"/>
  <c r="EQ70" i="2" s="1"/>
  <c r="ER70" i="2"/>
  <c r="ES70" i="2" s="1"/>
  <c r="ED65" i="2"/>
  <c r="EE65" i="2" s="1"/>
  <c r="EF65" i="2"/>
  <c r="EG65" i="2" s="1"/>
  <c r="EP65" i="2"/>
  <c r="EQ65" i="2" s="1"/>
  <c r="EH65" i="2"/>
  <c r="EI65" i="2" s="1"/>
  <c r="EJ65" i="2"/>
  <c r="EK65" i="2" s="1"/>
  <c r="EL65" i="2"/>
  <c r="EM65" i="2" s="1"/>
  <c r="DX65" i="2"/>
  <c r="DY65" i="2" s="1"/>
  <c r="ER65" i="2"/>
  <c r="ES65" i="2" s="1"/>
  <c r="DZ65" i="2"/>
  <c r="EA65" i="2" s="1"/>
  <c r="EB65" i="2"/>
  <c r="EC65" i="2" s="1"/>
  <c r="EN65" i="2"/>
  <c r="EO65" i="2" s="1"/>
  <c r="EB57" i="2"/>
  <c r="EC57" i="2" s="1"/>
  <c r="EP57" i="2"/>
  <c r="EQ57" i="2" s="1"/>
  <c r="ED57" i="2"/>
  <c r="EE57" i="2" s="1"/>
  <c r="ER57" i="2"/>
  <c r="ES57" i="2" s="1"/>
  <c r="EH57" i="2"/>
  <c r="EI57" i="2" s="1"/>
  <c r="EL57" i="2"/>
  <c r="EM57" i="2" s="1"/>
  <c r="EN57" i="2"/>
  <c r="EO57" i="2" s="1"/>
  <c r="DX57" i="2"/>
  <c r="DY57" i="2" s="1"/>
  <c r="DZ57" i="2"/>
  <c r="EA57" i="2" s="1"/>
  <c r="EF57" i="2"/>
  <c r="EG57" i="2" s="1"/>
  <c r="EJ57" i="2"/>
  <c r="EK57" i="2" s="1"/>
  <c r="DZ49" i="2"/>
  <c r="EA49" i="2" s="1"/>
  <c r="EJ49" i="2"/>
  <c r="EK49" i="2" s="1"/>
  <c r="EB49" i="2"/>
  <c r="EC49" i="2" s="1"/>
  <c r="EH49" i="2"/>
  <c r="EI49" i="2" s="1"/>
  <c r="EL49" i="2"/>
  <c r="EM49" i="2" s="1"/>
  <c r="EN49" i="2"/>
  <c r="EO49" i="2" s="1"/>
  <c r="EP49" i="2"/>
  <c r="EQ49" i="2" s="1"/>
  <c r="DX49" i="2"/>
  <c r="DY49" i="2" s="1"/>
  <c r="ER49" i="2"/>
  <c r="ES49" i="2" s="1"/>
  <c r="ED49" i="2"/>
  <c r="EE49" i="2" s="1"/>
  <c r="EF49" i="2"/>
  <c r="EG49" i="2" s="1"/>
  <c r="EJ104" i="2"/>
  <c r="EK104" i="2" s="1"/>
  <c r="EB104" i="2"/>
  <c r="EC104" i="2" s="1"/>
  <c r="EN104" i="2"/>
  <c r="EO104" i="2" s="1"/>
  <c r="ED104" i="2"/>
  <c r="EE104" i="2" s="1"/>
  <c r="EF104" i="2"/>
  <c r="EG104" i="2" s="1"/>
  <c r="EP104" i="2"/>
  <c r="EQ104" i="2" s="1"/>
  <c r="ER104" i="2"/>
  <c r="ES104" i="2" s="1"/>
  <c r="EH104" i="2"/>
  <c r="EI104" i="2" s="1"/>
  <c r="DX104" i="2"/>
  <c r="DY104" i="2" s="1"/>
  <c r="DZ104" i="2"/>
  <c r="EA104" i="2" s="1"/>
  <c r="EL104" i="2"/>
  <c r="EM104" i="2" s="1"/>
  <c r="DX96" i="2"/>
  <c r="DY96" i="2" s="1"/>
  <c r="EH96" i="2"/>
  <c r="EI96" i="2" s="1"/>
  <c r="ER96" i="2"/>
  <c r="ES96" i="2" s="1"/>
  <c r="EL96" i="2"/>
  <c r="EM96" i="2" s="1"/>
  <c r="EF96" i="2"/>
  <c r="EG96" i="2" s="1"/>
  <c r="EJ96" i="2"/>
  <c r="EK96" i="2" s="1"/>
  <c r="EN96" i="2"/>
  <c r="EO96" i="2" s="1"/>
  <c r="DZ96" i="2"/>
  <c r="EA96" i="2" s="1"/>
  <c r="EB96" i="2"/>
  <c r="EC96" i="2" s="1"/>
  <c r="EP96" i="2"/>
  <c r="EQ96" i="2" s="1"/>
  <c r="ED96" i="2"/>
  <c r="EE96" i="2" s="1"/>
  <c r="ED110" i="2"/>
  <c r="EE110" i="2" s="1"/>
  <c r="EB110" i="2"/>
  <c r="EC110" i="2" s="1"/>
  <c r="EL110" i="2"/>
  <c r="EM110" i="2" s="1"/>
  <c r="EN110" i="2"/>
  <c r="EO110" i="2" s="1"/>
  <c r="EP110" i="2"/>
  <c r="EQ110" i="2" s="1"/>
  <c r="EF110" i="2"/>
  <c r="EG110" i="2" s="1"/>
  <c r="EH110" i="2"/>
  <c r="EI110" i="2" s="1"/>
  <c r="ER110" i="2"/>
  <c r="ES110" i="2" s="1"/>
  <c r="DX110" i="2"/>
  <c r="DY110" i="2" s="1"/>
  <c r="DZ110" i="2"/>
  <c r="EA110" i="2" s="1"/>
  <c r="EJ110" i="2"/>
  <c r="EK110" i="2" s="1"/>
  <c r="ED148" i="2"/>
  <c r="EE148" i="2" s="1"/>
  <c r="EN148" i="2"/>
  <c r="EO148" i="2" s="1"/>
  <c r="EF148" i="2"/>
  <c r="EG148" i="2" s="1"/>
  <c r="EP148" i="2"/>
  <c r="EQ148" i="2" s="1"/>
  <c r="ER148" i="2"/>
  <c r="ES148" i="2" s="1"/>
  <c r="EH148" i="2"/>
  <c r="EI148" i="2" s="1"/>
  <c r="EJ148" i="2"/>
  <c r="EK148" i="2" s="1"/>
  <c r="DX148" i="2"/>
  <c r="DY148" i="2" s="1"/>
  <c r="DZ148" i="2"/>
  <c r="EA148" i="2" s="1"/>
  <c r="EB148" i="2"/>
  <c r="EC148" i="2" s="1"/>
  <c r="EL148" i="2"/>
  <c r="EM148" i="2" s="1"/>
  <c r="ED140" i="2"/>
  <c r="EE140" i="2" s="1"/>
  <c r="EP140" i="2"/>
  <c r="EQ140" i="2" s="1"/>
  <c r="EF140" i="2"/>
  <c r="EG140" i="2" s="1"/>
  <c r="ER140" i="2"/>
  <c r="ES140" i="2" s="1"/>
  <c r="EH140" i="2"/>
  <c r="EI140" i="2" s="1"/>
  <c r="EJ140" i="2"/>
  <c r="EK140" i="2" s="1"/>
  <c r="DX140" i="2"/>
  <c r="DY140" i="2" s="1"/>
  <c r="EL140" i="2"/>
  <c r="EM140" i="2" s="1"/>
  <c r="DZ140" i="2"/>
  <c r="EA140" i="2" s="1"/>
  <c r="EN140" i="2"/>
  <c r="EO140" i="2" s="1"/>
  <c r="EB140" i="2"/>
  <c r="EC140" i="2" s="1"/>
  <c r="DX132" i="2"/>
  <c r="DY132" i="2" s="1"/>
  <c r="DZ132" i="2"/>
  <c r="EA132" i="2" s="1"/>
  <c r="EL132" i="2"/>
  <c r="EM132" i="2" s="1"/>
  <c r="EB132" i="2"/>
  <c r="EC132" i="2" s="1"/>
  <c r="EN132" i="2"/>
  <c r="EO132" i="2" s="1"/>
  <c r="ED132" i="2"/>
  <c r="EE132" i="2" s="1"/>
  <c r="EF132" i="2"/>
  <c r="EG132" i="2" s="1"/>
  <c r="EP132" i="2"/>
  <c r="EQ132" i="2" s="1"/>
  <c r="ER132" i="2"/>
  <c r="ES132" i="2" s="1"/>
  <c r="EH132" i="2"/>
  <c r="EI132" i="2" s="1"/>
  <c r="EJ132" i="2"/>
  <c r="EK132" i="2" s="1"/>
  <c r="EB124" i="2"/>
  <c r="EC124" i="2" s="1"/>
  <c r="ER124" i="2"/>
  <c r="ES124" i="2" s="1"/>
  <c r="ED124" i="2"/>
  <c r="EE124" i="2" s="1"/>
  <c r="EF124" i="2"/>
  <c r="EG124" i="2" s="1"/>
  <c r="EH124" i="2"/>
  <c r="EI124" i="2" s="1"/>
  <c r="EJ124" i="2"/>
  <c r="EK124" i="2" s="1"/>
  <c r="DX124" i="2"/>
  <c r="DY124" i="2" s="1"/>
  <c r="EL124" i="2"/>
  <c r="EM124" i="2" s="1"/>
  <c r="EN124" i="2"/>
  <c r="EO124" i="2" s="1"/>
  <c r="DZ124" i="2"/>
  <c r="EA124" i="2" s="1"/>
  <c r="EP124" i="2"/>
  <c r="EQ124" i="2" s="1"/>
  <c r="EF116" i="2"/>
  <c r="EG116" i="2" s="1"/>
  <c r="EP116" i="2"/>
  <c r="EQ116" i="2" s="1"/>
  <c r="EJ116" i="2"/>
  <c r="EK116" i="2" s="1"/>
  <c r="DZ116" i="2"/>
  <c r="EA116" i="2" s="1"/>
  <c r="EB116" i="2"/>
  <c r="EC116" i="2" s="1"/>
  <c r="ER116" i="2"/>
  <c r="ES116" i="2" s="1"/>
  <c r="ED116" i="2"/>
  <c r="EE116" i="2" s="1"/>
  <c r="EH116" i="2"/>
  <c r="EI116" i="2" s="1"/>
  <c r="DX116" i="2"/>
  <c r="DY116" i="2" s="1"/>
  <c r="EL116" i="2"/>
  <c r="EM116" i="2" s="1"/>
  <c r="EN116" i="2"/>
  <c r="EO116" i="2" s="1"/>
  <c r="DZ171" i="2"/>
  <c r="EA171" i="2" s="1"/>
  <c r="EJ171" i="2"/>
  <c r="EK171" i="2" s="1"/>
  <c r="EB171" i="2"/>
  <c r="EC171" i="2" s="1"/>
  <c r="EL171" i="2"/>
  <c r="EM171" i="2" s="1"/>
  <c r="ED171" i="2"/>
  <c r="EE171" i="2" s="1"/>
  <c r="EN171" i="2"/>
  <c r="EO171" i="2" s="1"/>
  <c r="EF171" i="2"/>
  <c r="EG171" i="2" s="1"/>
  <c r="EP171" i="2"/>
  <c r="EQ171" i="2" s="1"/>
  <c r="ER171" i="2"/>
  <c r="ES171" i="2" s="1"/>
  <c r="DX171" i="2"/>
  <c r="DY171" i="2" s="1"/>
  <c r="EH171" i="2"/>
  <c r="EI171" i="2" s="1"/>
  <c r="DZ163" i="2"/>
  <c r="EA163" i="2" s="1"/>
  <c r="EL163" i="2"/>
  <c r="EM163" i="2" s="1"/>
  <c r="EB163" i="2"/>
  <c r="EC163" i="2" s="1"/>
  <c r="EN163" i="2"/>
  <c r="EO163" i="2" s="1"/>
  <c r="ED163" i="2"/>
  <c r="EE163" i="2" s="1"/>
  <c r="EF163" i="2"/>
  <c r="EG163" i="2" s="1"/>
  <c r="EP163" i="2"/>
  <c r="EQ163" i="2" s="1"/>
  <c r="EH163" i="2"/>
  <c r="EI163" i="2" s="1"/>
  <c r="ER163" i="2"/>
  <c r="ES163" i="2" s="1"/>
  <c r="EJ163" i="2"/>
  <c r="EK163" i="2" s="1"/>
  <c r="DX163" i="2"/>
  <c r="DY163" i="2" s="1"/>
  <c r="EB155" i="2"/>
  <c r="EC155" i="2" s="1"/>
  <c r="EN155" i="2"/>
  <c r="EO155" i="2" s="1"/>
  <c r="ED155" i="2"/>
  <c r="EE155" i="2" s="1"/>
  <c r="EP155" i="2"/>
  <c r="EQ155" i="2" s="1"/>
  <c r="EF155" i="2"/>
  <c r="EG155" i="2" s="1"/>
  <c r="ER155" i="2"/>
  <c r="ES155" i="2" s="1"/>
  <c r="EH155" i="2"/>
  <c r="EI155" i="2" s="1"/>
  <c r="DX155" i="2"/>
  <c r="DY155" i="2" s="1"/>
  <c r="EJ155" i="2"/>
  <c r="EK155" i="2" s="1"/>
  <c r="EL155" i="2"/>
  <c r="EM155" i="2" s="1"/>
  <c r="DZ155" i="2"/>
  <c r="EA155" i="2" s="1"/>
  <c r="EH213" i="2"/>
  <c r="EI213" i="2" s="1"/>
  <c r="ER213" i="2"/>
  <c r="ES213" i="2" s="1"/>
  <c r="EB213" i="2"/>
  <c r="EC213" i="2" s="1"/>
  <c r="EL213" i="2"/>
  <c r="EM213" i="2" s="1"/>
  <c r="ED213" i="2"/>
  <c r="EE213" i="2" s="1"/>
  <c r="EN213" i="2"/>
  <c r="EO213" i="2" s="1"/>
  <c r="EF213" i="2"/>
  <c r="EG213" i="2" s="1"/>
  <c r="DX213" i="2"/>
  <c r="DY213" i="2" s="1"/>
  <c r="DZ213" i="2"/>
  <c r="EA213" i="2" s="1"/>
  <c r="EJ213" i="2"/>
  <c r="EK213" i="2" s="1"/>
  <c r="EP213" i="2"/>
  <c r="EQ213" i="2" s="1"/>
  <c r="EB205" i="2"/>
  <c r="EC205" i="2" s="1"/>
  <c r="ED205" i="2"/>
  <c r="EE205" i="2" s="1"/>
  <c r="EN205" i="2"/>
  <c r="EO205" i="2" s="1"/>
  <c r="EF205" i="2"/>
  <c r="EG205" i="2" s="1"/>
  <c r="DX205" i="2"/>
  <c r="DY205" i="2" s="1"/>
  <c r="EP205" i="2"/>
  <c r="EQ205" i="2" s="1"/>
  <c r="EH205" i="2"/>
  <c r="EI205" i="2" s="1"/>
  <c r="ER205" i="2"/>
  <c r="ES205" i="2" s="1"/>
  <c r="DZ205" i="2"/>
  <c r="EA205" i="2" s="1"/>
  <c r="EJ205" i="2"/>
  <c r="EK205" i="2" s="1"/>
  <c r="EL205" i="2"/>
  <c r="EM205" i="2" s="1"/>
  <c r="ED197" i="2"/>
  <c r="EE197" i="2" s="1"/>
  <c r="EF197" i="2"/>
  <c r="EG197" i="2" s="1"/>
  <c r="DX197" i="2"/>
  <c r="DY197" i="2" s="1"/>
  <c r="EP197" i="2"/>
  <c r="EQ197" i="2" s="1"/>
  <c r="EH197" i="2"/>
  <c r="EI197" i="2" s="1"/>
  <c r="ER197" i="2"/>
  <c r="ES197" i="2" s="1"/>
  <c r="DZ197" i="2"/>
  <c r="EA197" i="2" s="1"/>
  <c r="EJ197" i="2"/>
  <c r="EK197" i="2" s="1"/>
  <c r="EB197" i="2"/>
  <c r="EC197" i="2" s="1"/>
  <c r="EL197" i="2"/>
  <c r="EM197" i="2" s="1"/>
  <c r="EN197" i="2"/>
  <c r="EO197" i="2" s="1"/>
  <c r="EF189" i="2"/>
  <c r="EG189" i="2" s="1"/>
  <c r="EH189" i="2"/>
  <c r="EI189" i="2" s="1"/>
  <c r="ER189" i="2"/>
  <c r="ES189" i="2" s="1"/>
  <c r="DZ189" i="2"/>
  <c r="EA189" i="2" s="1"/>
  <c r="EJ189" i="2"/>
  <c r="EK189" i="2" s="1"/>
  <c r="EB189" i="2"/>
  <c r="EC189" i="2" s="1"/>
  <c r="EL189" i="2"/>
  <c r="EM189" i="2" s="1"/>
  <c r="ED189" i="2"/>
  <c r="EE189" i="2" s="1"/>
  <c r="EN189" i="2"/>
  <c r="EO189" i="2" s="1"/>
  <c r="EP189" i="2"/>
  <c r="EQ189" i="2" s="1"/>
  <c r="DX189" i="2"/>
  <c r="DY189" i="2" s="1"/>
  <c r="EB179" i="2"/>
  <c r="EC179" i="2" s="1"/>
  <c r="EL179" i="2"/>
  <c r="EM179" i="2" s="1"/>
  <c r="ED179" i="2"/>
  <c r="EE179" i="2" s="1"/>
  <c r="EN179" i="2"/>
  <c r="EO179" i="2" s="1"/>
  <c r="EF179" i="2"/>
  <c r="EG179" i="2" s="1"/>
  <c r="DX179" i="2"/>
  <c r="DY179" i="2" s="1"/>
  <c r="EP179" i="2"/>
  <c r="EQ179" i="2" s="1"/>
  <c r="ER179" i="2"/>
  <c r="ES179" i="2" s="1"/>
  <c r="DZ179" i="2"/>
  <c r="EA179" i="2" s="1"/>
  <c r="EH179" i="2"/>
  <c r="EI179" i="2" s="1"/>
  <c r="EJ179" i="2"/>
  <c r="EK179" i="2" s="1"/>
  <c r="EN232" i="2"/>
  <c r="EO232" i="2" s="1"/>
  <c r="DX232" i="2"/>
  <c r="DY232" i="2" s="1"/>
  <c r="EH232" i="2"/>
  <c r="EI232" i="2" s="1"/>
  <c r="DZ232" i="2"/>
  <c r="EA232" i="2" s="1"/>
  <c r="ER232" i="2"/>
  <c r="ES232" i="2" s="1"/>
  <c r="EJ232" i="2"/>
  <c r="EK232" i="2" s="1"/>
  <c r="EB232" i="2"/>
  <c r="EC232" i="2" s="1"/>
  <c r="EL232" i="2"/>
  <c r="EM232" i="2" s="1"/>
  <c r="EP232" i="2"/>
  <c r="EQ232" i="2" s="1"/>
  <c r="ED232" i="2"/>
  <c r="EE232" i="2" s="1"/>
  <c r="EF232" i="2"/>
  <c r="EG232" i="2" s="1"/>
  <c r="EL224" i="2"/>
  <c r="EM224" i="2" s="1"/>
  <c r="EN224" i="2"/>
  <c r="EO224" i="2" s="1"/>
  <c r="EF224" i="2"/>
  <c r="EG224" i="2" s="1"/>
  <c r="EP224" i="2"/>
  <c r="EQ224" i="2" s="1"/>
  <c r="DX224" i="2"/>
  <c r="DY224" i="2" s="1"/>
  <c r="EH224" i="2"/>
  <c r="EI224" i="2" s="1"/>
  <c r="DZ224" i="2"/>
  <c r="EA224" i="2" s="1"/>
  <c r="ER224" i="2"/>
  <c r="ES224" i="2" s="1"/>
  <c r="EJ224" i="2"/>
  <c r="EK224" i="2" s="1"/>
  <c r="EB224" i="2"/>
  <c r="EC224" i="2" s="1"/>
  <c r="ED224" i="2"/>
  <c r="EE224" i="2" s="1"/>
  <c r="EN216" i="2"/>
  <c r="EO216" i="2" s="1"/>
  <c r="DX216" i="2"/>
  <c r="DY216" i="2" s="1"/>
  <c r="EH216" i="2"/>
  <c r="EI216" i="2" s="1"/>
  <c r="DZ216" i="2"/>
  <c r="EA216" i="2" s="1"/>
  <c r="ER216" i="2"/>
  <c r="ES216" i="2" s="1"/>
  <c r="EJ216" i="2"/>
  <c r="EK216" i="2" s="1"/>
  <c r="EB216" i="2"/>
  <c r="EC216" i="2" s="1"/>
  <c r="EL216" i="2"/>
  <c r="EM216" i="2" s="1"/>
  <c r="ED216" i="2"/>
  <c r="EE216" i="2" s="1"/>
  <c r="EF216" i="2"/>
  <c r="EG216" i="2" s="1"/>
  <c r="EP216" i="2"/>
  <c r="EQ216" i="2" s="1"/>
  <c r="DJ241" i="2"/>
  <c r="EF241" i="2"/>
  <c r="EG241" i="2" s="1"/>
  <c r="EJ241" i="2"/>
  <c r="EK241" i="2" s="1"/>
  <c r="EL241" i="2"/>
  <c r="EM241" i="2" s="1"/>
  <c r="DZ241" i="2"/>
  <c r="EA241" i="2" s="1"/>
  <c r="EP241" i="2"/>
  <c r="EQ241" i="2" s="1"/>
  <c r="EB241" i="2"/>
  <c r="EC241" i="2" s="1"/>
  <c r="ER241" i="2"/>
  <c r="ES241" i="2" s="1"/>
  <c r="DX241" i="2"/>
  <c r="DY241" i="2" s="1"/>
  <c r="ED241" i="2"/>
  <c r="EE241" i="2" s="1"/>
  <c r="EH241" i="2"/>
  <c r="EI241" i="2" s="1"/>
  <c r="EN241" i="2"/>
  <c r="EO241" i="2" s="1"/>
  <c r="DZ83" i="2"/>
  <c r="EA83" i="2" s="1"/>
  <c r="EB83" i="2"/>
  <c r="EC83" i="2" s="1"/>
  <c r="EL83" i="2"/>
  <c r="EM83" i="2" s="1"/>
  <c r="ED83" i="2"/>
  <c r="EE83" i="2" s="1"/>
  <c r="EF83" i="2"/>
  <c r="EG83" i="2" s="1"/>
  <c r="EP83" i="2"/>
  <c r="EQ83" i="2" s="1"/>
  <c r="ER83" i="2"/>
  <c r="ES83" i="2" s="1"/>
  <c r="EH83" i="2"/>
  <c r="EI83" i="2" s="1"/>
  <c r="EJ83" i="2"/>
  <c r="EK83" i="2" s="1"/>
  <c r="DX83" i="2"/>
  <c r="DY83" i="2" s="1"/>
  <c r="EN83" i="2"/>
  <c r="EO83" i="2" s="1"/>
  <c r="ED47" i="2"/>
  <c r="EE47" i="2" s="1"/>
  <c r="EP47" i="2"/>
  <c r="EQ47" i="2" s="1"/>
  <c r="EH47" i="2"/>
  <c r="EI47" i="2" s="1"/>
  <c r="DX47" i="2"/>
  <c r="DY47" i="2" s="1"/>
  <c r="EJ47" i="2"/>
  <c r="EK47" i="2" s="1"/>
  <c r="EF47" i="2"/>
  <c r="EG47" i="2" s="1"/>
  <c r="EL47" i="2"/>
  <c r="EM47" i="2" s="1"/>
  <c r="EN47" i="2"/>
  <c r="EO47" i="2" s="1"/>
  <c r="ER47" i="2"/>
  <c r="ES47" i="2" s="1"/>
  <c r="DZ47" i="2"/>
  <c r="EA47" i="2" s="1"/>
  <c r="EB47" i="2"/>
  <c r="EC47" i="2" s="1"/>
  <c r="ED102" i="2"/>
  <c r="EE102" i="2" s="1"/>
  <c r="EN102" i="2"/>
  <c r="EO102" i="2" s="1"/>
  <c r="ER102" i="2"/>
  <c r="ES102" i="2" s="1"/>
  <c r="EF102" i="2"/>
  <c r="EG102" i="2" s="1"/>
  <c r="EH102" i="2"/>
  <c r="EI102" i="2" s="1"/>
  <c r="EJ102" i="2"/>
  <c r="EK102" i="2" s="1"/>
  <c r="DX102" i="2"/>
  <c r="DY102" i="2" s="1"/>
  <c r="DZ102" i="2"/>
  <c r="EA102" i="2" s="1"/>
  <c r="EL102" i="2"/>
  <c r="EM102" i="2" s="1"/>
  <c r="EB102" i="2"/>
  <c r="EC102" i="2" s="1"/>
  <c r="EP102" i="2"/>
  <c r="EQ102" i="2" s="1"/>
  <c r="DX150" i="2"/>
  <c r="DY150" i="2" s="1"/>
  <c r="EH150" i="2"/>
  <c r="EI150" i="2" s="1"/>
  <c r="EJ150" i="2"/>
  <c r="EK150" i="2" s="1"/>
  <c r="DZ150" i="2"/>
  <c r="EA150" i="2" s="1"/>
  <c r="EL150" i="2"/>
  <c r="EM150" i="2" s="1"/>
  <c r="EB150" i="2"/>
  <c r="EC150" i="2" s="1"/>
  <c r="EN150" i="2"/>
  <c r="EO150" i="2" s="1"/>
  <c r="ED150" i="2"/>
  <c r="EE150" i="2" s="1"/>
  <c r="EP150" i="2"/>
  <c r="EQ150" i="2" s="1"/>
  <c r="EF150" i="2"/>
  <c r="EG150" i="2" s="1"/>
  <c r="ER150" i="2"/>
  <c r="ES150" i="2" s="1"/>
  <c r="DX161" i="2"/>
  <c r="DY161" i="2" s="1"/>
  <c r="EJ161" i="2"/>
  <c r="EK161" i="2" s="1"/>
  <c r="DZ161" i="2"/>
  <c r="EA161" i="2" s="1"/>
  <c r="EL161" i="2"/>
  <c r="EM161" i="2" s="1"/>
  <c r="EB161" i="2"/>
  <c r="EC161" i="2" s="1"/>
  <c r="EN161" i="2"/>
  <c r="EO161" i="2" s="1"/>
  <c r="ED161" i="2"/>
  <c r="EE161" i="2" s="1"/>
  <c r="EP161" i="2"/>
  <c r="EQ161" i="2" s="1"/>
  <c r="EF161" i="2"/>
  <c r="EG161" i="2" s="1"/>
  <c r="ER161" i="2"/>
  <c r="ES161" i="2" s="1"/>
  <c r="EH161" i="2"/>
  <c r="EI161" i="2" s="1"/>
  <c r="EF81" i="2"/>
  <c r="EG81" i="2" s="1"/>
  <c r="EP81" i="2"/>
  <c r="EQ81" i="2" s="1"/>
  <c r="ER81" i="2"/>
  <c r="ES81" i="2" s="1"/>
  <c r="EH81" i="2"/>
  <c r="EI81" i="2" s="1"/>
  <c r="DX81" i="2"/>
  <c r="DY81" i="2" s="1"/>
  <c r="EJ81" i="2"/>
  <c r="EK81" i="2" s="1"/>
  <c r="DZ81" i="2"/>
  <c r="EA81" i="2" s="1"/>
  <c r="EB81" i="2"/>
  <c r="EC81" i="2" s="1"/>
  <c r="EL81" i="2"/>
  <c r="EM81" i="2" s="1"/>
  <c r="EN81" i="2"/>
  <c r="EO81" i="2" s="1"/>
  <c r="ED81" i="2"/>
  <c r="EE81" i="2" s="1"/>
  <c r="DZ53" i="2"/>
  <c r="EA53" i="2" s="1"/>
  <c r="EB53" i="2"/>
  <c r="EC53" i="2" s="1"/>
  <c r="EP53" i="2"/>
  <c r="EQ53" i="2" s="1"/>
  <c r="ED53" i="2"/>
  <c r="EE53" i="2" s="1"/>
  <c r="EF53" i="2"/>
  <c r="EG53" i="2" s="1"/>
  <c r="EL53" i="2"/>
  <c r="EM53" i="2" s="1"/>
  <c r="EN53" i="2"/>
  <c r="EO53" i="2" s="1"/>
  <c r="DX53" i="2"/>
  <c r="DY53" i="2" s="1"/>
  <c r="ER53" i="2"/>
  <c r="ES53" i="2" s="1"/>
  <c r="EH53" i="2"/>
  <c r="EI53" i="2" s="1"/>
  <c r="EJ53" i="2"/>
  <c r="EK53" i="2" s="1"/>
  <c r="EH100" i="2"/>
  <c r="EI100" i="2" s="1"/>
  <c r="ER100" i="2"/>
  <c r="ES100" i="2" s="1"/>
  <c r="EB100" i="2"/>
  <c r="EC100" i="2" s="1"/>
  <c r="EL100" i="2"/>
  <c r="EM100" i="2" s="1"/>
  <c r="DX100" i="2"/>
  <c r="DY100" i="2" s="1"/>
  <c r="EJ100" i="2"/>
  <c r="EK100" i="2" s="1"/>
  <c r="DZ100" i="2"/>
  <c r="EA100" i="2" s="1"/>
  <c r="EN100" i="2"/>
  <c r="EO100" i="2" s="1"/>
  <c r="EP100" i="2"/>
  <c r="EQ100" i="2" s="1"/>
  <c r="ED100" i="2"/>
  <c r="EE100" i="2" s="1"/>
  <c r="EF100" i="2"/>
  <c r="EG100" i="2" s="1"/>
  <c r="EN94" i="2"/>
  <c r="EO94" i="2" s="1"/>
  <c r="EF94" i="2"/>
  <c r="EG94" i="2" s="1"/>
  <c r="EP94" i="2"/>
  <c r="EQ94" i="2" s="1"/>
  <c r="ER94" i="2"/>
  <c r="ES94" i="2" s="1"/>
  <c r="EH94" i="2"/>
  <c r="EI94" i="2" s="1"/>
  <c r="DX94" i="2"/>
  <c r="DY94" i="2" s="1"/>
  <c r="DZ94" i="2"/>
  <c r="EA94" i="2" s="1"/>
  <c r="EJ94" i="2"/>
  <c r="EK94" i="2" s="1"/>
  <c r="EB94" i="2"/>
  <c r="EC94" i="2" s="1"/>
  <c r="ED94" i="2"/>
  <c r="EE94" i="2" s="1"/>
  <c r="EL94" i="2"/>
  <c r="EM94" i="2" s="1"/>
  <c r="ED66" i="2"/>
  <c r="EE66" i="2" s="1"/>
  <c r="EP66" i="2"/>
  <c r="EQ66" i="2" s="1"/>
  <c r="EF66" i="2"/>
  <c r="EG66" i="2" s="1"/>
  <c r="DX66" i="2"/>
  <c r="DY66" i="2" s="1"/>
  <c r="EB66" i="2"/>
  <c r="EC66" i="2" s="1"/>
  <c r="EH66" i="2"/>
  <c r="EI66" i="2" s="1"/>
  <c r="EL66" i="2"/>
  <c r="EM66" i="2" s="1"/>
  <c r="DZ66" i="2"/>
  <c r="EA66" i="2" s="1"/>
  <c r="EN66" i="2"/>
  <c r="EO66" i="2" s="1"/>
  <c r="EJ66" i="2"/>
  <c r="EK66" i="2" s="1"/>
  <c r="ER66" i="2"/>
  <c r="ES66" i="2" s="1"/>
  <c r="EF97" i="2"/>
  <c r="EG97" i="2" s="1"/>
  <c r="EP97" i="2"/>
  <c r="EQ97" i="2" s="1"/>
  <c r="DZ97" i="2"/>
  <c r="EA97" i="2" s="1"/>
  <c r="DX97" i="2"/>
  <c r="DY97" i="2" s="1"/>
  <c r="EJ97" i="2"/>
  <c r="EK97" i="2" s="1"/>
  <c r="EL97" i="2"/>
  <c r="EM97" i="2" s="1"/>
  <c r="EN97" i="2"/>
  <c r="EO97" i="2" s="1"/>
  <c r="EB97" i="2"/>
  <c r="EC97" i="2" s="1"/>
  <c r="ED97" i="2"/>
  <c r="EE97" i="2" s="1"/>
  <c r="ER97" i="2"/>
  <c r="ES97" i="2" s="1"/>
  <c r="EH97" i="2"/>
  <c r="EI97" i="2" s="1"/>
  <c r="EF92" i="2"/>
  <c r="EG92" i="2" s="1"/>
  <c r="ER92" i="2"/>
  <c r="ES92" i="2" s="1"/>
  <c r="DX92" i="2"/>
  <c r="DY92" i="2" s="1"/>
  <c r="DZ92" i="2"/>
  <c r="EA92" i="2" s="1"/>
  <c r="EH92" i="2"/>
  <c r="EI92" i="2" s="1"/>
  <c r="EJ92" i="2"/>
  <c r="EK92" i="2" s="1"/>
  <c r="EB92" i="2"/>
  <c r="EC92" i="2" s="1"/>
  <c r="EL92" i="2"/>
  <c r="EM92" i="2" s="1"/>
  <c r="EN92" i="2"/>
  <c r="EO92" i="2" s="1"/>
  <c r="ED92" i="2"/>
  <c r="EE92" i="2" s="1"/>
  <c r="EP92" i="2"/>
  <c r="EQ92" i="2" s="1"/>
  <c r="DZ84" i="2"/>
  <c r="EA84" i="2" s="1"/>
  <c r="EH84" i="2"/>
  <c r="EI84" i="2" s="1"/>
  <c r="EF84" i="2"/>
  <c r="EG84" i="2" s="1"/>
  <c r="EJ84" i="2"/>
  <c r="EK84" i="2" s="1"/>
  <c r="DX84" i="2"/>
  <c r="DY84" i="2" s="1"/>
  <c r="EL84" i="2"/>
  <c r="EM84" i="2" s="1"/>
  <c r="EB84" i="2"/>
  <c r="EC84" i="2" s="1"/>
  <c r="EN84" i="2"/>
  <c r="EO84" i="2" s="1"/>
  <c r="EP84" i="2"/>
  <c r="EQ84" i="2" s="1"/>
  <c r="ED84" i="2"/>
  <c r="EE84" i="2" s="1"/>
  <c r="ER84" i="2"/>
  <c r="ES84" i="2" s="1"/>
  <c r="EH76" i="2"/>
  <c r="EI76" i="2" s="1"/>
  <c r="EJ76" i="2"/>
  <c r="EK76" i="2" s="1"/>
  <c r="DX76" i="2"/>
  <c r="DY76" i="2" s="1"/>
  <c r="EL76" i="2"/>
  <c r="EM76" i="2" s="1"/>
  <c r="EB76" i="2"/>
  <c r="EC76" i="2" s="1"/>
  <c r="ER76" i="2"/>
  <c r="ES76" i="2" s="1"/>
  <c r="ED76" i="2"/>
  <c r="EE76" i="2" s="1"/>
  <c r="EF76" i="2"/>
  <c r="EG76" i="2" s="1"/>
  <c r="EN76" i="2"/>
  <c r="EO76" i="2" s="1"/>
  <c r="DZ76" i="2"/>
  <c r="EA76" i="2" s="1"/>
  <c r="EP76" i="2"/>
  <c r="EQ76" i="2" s="1"/>
  <c r="EJ69" i="2"/>
  <c r="EK69" i="2" s="1"/>
  <c r="DZ69" i="2"/>
  <c r="EA69" i="2" s="1"/>
  <c r="EL69" i="2"/>
  <c r="EM69" i="2" s="1"/>
  <c r="ED69" i="2"/>
  <c r="EE69" i="2" s="1"/>
  <c r="EN69" i="2"/>
  <c r="EO69" i="2" s="1"/>
  <c r="DX69" i="2"/>
  <c r="DY69" i="2" s="1"/>
  <c r="EP69" i="2"/>
  <c r="EQ69" i="2" s="1"/>
  <c r="EB69" i="2"/>
  <c r="EC69" i="2" s="1"/>
  <c r="ER69" i="2"/>
  <c r="ES69" i="2" s="1"/>
  <c r="EH69" i="2"/>
  <c r="EI69" i="2" s="1"/>
  <c r="EF69" i="2"/>
  <c r="EG69" i="2" s="1"/>
  <c r="DZ64" i="2"/>
  <c r="EA64" i="2" s="1"/>
  <c r="EN64" i="2"/>
  <c r="EO64" i="2" s="1"/>
  <c r="EB64" i="2"/>
  <c r="EC64" i="2" s="1"/>
  <c r="EF64" i="2"/>
  <c r="EG64" i="2" s="1"/>
  <c r="ER64" i="2"/>
  <c r="ES64" i="2" s="1"/>
  <c r="EJ64" i="2"/>
  <c r="EK64" i="2" s="1"/>
  <c r="EL64" i="2"/>
  <c r="EM64" i="2" s="1"/>
  <c r="EP64" i="2"/>
  <c r="EQ64" i="2" s="1"/>
  <c r="ED64" i="2"/>
  <c r="EE64" i="2" s="1"/>
  <c r="DX64" i="2"/>
  <c r="DY64" i="2" s="1"/>
  <c r="EH64" i="2"/>
  <c r="EI64" i="2" s="1"/>
  <c r="EB56" i="2"/>
  <c r="EC56" i="2" s="1"/>
  <c r="ED56" i="2"/>
  <c r="EE56" i="2" s="1"/>
  <c r="EN56" i="2"/>
  <c r="EO56" i="2" s="1"/>
  <c r="EF56" i="2"/>
  <c r="EG56" i="2" s="1"/>
  <c r="EP56" i="2"/>
  <c r="EQ56" i="2" s="1"/>
  <c r="DX56" i="2"/>
  <c r="DY56" i="2" s="1"/>
  <c r="ER56" i="2"/>
  <c r="ES56" i="2" s="1"/>
  <c r="DZ56" i="2"/>
  <c r="EA56" i="2" s="1"/>
  <c r="EH56" i="2"/>
  <c r="EI56" i="2" s="1"/>
  <c r="EJ56" i="2"/>
  <c r="EK56" i="2" s="1"/>
  <c r="EL56" i="2"/>
  <c r="EM56" i="2" s="1"/>
  <c r="EF48" i="2"/>
  <c r="EG48" i="2" s="1"/>
  <c r="ER48" i="2"/>
  <c r="ES48" i="2" s="1"/>
  <c r="DX48" i="2"/>
  <c r="DY48" i="2" s="1"/>
  <c r="EJ48" i="2"/>
  <c r="EK48" i="2" s="1"/>
  <c r="EL48" i="2"/>
  <c r="EM48" i="2" s="1"/>
  <c r="EN48" i="2"/>
  <c r="EO48" i="2" s="1"/>
  <c r="EH48" i="2"/>
  <c r="EI48" i="2" s="1"/>
  <c r="EP48" i="2"/>
  <c r="EQ48" i="2" s="1"/>
  <c r="DZ48" i="2"/>
  <c r="EA48" i="2" s="1"/>
  <c r="EB48" i="2"/>
  <c r="EC48" i="2" s="1"/>
  <c r="ED48" i="2"/>
  <c r="EE48" i="2" s="1"/>
  <c r="EB103" i="2"/>
  <c r="EC103" i="2" s="1"/>
  <c r="EF103" i="2"/>
  <c r="EG103" i="2" s="1"/>
  <c r="DX103" i="2"/>
  <c r="DY103" i="2" s="1"/>
  <c r="EL103" i="2"/>
  <c r="EM103" i="2" s="1"/>
  <c r="DZ103" i="2"/>
  <c r="EA103" i="2" s="1"/>
  <c r="EN103" i="2"/>
  <c r="EO103" i="2" s="1"/>
  <c r="EP103" i="2"/>
  <c r="EQ103" i="2" s="1"/>
  <c r="ER103" i="2"/>
  <c r="ES103" i="2" s="1"/>
  <c r="ED103" i="2"/>
  <c r="EE103" i="2" s="1"/>
  <c r="EH103" i="2"/>
  <c r="EI103" i="2" s="1"/>
  <c r="EJ103" i="2"/>
  <c r="EK103" i="2" s="1"/>
  <c r="EH109" i="2"/>
  <c r="EI109" i="2" s="1"/>
  <c r="EB109" i="2"/>
  <c r="EC109" i="2" s="1"/>
  <c r="EL109" i="2"/>
  <c r="EM109" i="2" s="1"/>
  <c r="EN109" i="2"/>
  <c r="EO109" i="2" s="1"/>
  <c r="ED109" i="2"/>
  <c r="EE109" i="2" s="1"/>
  <c r="EF109" i="2"/>
  <c r="EG109" i="2" s="1"/>
  <c r="EP109" i="2"/>
  <c r="EQ109" i="2" s="1"/>
  <c r="ER109" i="2"/>
  <c r="ES109" i="2" s="1"/>
  <c r="DX109" i="2"/>
  <c r="DY109" i="2" s="1"/>
  <c r="DZ109" i="2"/>
  <c r="EA109" i="2" s="1"/>
  <c r="EJ109" i="2"/>
  <c r="EK109" i="2" s="1"/>
  <c r="EL147" i="2"/>
  <c r="EM147" i="2" s="1"/>
  <c r="ED147" i="2"/>
  <c r="EE147" i="2" s="1"/>
  <c r="EN147" i="2"/>
  <c r="EO147" i="2" s="1"/>
  <c r="EP147" i="2"/>
  <c r="EQ147" i="2" s="1"/>
  <c r="EF147" i="2"/>
  <c r="EG147" i="2" s="1"/>
  <c r="EH147" i="2"/>
  <c r="EI147" i="2" s="1"/>
  <c r="ER147" i="2"/>
  <c r="ES147" i="2" s="1"/>
  <c r="DX147" i="2"/>
  <c r="DY147" i="2" s="1"/>
  <c r="DZ147" i="2"/>
  <c r="EA147" i="2" s="1"/>
  <c r="EJ147" i="2"/>
  <c r="EK147" i="2" s="1"/>
  <c r="EB147" i="2"/>
  <c r="EC147" i="2" s="1"/>
  <c r="ED139" i="2"/>
  <c r="EE139" i="2" s="1"/>
  <c r="EP139" i="2"/>
  <c r="EQ139" i="2" s="1"/>
  <c r="EF139" i="2"/>
  <c r="EG139" i="2" s="1"/>
  <c r="EH139" i="2"/>
  <c r="EI139" i="2" s="1"/>
  <c r="ER139" i="2"/>
  <c r="ES139" i="2" s="1"/>
  <c r="EJ139" i="2"/>
  <c r="EK139" i="2" s="1"/>
  <c r="DX139" i="2"/>
  <c r="DY139" i="2" s="1"/>
  <c r="DZ139" i="2"/>
  <c r="EA139" i="2" s="1"/>
  <c r="EL139" i="2"/>
  <c r="EM139" i="2" s="1"/>
  <c r="EB139" i="2"/>
  <c r="EC139" i="2" s="1"/>
  <c r="EN139" i="2"/>
  <c r="EO139" i="2" s="1"/>
  <c r="EH131" i="2"/>
  <c r="EI131" i="2" s="1"/>
  <c r="DX131" i="2"/>
  <c r="DY131" i="2" s="1"/>
  <c r="EJ131" i="2"/>
  <c r="EK131" i="2" s="1"/>
  <c r="DZ131" i="2"/>
  <c r="EA131" i="2" s="1"/>
  <c r="EL131" i="2"/>
  <c r="EM131" i="2" s="1"/>
  <c r="EB131" i="2"/>
  <c r="EC131" i="2" s="1"/>
  <c r="EN131" i="2"/>
  <c r="EO131" i="2" s="1"/>
  <c r="ED131" i="2"/>
  <c r="EE131" i="2" s="1"/>
  <c r="EP131" i="2"/>
  <c r="EQ131" i="2" s="1"/>
  <c r="EF131" i="2"/>
  <c r="EG131" i="2" s="1"/>
  <c r="ER131" i="2"/>
  <c r="ES131" i="2" s="1"/>
  <c r="EL123" i="2"/>
  <c r="EM123" i="2" s="1"/>
  <c r="DX123" i="2"/>
  <c r="DY123" i="2" s="1"/>
  <c r="EN123" i="2"/>
  <c r="EO123" i="2" s="1"/>
  <c r="DZ123" i="2"/>
  <c r="EA123" i="2" s="1"/>
  <c r="EP123" i="2"/>
  <c r="EQ123" i="2" s="1"/>
  <c r="EB123" i="2"/>
  <c r="EC123" i="2" s="1"/>
  <c r="ED123" i="2"/>
  <c r="EE123" i="2" s="1"/>
  <c r="ER123" i="2"/>
  <c r="ES123" i="2" s="1"/>
  <c r="EF123" i="2"/>
  <c r="EG123" i="2" s="1"/>
  <c r="EH123" i="2"/>
  <c r="EI123" i="2" s="1"/>
  <c r="EJ123" i="2"/>
  <c r="EK123" i="2" s="1"/>
  <c r="DZ115" i="2"/>
  <c r="EA115" i="2" s="1"/>
  <c r="EL115" i="2"/>
  <c r="EM115" i="2" s="1"/>
  <c r="ED115" i="2"/>
  <c r="EE115" i="2" s="1"/>
  <c r="ER115" i="2"/>
  <c r="ES115" i="2" s="1"/>
  <c r="EB115" i="2"/>
  <c r="EC115" i="2" s="1"/>
  <c r="EF115" i="2"/>
  <c r="EG115" i="2" s="1"/>
  <c r="EH115" i="2"/>
  <c r="EI115" i="2" s="1"/>
  <c r="EJ115" i="2"/>
  <c r="EK115" i="2" s="1"/>
  <c r="EN115" i="2"/>
  <c r="EO115" i="2" s="1"/>
  <c r="DX115" i="2"/>
  <c r="DY115" i="2" s="1"/>
  <c r="EP115" i="2"/>
  <c r="EQ115" i="2" s="1"/>
  <c r="DX170" i="2"/>
  <c r="DY170" i="2" s="1"/>
  <c r="EJ170" i="2"/>
  <c r="EK170" i="2" s="1"/>
  <c r="DZ170" i="2"/>
  <c r="EA170" i="2" s="1"/>
  <c r="EL170" i="2"/>
  <c r="EM170" i="2" s="1"/>
  <c r="EB170" i="2"/>
  <c r="EC170" i="2" s="1"/>
  <c r="EN170" i="2"/>
  <c r="EO170" i="2" s="1"/>
  <c r="ED170" i="2"/>
  <c r="EE170" i="2" s="1"/>
  <c r="EF170" i="2"/>
  <c r="EG170" i="2" s="1"/>
  <c r="EP170" i="2"/>
  <c r="EQ170" i="2" s="1"/>
  <c r="EH170" i="2"/>
  <c r="EI170" i="2" s="1"/>
  <c r="ER170" i="2"/>
  <c r="ES170" i="2" s="1"/>
  <c r="EL162" i="2"/>
  <c r="EM162" i="2" s="1"/>
  <c r="DZ162" i="2"/>
  <c r="EA162" i="2" s="1"/>
  <c r="EB162" i="2"/>
  <c r="EC162" i="2" s="1"/>
  <c r="EN162" i="2"/>
  <c r="EO162" i="2" s="1"/>
  <c r="ED162" i="2"/>
  <c r="EE162" i="2" s="1"/>
  <c r="EF162" i="2"/>
  <c r="EG162" i="2" s="1"/>
  <c r="EP162" i="2"/>
  <c r="EQ162" i="2" s="1"/>
  <c r="EH162" i="2"/>
  <c r="EI162" i="2" s="1"/>
  <c r="DX162" i="2"/>
  <c r="DY162" i="2" s="1"/>
  <c r="EJ162" i="2"/>
  <c r="EK162" i="2" s="1"/>
  <c r="ER162" i="2"/>
  <c r="ES162" i="2" s="1"/>
  <c r="DZ154" i="2"/>
  <c r="EA154" i="2" s="1"/>
  <c r="EN154" i="2"/>
  <c r="EO154" i="2" s="1"/>
  <c r="EB154" i="2"/>
  <c r="EC154" i="2" s="1"/>
  <c r="EP154" i="2"/>
  <c r="EQ154" i="2" s="1"/>
  <c r="ED154" i="2"/>
  <c r="EE154" i="2" s="1"/>
  <c r="EF154" i="2"/>
  <c r="EG154" i="2" s="1"/>
  <c r="ER154" i="2"/>
  <c r="ES154" i="2" s="1"/>
  <c r="EH154" i="2"/>
  <c r="EI154" i="2" s="1"/>
  <c r="DX154" i="2"/>
  <c r="DY154" i="2" s="1"/>
  <c r="EJ154" i="2"/>
  <c r="EK154" i="2" s="1"/>
  <c r="EL154" i="2"/>
  <c r="EM154" i="2" s="1"/>
  <c r="EL212" i="2"/>
  <c r="EM212" i="2" s="1"/>
  <c r="EN212" i="2"/>
  <c r="EO212" i="2" s="1"/>
  <c r="EF212" i="2"/>
  <c r="EG212" i="2" s="1"/>
  <c r="EP212" i="2"/>
  <c r="EQ212" i="2" s="1"/>
  <c r="DX212" i="2"/>
  <c r="DY212" i="2" s="1"/>
  <c r="EH212" i="2"/>
  <c r="EI212" i="2" s="1"/>
  <c r="DZ212" i="2"/>
  <c r="EA212" i="2" s="1"/>
  <c r="ER212" i="2"/>
  <c r="ES212" i="2" s="1"/>
  <c r="EJ212" i="2"/>
  <c r="EK212" i="2" s="1"/>
  <c r="EB212" i="2"/>
  <c r="EC212" i="2" s="1"/>
  <c r="ED212" i="2"/>
  <c r="EE212" i="2" s="1"/>
  <c r="EN204" i="2"/>
  <c r="EO204" i="2" s="1"/>
  <c r="DX204" i="2"/>
  <c r="DY204" i="2" s="1"/>
  <c r="EH204" i="2"/>
  <c r="EI204" i="2" s="1"/>
  <c r="DZ204" i="2"/>
  <c r="EA204" i="2" s="1"/>
  <c r="ER204" i="2"/>
  <c r="ES204" i="2" s="1"/>
  <c r="EJ204" i="2"/>
  <c r="EK204" i="2" s="1"/>
  <c r="EB204" i="2"/>
  <c r="EC204" i="2" s="1"/>
  <c r="EL204" i="2"/>
  <c r="EM204" i="2" s="1"/>
  <c r="ED204" i="2"/>
  <c r="EE204" i="2" s="1"/>
  <c r="EF204" i="2"/>
  <c r="EG204" i="2" s="1"/>
  <c r="EP204" i="2"/>
  <c r="EQ204" i="2" s="1"/>
  <c r="DX196" i="2"/>
  <c r="DY196" i="2" s="1"/>
  <c r="EH196" i="2"/>
  <c r="EI196" i="2" s="1"/>
  <c r="EJ196" i="2"/>
  <c r="EK196" i="2" s="1"/>
  <c r="EB196" i="2"/>
  <c r="EC196" i="2" s="1"/>
  <c r="EL196" i="2"/>
  <c r="EM196" i="2" s="1"/>
  <c r="ED196" i="2"/>
  <c r="EE196" i="2" s="1"/>
  <c r="EN196" i="2"/>
  <c r="EO196" i="2" s="1"/>
  <c r="DZ196" i="2"/>
  <c r="EA196" i="2" s="1"/>
  <c r="EF196" i="2"/>
  <c r="EG196" i="2" s="1"/>
  <c r="EP196" i="2"/>
  <c r="EQ196" i="2" s="1"/>
  <c r="ER196" i="2"/>
  <c r="ES196" i="2" s="1"/>
  <c r="EJ188" i="2"/>
  <c r="EK188" i="2" s="1"/>
  <c r="EL188" i="2"/>
  <c r="EM188" i="2" s="1"/>
  <c r="ED188" i="2"/>
  <c r="EE188" i="2" s="1"/>
  <c r="EN188" i="2"/>
  <c r="EO188" i="2" s="1"/>
  <c r="EF188" i="2"/>
  <c r="EG188" i="2" s="1"/>
  <c r="EP188" i="2"/>
  <c r="EQ188" i="2" s="1"/>
  <c r="DX188" i="2"/>
  <c r="DY188" i="2" s="1"/>
  <c r="EH188" i="2"/>
  <c r="EI188" i="2" s="1"/>
  <c r="DZ188" i="2"/>
  <c r="EA188" i="2" s="1"/>
  <c r="EB188" i="2"/>
  <c r="EC188" i="2" s="1"/>
  <c r="ER188" i="2"/>
  <c r="ES188" i="2" s="1"/>
  <c r="EN178" i="2"/>
  <c r="EO178" i="2" s="1"/>
  <c r="EF178" i="2"/>
  <c r="EG178" i="2" s="1"/>
  <c r="EP178" i="2"/>
  <c r="EQ178" i="2" s="1"/>
  <c r="DX178" i="2"/>
  <c r="DY178" i="2" s="1"/>
  <c r="EH178" i="2"/>
  <c r="EI178" i="2" s="1"/>
  <c r="DZ178" i="2"/>
  <c r="EA178" i="2" s="1"/>
  <c r="ER178" i="2"/>
  <c r="ES178" i="2" s="1"/>
  <c r="EJ178" i="2"/>
  <c r="EK178" i="2" s="1"/>
  <c r="EB178" i="2"/>
  <c r="EC178" i="2" s="1"/>
  <c r="EL178" i="2"/>
  <c r="EM178" i="2" s="1"/>
  <c r="ED178" i="2"/>
  <c r="EE178" i="2" s="1"/>
  <c r="DZ231" i="2"/>
  <c r="EA231" i="2" s="1"/>
  <c r="ER231" i="2"/>
  <c r="ES231" i="2" s="1"/>
  <c r="EB231" i="2"/>
  <c r="EC231" i="2" s="1"/>
  <c r="EL231" i="2"/>
  <c r="EM231" i="2" s="1"/>
  <c r="ED231" i="2"/>
  <c r="EE231" i="2" s="1"/>
  <c r="EN231" i="2"/>
  <c r="EO231" i="2" s="1"/>
  <c r="EF231" i="2"/>
  <c r="EG231" i="2" s="1"/>
  <c r="DX231" i="2"/>
  <c r="DY231" i="2" s="1"/>
  <c r="EP231" i="2"/>
  <c r="EQ231" i="2" s="1"/>
  <c r="EH231" i="2"/>
  <c r="EI231" i="2" s="1"/>
  <c r="EJ231" i="2"/>
  <c r="EK231" i="2" s="1"/>
  <c r="DX223" i="2"/>
  <c r="DY223" i="2" s="1"/>
  <c r="EP223" i="2"/>
  <c r="EQ223" i="2" s="1"/>
  <c r="DZ223" i="2"/>
  <c r="EA223" i="2" s="1"/>
  <c r="ER223" i="2"/>
  <c r="ES223" i="2" s="1"/>
  <c r="EJ223" i="2"/>
  <c r="EK223" i="2" s="1"/>
  <c r="EB223" i="2"/>
  <c r="EC223" i="2" s="1"/>
  <c r="EL223" i="2"/>
  <c r="EM223" i="2" s="1"/>
  <c r="ED223" i="2"/>
  <c r="EE223" i="2" s="1"/>
  <c r="EN223" i="2"/>
  <c r="EO223" i="2" s="1"/>
  <c r="EF223" i="2"/>
  <c r="EG223" i="2" s="1"/>
  <c r="EH223" i="2"/>
  <c r="EI223" i="2" s="1"/>
  <c r="DJ240" i="2"/>
  <c r="EL240" i="2"/>
  <c r="EM240" i="2" s="1"/>
  <c r="DZ240" i="2"/>
  <c r="EA240" i="2" s="1"/>
  <c r="EP240" i="2"/>
  <c r="EQ240" i="2" s="1"/>
  <c r="EB240" i="2"/>
  <c r="EC240" i="2" s="1"/>
  <c r="ER240" i="2"/>
  <c r="ES240" i="2" s="1"/>
  <c r="EF240" i="2"/>
  <c r="EG240" i="2" s="1"/>
  <c r="EH240" i="2"/>
  <c r="EI240" i="2" s="1"/>
  <c r="EJ240" i="2"/>
  <c r="EK240" i="2" s="1"/>
  <c r="EN240" i="2"/>
  <c r="EO240" i="2" s="1"/>
  <c r="DX240" i="2"/>
  <c r="DY240" i="2" s="1"/>
  <c r="ED240" i="2"/>
  <c r="EE240" i="2" s="1"/>
  <c r="ED55" i="2"/>
  <c r="EE55" i="2" s="1"/>
  <c r="EN55" i="2"/>
  <c r="EO55" i="2" s="1"/>
  <c r="EH55" i="2"/>
  <c r="EI55" i="2" s="1"/>
  <c r="ER55" i="2"/>
  <c r="ES55" i="2" s="1"/>
  <c r="EF55" i="2"/>
  <c r="EG55" i="2" s="1"/>
  <c r="EJ55" i="2"/>
  <c r="EK55" i="2" s="1"/>
  <c r="EL55" i="2"/>
  <c r="EM55" i="2" s="1"/>
  <c r="DX55" i="2"/>
  <c r="DY55" i="2" s="1"/>
  <c r="DZ55" i="2"/>
  <c r="EA55" i="2" s="1"/>
  <c r="EP55" i="2"/>
  <c r="EQ55" i="2" s="1"/>
  <c r="EB55" i="2"/>
  <c r="EC55" i="2" s="1"/>
  <c r="EB146" i="2"/>
  <c r="EC146" i="2" s="1"/>
  <c r="EL146" i="2"/>
  <c r="EM146" i="2" s="1"/>
  <c r="ED146" i="2"/>
  <c r="EE146" i="2" s="1"/>
  <c r="EN146" i="2"/>
  <c r="EO146" i="2" s="1"/>
  <c r="EF146" i="2"/>
  <c r="EG146" i="2" s="1"/>
  <c r="EP146" i="2"/>
  <c r="EQ146" i="2" s="1"/>
  <c r="EH146" i="2"/>
  <c r="EI146" i="2" s="1"/>
  <c r="ER146" i="2"/>
  <c r="ES146" i="2" s="1"/>
  <c r="DX146" i="2"/>
  <c r="DY146" i="2" s="1"/>
  <c r="DZ146" i="2"/>
  <c r="EA146" i="2" s="1"/>
  <c r="EJ146" i="2"/>
  <c r="EK146" i="2" s="1"/>
  <c r="DZ203" i="2"/>
  <c r="EA203" i="2" s="1"/>
  <c r="ER203" i="2"/>
  <c r="ES203" i="2" s="1"/>
  <c r="EB203" i="2"/>
  <c r="EC203" i="2" s="1"/>
  <c r="EL203" i="2"/>
  <c r="EM203" i="2" s="1"/>
  <c r="ED203" i="2"/>
  <c r="EE203" i="2" s="1"/>
  <c r="EN203" i="2"/>
  <c r="EO203" i="2" s="1"/>
  <c r="EF203" i="2"/>
  <c r="EG203" i="2" s="1"/>
  <c r="DX203" i="2"/>
  <c r="DY203" i="2" s="1"/>
  <c r="EP203" i="2"/>
  <c r="EQ203" i="2" s="1"/>
  <c r="EH203" i="2"/>
  <c r="EI203" i="2" s="1"/>
  <c r="EJ203" i="2"/>
  <c r="EK203" i="2" s="1"/>
  <c r="EJ222" i="2"/>
  <c r="EK222" i="2" s="1"/>
  <c r="ED222" i="2"/>
  <c r="EE222" i="2" s="1"/>
  <c r="EN222" i="2"/>
  <c r="EO222" i="2" s="1"/>
  <c r="EF222" i="2"/>
  <c r="EG222" i="2" s="1"/>
  <c r="DX222" i="2"/>
  <c r="DY222" i="2" s="1"/>
  <c r="EP222" i="2"/>
  <c r="EQ222" i="2" s="1"/>
  <c r="EH222" i="2"/>
  <c r="EI222" i="2" s="1"/>
  <c r="EB222" i="2"/>
  <c r="EC222" i="2" s="1"/>
  <c r="EL222" i="2"/>
  <c r="EM222" i="2" s="1"/>
  <c r="ER222" i="2"/>
  <c r="ES222" i="2" s="1"/>
  <c r="DZ222" i="2"/>
  <c r="EA222" i="2" s="1"/>
  <c r="EB239" i="2"/>
  <c r="EC239" i="2" s="1"/>
  <c r="ER239" i="2"/>
  <c r="ES239" i="2" s="1"/>
  <c r="EF239" i="2"/>
  <c r="EG239" i="2" s="1"/>
  <c r="EH239" i="2"/>
  <c r="EI239" i="2" s="1"/>
  <c r="EL239" i="2"/>
  <c r="EM239" i="2" s="1"/>
  <c r="DX239" i="2"/>
  <c r="DY239" i="2" s="1"/>
  <c r="EN239" i="2"/>
  <c r="EO239" i="2" s="1"/>
  <c r="DZ239" i="2"/>
  <c r="EA239" i="2" s="1"/>
  <c r="ED239" i="2"/>
  <c r="EE239" i="2" s="1"/>
  <c r="EJ239" i="2"/>
  <c r="EK239" i="2" s="1"/>
  <c r="EP239" i="2"/>
  <c r="EQ239" i="2" s="1"/>
  <c r="EJ90" i="2"/>
  <c r="EK90" i="2" s="1"/>
  <c r="DZ90" i="2"/>
  <c r="EA90" i="2" s="1"/>
  <c r="EL90" i="2"/>
  <c r="EM90" i="2" s="1"/>
  <c r="EB90" i="2"/>
  <c r="EC90" i="2" s="1"/>
  <c r="EN90" i="2"/>
  <c r="EO90" i="2" s="1"/>
  <c r="ED90" i="2"/>
  <c r="EE90" i="2" s="1"/>
  <c r="EP90" i="2"/>
  <c r="EQ90" i="2" s="1"/>
  <c r="EF90" i="2"/>
  <c r="EG90" i="2" s="1"/>
  <c r="DX90" i="2"/>
  <c r="DY90" i="2" s="1"/>
  <c r="EH90" i="2"/>
  <c r="EI90" i="2" s="1"/>
  <c r="ER90" i="2"/>
  <c r="ES90" i="2" s="1"/>
  <c r="EN82" i="2"/>
  <c r="EO82" i="2" s="1"/>
  <c r="ED82" i="2"/>
  <c r="EE82" i="2" s="1"/>
  <c r="EL82" i="2"/>
  <c r="EM82" i="2" s="1"/>
  <c r="DZ82" i="2"/>
  <c r="EA82" i="2" s="1"/>
  <c r="EP82" i="2"/>
  <c r="EQ82" i="2" s="1"/>
  <c r="EB82" i="2"/>
  <c r="EC82" i="2" s="1"/>
  <c r="ER82" i="2"/>
  <c r="ES82" i="2" s="1"/>
  <c r="EF82" i="2"/>
  <c r="EG82" i="2" s="1"/>
  <c r="EH82" i="2"/>
  <c r="EI82" i="2" s="1"/>
  <c r="DX82" i="2"/>
  <c r="DY82" i="2" s="1"/>
  <c r="EJ82" i="2"/>
  <c r="EK82" i="2" s="1"/>
  <c r="EN75" i="2"/>
  <c r="EO75" i="2" s="1"/>
  <c r="ED75" i="2"/>
  <c r="EE75" i="2" s="1"/>
  <c r="EF75" i="2"/>
  <c r="EG75" i="2" s="1"/>
  <c r="EP75" i="2"/>
  <c r="EQ75" i="2" s="1"/>
  <c r="DX75" i="2"/>
  <c r="DY75" i="2" s="1"/>
  <c r="EL75" i="2"/>
  <c r="EM75" i="2" s="1"/>
  <c r="DZ75" i="2"/>
  <c r="EA75" i="2" s="1"/>
  <c r="ER75" i="2"/>
  <c r="ES75" i="2" s="1"/>
  <c r="EB75" i="2"/>
  <c r="EC75" i="2" s="1"/>
  <c r="EH75" i="2"/>
  <c r="EI75" i="2" s="1"/>
  <c r="EJ75" i="2"/>
  <c r="EK75" i="2" s="1"/>
  <c r="EJ67" i="2"/>
  <c r="EK67" i="2" s="1"/>
  <c r="DZ67" i="2"/>
  <c r="EA67" i="2" s="1"/>
  <c r="EL67" i="2"/>
  <c r="EM67" i="2" s="1"/>
  <c r="EF67" i="2"/>
  <c r="EG67" i="2" s="1"/>
  <c r="EH67" i="2"/>
  <c r="EI67" i="2" s="1"/>
  <c r="DX67" i="2"/>
  <c r="DY67" i="2" s="1"/>
  <c r="EP67" i="2"/>
  <c r="EQ67" i="2" s="1"/>
  <c r="EB67" i="2"/>
  <c r="EC67" i="2" s="1"/>
  <c r="ED67" i="2"/>
  <c r="EE67" i="2" s="1"/>
  <c r="EN67" i="2"/>
  <c r="EO67" i="2" s="1"/>
  <c r="ER67" i="2"/>
  <c r="ES67" i="2" s="1"/>
  <c r="EH62" i="2"/>
  <c r="EI62" i="2" s="1"/>
  <c r="DX62" i="2"/>
  <c r="DY62" i="2" s="1"/>
  <c r="EL62" i="2"/>
  <c r="EM62" i="2" s="1"/>
  <c r="EN62" i="2"/>
  <c r="EO62" i="2" s="1"/>
  <c r="DZ62" i="2"/>
  <c r="EA62" i="2" s="1"/>
  <c r="EP62" i="2"/>
  <c r="EQ62" i="2" s="1"/>
  <c r="EB62" i="2"/>
  <c r="EC62" i="2" s="1"/>
  <c r="ER62" i="2"/>
  <c r="ES62" i="2" s="1"/>
  <c r="EF62" i="2"/>
  <c r="EG62" i="2" s="1"/>
  <c r="ED62" i="2"/>
  <c r="EE62" i="2" s="1"/>
  <c r="EJ62" i="2"/>
  <c r="EK62" i="2" s="1"/>
  <c r="ED54" i="2"/>
  <c r="EE54" i="2" s="1"/>
  <c r="EP54" i="2"/>
  <c r="EQ54" i="2" s="1"/>
  <c r="EF54" i="2"/>
  <c r="EG54" i="2" s="1"/>
  <c r="DX54" i="2"/>
  <c r="DY54" i="2" s="1"/>
  <c r="EJ54" i="2"/>
  <c r="EK54" i="2" s="1"/>
  <c r="EL54" i="2"/>
  <c r="EM54" i="2" s="1"/>
  <c r="EN54" i="2"/>
  <c r="EO54" i="2" s="1"/>
  <c r="DZ54" i="2"/>
  <c r="EA54" i="2" s="1"/>
  <c r="ER54" i="2"/>
  <c r="ES54" i="2" s="1"/>
  <c r="EB54" i="2"/>
  <c r="EC54" i="2" s="1"/>
  <c r="EH54" i="2"/>
  <c r="EI54" i="2" s="1"/>
  <c r="ED46" i="2"/>
  <c r="EE46" i="2" s="1"/>
  <c r="EN46" i="2"/>
  <c r="EO46" i="2" s="1"/>
  <c r="EH46" i="2"/>
  <c r="EI46" i="2" s="1"/>
  <c r="EP46" i="2"/>
  <c r="EQ46" i="2" s="1"/>
  <c r="DX46" i="2"/>
  <c r="DY46" i="2" s="1"/>
  <c r="ER46" i="2"/>
  <c r="ES46" i="2" s="1"/>
  <c r="DZ46" i="2"/>
  <c r="EA46" i="2" s="1"/>
  <c r="EF46" i="2"/>
  <c r="EG46" i="2" s="1"/>
  <c r="EJ46" i="2"/>
  <c r="EK46" i="2" s="1"/>
  <c r="EL46" i="2"/>
  <c r="EM46" i="2" s="1"/>
  <c r="EB46" i="2"/>
  <c r="EC46" i="2" s="1"/>
  <c r="EF101" i="2"/>
  <c r="EG101" i="2" s="1"/>
  <c r="EN101" i="2"/>
  <c r="EO101" i="2" s="1"/>
  <c r="DZ101" i="2"/>
  <c r="EA101" i="2" s="1"/>
  <c r="EL101" i="2"/>
  <c r="EM101" i="2" s="1"/>
  <c r="EB101" i="2"/>
  <c r="EC101" i="2" s="1"/>
  <c r="EP101" i="2"/>
  <c r="EQ101" i="2" s="1"/>
  <c r="ED101" i="2"/>
  <c r="EE101" i="2" s="1"/>
  <c r="ER101" i="2"/>
  <c r="ES101" i="2" s="1"/>
  <c r="EH101" i="2"/>
  <c r="EI101" i="2" s="1"/>
  <c r="EJ101" i="2"/>
  <c r="EK101" i="2" s="1"/>
  <c r="DX101" i="2"/>
  <c r="DY101" i="2" s="1"/>
  <c r="EL107" i="2"/>
  <c r="EM107" i="2" s="1"/>
  <c r="EF107" i="2"/>
  <c r="EG107" i="2" s="1"/>
  <c r="DZ107" i="2"/>
  <c r="EA107" i="2" s="1"/>
  <c r="EB107" i="2"/>
  <c r="EC107" i="2" s="1"/>
  <c r="EN107" i="2"/>
  <c r="EO107" i="2" s="1"/>
  <c r="ED107" i="2"/>
  <c r="EE107" i="2" s="1"/>
  <c r="EP107" i="2"/>
  <c r="EQ107" i="2" s="1"/>
  <c r="ER107" i="2"/>
  <c r="ES107" i="2" s="1"/>
  <c r="EH107" i="2"/>
  <c r="EI107" i="2" s="1"/>
  <c r="DX107" i="2"/>
  <c r="DY107" i="2" s="1"/>
  <c r="EJ107" i="2"/>
  <c r="EK107" i="2" s="1"/>
  <c r="DZ145" i="2"/>
  <c r="EA145" i="2" s="1"/>
  <c r="EL145" i="2"/>
  <c r="EM145" i="2" s="1"/>
  <c r="EN145" i="2"/>
  <c r="EO145" i="2" s="1"/>
  <c r="EB145" i="2"/>
  <c r="EC145" i="2" s="1"/>
  <c r="ED145" i="2"/>
  <c r="EE145" i="2" s="1"/>
  <c r="EP145" i="2"/>
  <c r="EQ145" i="2" s="1"/>
  <c r="EF145" i="2"/>
  <c r="EG145" i="2" s="1"/>
  <c r="ER145" i="2"/>
  <c r="ES145" i="2" s="1"/>
  <c r="EH145" i="2"/>
  <c r="EI145" i="2" s="1"/>
  <c r="EJ145" i="2"/>
  <c r="EK145" i="2" s="1"/>
  <c r="DX145" i="2"/>
  <c r="DY145" i="2" s="1"/>
  <c r="EN137" i="2"/>
  <c r="EO137" i="2" s="1"/>
  <c r="EB137" i="2"/>
  <c r="EC137" i="2" s="1"/>
  <c r="EP137" i="2"/>
  <c r="EQ137" i="2" s="1"/>
  <c r="ED137" i="2"/>
  <c r="EE137" i="2" s="1"/>
  <c r="EF137" i="2"/>
  <c r="EG137" i="2" s="1"/>
  <c r="ER137" i="2"/>
  <c r="ES137" i="2" s="1"/>
  <c r="EH137" i="2"/>
  <c r="EI137" i="2" s="1"/>
  <c r="EJ137" i="2"/>
  <c r="EK137" i="2" s="1"/>
  <c r="DX137" i="2"/>
  <c r="DY137" i="2" s="1"/>
  <c r="DZ137" i="2"/>
  <c r="EA137" i="2" s="1"/>
  <c r="EL137" i="2"/>
  <c r="EM137" i="2" s="1"/>
  <c r="DZ129" i="2"/>
  <c r="EA129" i="2" s="1"/>
  <c r="EB129" i="2"/>
  <c r="EC129" i="2" s="1"/>
  <c r="EN129" i="2"/>
  <c r="EO129" i="2" s="1"/>
  <c r="ED129" i="2"/>
  <c r="EE129" i="2" s="1"/>
  <c r="EP129" i="2"/>
  <c r="EQ129" i="2" s="1"/>
  <c r="EF129" i="2"/>
  <c r="EG129" i="2" s="1"/>
  <c r="EH129" i="2"/>
  <c r="EI129" i="2" s="1"/>
  <c r="ER129" i="2"/>
  <c r="ES129" i="2" s="1"/>
  <c r="EJ129" i="2"/>
  <c r="EK129" i="2" s="1"/>
  <c r="DX129" i="2"/>
  <c r="DY129" i="2" s="1"/>
  <c r="EL129" i="2"/>
  <c r="EM129" i="2" s="1"/>
  <c r="EP121" i="2"/>
  <c r="EQ121" i="2" s="1"/>
  <c r="EB121" i="2"/>
  <c r="EC121" i="2" s="1"/>
  <c r="ER121" i="2"/>
  <c r="ES121" i="2" s="1"/>
  <c r="ED121" i="2"/>
  <c r="EE121" i="2" s="1"/>
  <c r="EF121" i="2"/>
  <c r="EG121" i="2" s="1"/>
  <c r="EH121" i="2"/>
  <c r="EI121" i="2" s="1"/>
  <c r="EJ121" i="2"/>
  <c r="EK121" i="2" s="1"/>
  <c r="DX121" i="2"/>
  <c r="DY121" i="2" s="1"/>
  <c r="DZ121" i="2"/>
  <c r="EA121" i="2" s="1"/>
  <c r="EL121" i="2"/>
  <c r="EM121" i="2" s="1"/>
  <c r="EN121" i="2"/>
  <c r="EO121" i="2" s="1"/>
  <c r="EH168" i="2"/>
  <c r="EI168" i="2" s="1"/>
  <c r="ER168" i="2"/>
  <c r="ES168" i="2" s="1"/>
  <c r="DX168" i="2"/>
  <c r="DY168" i="2" s="1"/>
  <c r="EJ168" i="2"/>
  <c r="EK168" i="2" s="1"/>
  <c r="DZ168" i="2"/>
  <c r="EA168" i="2" s="1"/>
  <c r="EB168" i="2"/>
  <c r="EC168" i="2" s="1"/>
  <c r="EL168" i="2"/>
  <c r="EM168" i="2" s="1"/>
  <c r="ED168" i="2"/>
  <c r="EE168" i="2" s="1"/>
  <c r="EF168" i="2"/>
  <c r="EG168" i="2" s="1"/>
  <c r="EN168" i="2"/>
  <c r="EO168" i="2" s="1"/>
  <c r="EP168" i="2"/>
  <c r="EQ168" i="2" s="1"/>
  <c r="EJ160" i="2"/>
  <c r="EK160" i="2" s="1"/>
  <c r="DX160" i="2"/>
  <c r="DY160" i="2" s="1"/>
  <c r="EL160" i="2"/>
  <c r="EM160" i="2" s="1"/>
  <c r="DZ160" i="2"/>
  <c r="EA160" i="2" s="1"/>
  <c r="EB160" i="2"/>
  <c r="EC160" i="2" s="1"/>
  <c r="EN160" i="2"/>
  <c r="EO160" i="2" s="1"/>
  <c r="ED160" i="2"/>
  <c r="EE160" i="2" s="1"/>
  <c r="EP160" i="2"/>
  <c r="EQ160" i="2" s="1"/>
  <c r="EF160" i="2"/>
  <c r="EG160" i="2" s="1"/>
  <c r="EH160" i="2"/>
  <c r="EI160" i="2" s="1"/>
  <c r="ER160" i="2"/>
  <c r="ES160" i="2" s="1"/>
  <c r="DX152" i="2"/>
  <c r="DY152" i="2" s="1"/>
  <c r="EJ152" i="2"/>
  <c r="EK152" i="2" s="1"/>
  <c r="DZ152" i="2"/>
  <c r="EA152" i="2" s="1"/>
  <c r="EL152" i="2"/>
  <c r="EM152" i="2" s="1"/>
  <c r="EB152" i="2"/>
  <c r="EC152" i="2" s="1"/>
  <c r="EN152" i="2"/>
  <c r="EO152" i="2" s="1"/>
  <c r="ED152" i="2"/>
  <c r="EE152" i="2" s="1"/>
  <c r="EP152" i="2"/>
  <c r="EQ152" i="2" s="1"/>
  <c r="EF152" i="2"/>
  <c r="EG152" i="2" s="1"/>
  <c r="ER152" i="2"/>
  <c r="ES152" i="2" s="1"/>
  <c r="EH152" i="2"/>
  <c r="EI152" i="2" s="1"/>
  <c r="EJ210" i="2"/>
  <c r="EK210" i="2" s="1"/>
  <c r="ED210" i="2"/>
  <c r="EE210" i="2" s="1"/>
  <c r="EN210" i="2"/>
  <c r="EO210" i="2" s="1"/>
  <c r="EF210" i="2"/>
  <c r="EG210" i="2" s="1"/>
  <c r="DX210" i="2"/>
  <c r="DY210" i="2" s="1"/>
  <c r="EP210" i="2"/>
  <c r="EQ210" i="2" s="1"/>
  <c r="EH210" i="2"/>
  <c r="EI210" i="2" s="1"/>
  <c r="ER210" i="2"/>
  <c r="ES210" i="2" s="1"/>
  <c r="DZ210" i="2"/>
  <c r="EA210" i="2" s="1"/>
  <c r="EB210" i="2"/>
  <c r="EC210" i="2" s="1"/>
  <c r="EL210" i="2"/>
  <c r="EM210" i="2" s="1"/>
  <c r="ED202" i="2"/>
  <c r="EE202" i="2" s="1"/>
  <c r="EF202" i="2"/>
  <c r="EG202" i="2" s="1"/>
  <c r="DX202" i="2"/>
  <c r="DY202" i="2" s="1"/>
  <c r="EP202" i="2"/>
  <c r="EQ202" i="2" s="1"/>
  <c r="EH202" i="2"/>
  <c r="EI202" i="2" s="1"/>
  <c r="DZ202" i="2"/>
  <c r="EA202" i="2" s="1"/>
  <c r="ER202" i="2"/>
  <c r="ES202" i="2" s="1"/>
  <c r="EJ202" i="2"/>
  <c r="EK202" i="2" s="1"/>
  <c r="EL202" i="2"/>
  <c r="EM202" i="2" s="1"/>
  <c r="EN202" i="2"/>
  <c r="EO202" i="2" s="1"/>
  <c r="EB202" i="2"/>
  <c r="EC202" i="2" s="1"/>
  <c r="EF194" i="2"/>
  <c r="EG194" i="2" s="1"/>
  <c r="EH194" i="2"/>
  <c r="EI194" i="2" s="1"/>
  <c r="DZ194" i="2"/>
  <c r="EA194" i="2" s="1"/>
  <c r="ER194" i="2"/>
  <c r="ES194" i="2" s="1"/>
  <c r="EJ194" i="2"/>
  <c r="EK194" i="2" s="1"/>
  <c r="EB194" i="2"/>
  <c r="EC194" i="2" s="1"/>
  <c r="EL194" i="2"/>
  <c r="EM194" i="2" s="1"/>
  <c r="ED194" i="2"/>
  <c r="EE194" i="2" s="1"/>
  <c r="EN194" i="2"/>
  <c r="EO194" i="2" s="1"/>
  <c r="EP194" i="2"/>
  <c r="EQ194" i="2" s="1"/>
  <c r="DX194" i="2"/>
  <c r="DY194" i="2" s="1"/>
  <c r="EH186" i="2"/>
  <c r="EI186" i="2" s="1"/>
  <c r="EJ186" i="2"/>
  <c r="EK186" i="2" s="1"/>
  <c r="EB186" i="2"/>
  <c r="EC186" i="2" s="1"/>
  <c r="EL186" i="2"/>
  <c r="EM186" i="2" s="1"/>
  <c r="ED186" i="2"/>
  <c r="EE186" i="2" s="1"/>
  <c r="EN186" i="2"/>
  <c r="EO186" i="2" s="1"/>
  <c r="EF186" i="2"/>
  <c r="EG186" i="2" s="1"/>
  <c r="DX186" i="2"/>
  <c r="DY186" i="2" s="1"/>
  <c r="DZ186" i="2"/>
  <c r="EA186" i="2" s="1"/>
  <c r="EP186" i="2"/>
  <c r="EQ186" i="2" s="1"/>
  <c r="ER186" i="2"/>
  <c r="ES186" i="2" s="1"/>
  <c r="ED176" i="2"/>
  <c r="EE176" i="2" s="1"/>
  <c r="EN176" i="2"/>
  <c r="EO176" i="2" s="1"/>
  <c r="EF176" i="2"/>
  <c r="EG176" i="2" s="1"/>
  <c r="DX176" i="2"/>
  <c r="DY176" i="2" s="1"/>
  <c r="EP176" i="2"/>
  <c r="EQ176" i="2" s="1"/>
  <c r="EH176" i="2"/>
  <c r="EI176" i="2" s="1"/>
  <c r="DZ176" i="2"/>
  <c r="EA176" i="2" s="1"/>
  <c r="ER176" i="2"/>
  <c r="ES176" i="2" s="1"/>
  <c r="EJ176" i="2"/>
  <c r="EK176" i="2" s="1"/>
  <c r="EB176" i="2"/>
  <c r="EC176" i="2" s="1"/>
  <c r="EL176" i="2"/>
  <c r="EM176" i="2" s="1"/>
  <c r="EL229" i="2"/>
  <c r="EM229" i="2" s="1"/>
  <c r="EN229" i="2"/>
  <c r="EO229" i="2" s="1"/>
  <c r="EF229" i="2"/>
  <c r="EG229" i="2" s="1"/>
  <c r="DX229" i="2"/>
  <c r="DY229" i="2" s="1"/>
  <c r="EP229" i="2"/>
  <c r="EQ229" i="2" s="1"/>
  <c r="EH229" i="2"/>
  <c r="EI229" i="2" s="1"/>
  <c r="ER229" i="2"/>
  <c r="ES229" i="2" s="1"/>
  <c r="DZ229" i="2"/>
  <c r="EA229" i="2" s="1"/>
  <c r="EJ229" i="2"/>
  <c r="EK229" i="2" s="1"/>
  <c r="EB229" i="2"/>
  <c r="EC229" i="2" s="1"/>
  <c r="ED229" i="2"/>
  <c r="EE229" i="2" s="1"/>
  <c r="EN221" i="2"/>
  <c r="EO221" i="2" s="1"/>
  <c r="DX221" i="2"/>
  <c r="DY221" i="2" s="1"/>
  <c r="EP221" i="2"/>
  <c r="EQ221" i="2" s="1"/>
  <c r="EH221" i="2"/>
  <c r="EI221" i="2" s="1"/>
  <c r="ER221" i="2"/>
  <c r="ES221" i="2" s="1"/>
  <c r="DZ221" i="2"/>
  <c r="EA221" i="2" s="1"/>
  <c r="EJ221" i="2"/>
  <c r="EK221" i="2" s="1"/>
  <c r="EB221" i="2"/>
  <c r="EC221" i="2" s="1"/>
  <c r="EL221" i="2"/>
  <c r="EM221" i="2" s="1"/>
  <c r="ED221" i="2"/>
  <c r="EE221" i="2" s="1"/>
  <c r="EF221" i="2"/>
  <c r="EG221" i="2" s="1"/>
  <c r="DJ239" i="2"/>
  <c r="DJ238" i="2"/>
  <c r="EH238" i="2"/>
  <c r="EI238" i="2" s="1"/>
  <c r="EL238" i="2"/>
  <c r="EM238" i="2" s="1"/>
  <c r="DX238" i="2"/>
  <c r="DY238" i="2" s="1"/>
  <c r="EN238" i="2"/>
  <c r="EO238" i="2" s="1"/>
  <c r="EB238" i="2"/>
  <c r="EC238" i="2" s="1"/>
  <c r="ER238" i="2"/>
  <c r="ES238" i="2" s="1"/>
  <c r="ED238" i="2"/>
  <c r="EE238" i="2" s="1"/>
  <c r="EJ238" i="2"/>
  <c r="EK238" i="2" s="1"/>
  <c r="EP238" i="2"/>
  <c r="EQ238" i="2" s="1"/>
  <c r="DZ238" i="2"/>
  <c r="EA238" i="2" s="1"/>
  <c r="EF238" i="2"/>
  <c r="EG238" i="2" s="1"/>
  <c r="EH108" i="2"/>
  <c r="EI108" i="2" s="1"/>
  <c r="EB108" i="2"/>
  <c r="EC108" i="2" s="1"/>
  <c r="EL108" i="2"/>
  <c r="EM108" i="2" s="1"/>
  <c r="EN108" i="2"/>
  <c r="EO108" i="2" s="1"/>
  <c r="ED108" i="2"/>
  <c r="EE108" i="2" s="1"/>
  <c r="EP108" i="2"/>
  <c r="EQ108" i="2" s="1"/>
  <c r="EF108" i="2"/>
  <c r="EG108" i="2" s="1"/>
  <c r="ER108" i="2"/>
  <c r="ES108" i="2" s="1"/>
  <c r="DX108" i="2"/>
  <c r="DY108" i="2" s="1"/>
  <c r="EJ108" i="2"/>
  <c r="EK108" i="2" s="1"/>
  <c r="DZ108" i="2"/>
  <c r="EA108" i="2" s="1"/>
  <c r="ED130" i="2"/>
  <c r="EE130" i="2" s="1"/>
  <c r="ER130" i="2"/>
  <c r="ES130" i="2" s="1"/>
  <c r="EF130" i="2"/>
  <c r="EG130" i="2" s="1"/>
  <c r="EH130" i="2"/>
  <c r="EI130" i="2" s="1"/>
  <c r="EJ130" i="2"/>
  <c r="EK130" i="2" s="1"/>
  <c r="DX130" i="2"/>
  <c r="DY130" i="2" s="1"/>
  <c r="EL130" i="2"/>
  <c r="EM130" i="2" s="1"/>
  <c r="DZ130" i="2"/>
  <c r="EA130" i="2" s="1"/>
  <c r="EB130" i="2"/>
  <c r="EC130" i="2" s="1"/>
  <c r="EN130" i="2"/>
  <c r="EO130" i="2" s="1"/>
  <c r="EP130" i="2"/>
  <c r="EQ130" i="2" s="1"/>
  <c r="EH169" i="2"/>
  <c r="EI169" i="2" s="1"/>
  <c r="DX169" i="2"/>
  <c r="DY169" i="2" s="1"/>
  <c r="EJ169" i="2"/>
  <c r="EK169" i="2" s="1"/>
  <c r="DZ169" i="2"/>
  <c r="EA169" i="2" s="1"/>
  <c r="EB169" i="2"/>
  <c r="EC169" i="2" s="1"/>
  <c r="EL169" i="2"/>
  <c r="EM169" i="2" s="1"/>
  <c r="ED169" i="2"/>
  <c r="EE169" i="2" s="1"/>
  <c r="EN169" i="2"/>
  <c r="EO169" i="2" s="1"/>
  <c r="EP169" i="2"/>
  <c r="EQ169" i="2" s="1"/>
  <c r="ER169" i="2"/>
  <c r="ES169" i="2" s="1"/>
  <c r="EF169" i="2"/>
  <c r="EG169" i="2" s="1"/>
  <c r="EF106" i="2"/>
  <c r="EG106" i="2" s="1"/>
  <c r="EP106" i="2"/>
  <c r="EQ106" i="2" s="1"/>
  <c r="EJ106" i="2"/>
  <c r="EK106" i="2" s="1"/>
  <c r="DX106" i="2"/>
  <c r="DY106" i="2" s="1"/>
  <c r="DZ106" i="2"/>
  <c r="EA106" i="2" s="1"/>
  <c r="EL106" i="2"/>
  <c r="EM106" i="2" s="1"/>
  <c r="EB106" i="2"/>
  <c r="EC106" i="2" s="1"/>
  <c r="EN106" i="2"/>
  <c r="EO106" i="2" s="1"/>
  <c r="ED106" i="2"/>
  <c r="EE106" i="2" s="1"/>
  <c r="ER106" i="2"/>
  <c r="ES106" i="2" s="1"/>
  <c r="EH106" i="2"/>
  <c r="EI106" i="2" s="1"/>
  <c r="EJ144" i="2"/>
  <c r="EK144" i="2" s="1"/>
  <c r="DX144" i="2"/>
  <c r="DY144" i="2" s="1"/>
  <c r="EL144" i="2"/>
  <c r="EM144" i="2" s="1"/>
  <c r="DZ144" i="2"/>
  <c r="EA144" i="2" s="1"/>
  <c r="EB144" i="2"/>
  <c r="EC144" i="2" s="1"/>
  <c r="EN144" i="2"/>
  <c r="EO144" i="2" s="1"/>
  <c r="ED144" i="2"/>
  <c r="EE144" i="2" s="1"/>
  <c r="EP144" i="2"/>
  <c r="EQ144" i="2" s="1"/>
  <c r="EF144" i="2"/>
  <c r="EG144" i="2" s="1"/>
  <c r="ER144" i="2"/>
  <c r="ES144" i="2" s="1"/>
  <c r="EH144" i="2"/>
  <c r="EI144" i="2" s="1"/>
  <c r="EL136" i="2"/>
  <c r="EM136" i="2" s="1"/>
  <c r="DX136" i="2"/>
  <c r="DY136" i="2" s="1"/>
  <c r="EN136" i="2"/>
  <c r="EO136" i="2" s="1"/>
  <c r="DZ136" i="2"/>
  <c r="EA136" i="2" s="1"/>
  <c r="EB136" i="2"/>
  <c r="EC136" i="2" s="1"/>
  <c r="EP136" i="2"/>
  <c r="EQ136" i="2" s="1"/>
  <c r="ED136" i="2"/>
  <c r="EE136" i="2" s="1"/>
  <c r="ER136" i="2"/>
  <c r="ES136" i="2" s="1"/>
  <c r="EF136" i="2"/>
  <c r="EG136" i="2" s="1"/>
  <c r="EH136" i="2"/>
  <c r="EI136" i="2" s="1"/>
  <c r="EJ136" i="2"/>
  <c r="EK136" i="2" s="1"/>
  <c r="DX128" i="2"/>
  <c r="DY128" i="2" s="1"/>
  <c r="EH128" i="2"/>
  <c r="EI128" i="2" s="1"/>
  <c r="EJ128" i="2"/>
  <c r="EK128" i="2" s="1"/>
  <c r="DZ128" i="2"/>
  <c r="EA128" i="2" s="1"/>
  <c r="EL128" i="2"/>
  <c r="EM128" i="2" s="1"/>
  <c r="EB128" i="2"/>
  <c r="EC128" i="2" s="1"/>
  <c r="EN128" i="2"/>
  <c r="EO128" i="2" s="1"/>
  <c r="EP128" i="2"/>
  <c r="EQ128" i="2" s="1"/>
  <c r="ED128" i="2"/>
  <c r="EE128" i="2" s="1"/>
  <c r="EF128" i="2"/>
  <c r="EG128" i="2" s="1"/>
  <c r="ER128" i="2"/>
  <c r="ES128" i="2" s="1"/>
  <c r="EJ120" i="2"/>
  <c r="EK120" i="2" s="1"/>
  <c r="DX120" i="2"/>
  <c r="DY120" i="2" s="1"/>
  <c r="EL120" i="2"/>
  <c r="EM120" i="2" s="1"/>
  <c r="EN120" i="2"/>
  <c r="EO120" i="2" s="1"/>
  <c r="DZ120" i="2"/>
  <c r="EA120" i="2" s="1"/>
  <c r="EP120" i="2"/>
  <c r="EQ120" i="2" s="1"/>
  <c r="EB120" i="2"/>
  <c r="EC120" i="2" s="1"/>
  <c r="ER120" i="2"/>
  <c r="ES120" i="2" s="1"/>
  <c r="ED120" i="2"/>
  <c r="EE120" i="2" s="1"/>
  <c r="EF120" i="2"/>
  <c r="EG120" i="2" s="1"/>
  <c r="EH120" i="2"/>
  <c r="EI120" i="2" s="1"/>
  <c r="EF167" i="2"/>
  <c r="EG167" i="2" s="1"/>
  <c r="EH167" i="2"/>
  <c r="EI167" i="2" s="1"/>
  <c r="ER167" i="2"/>
  <c r="ES167" i="2" s="1"/>
  <c r="DX167" i="2"/>
  <c r="DY167" i="2" s="1"/>
  <c r="EJ167" i="2"/>
  <c r="EK167" i="2" s="1"/>
  <c r="DZ167" i="2"/>
  <c r="EA167" i="2" s="1"/>
  <c r="EL167" i="2"/>
  <c r="EM167" i="2" s="1"/>
  <c r="EB167" i="2"/>
  <c r="EC167" i="2" s="1"/>
  <c r="EN167" i="2"/>
  <c r="EO167" i="2" s="1"/>
  <c r="ED167" i="2"/>
  <c r="EE167" i="2" s="1"/>
  <c r="EP167" i="2"/>
  <c r="EQ167" i="2" s="1"/>
  <c r="EH159" i="2"/>
  <c r="EI159" i="2" s="1"/>
  <c r="ER159" i="2"/>
  <c r="ES159" i="2" s="1"/>
  <c r="DX159" i="2"/>
  <c r="DY159" i="2" s="1"/>
  <c r="EJ159" i="2"/>
  <c r="EK159" i="2" s="1"/>
  <c r="DZ159" i="2"/>
  <c r="EA159" i="2" s="1"/>
  <c r="EL159" i="2"/>
  <c r="EM159" i="2" s="1"/>
  <c r="EN159" i="2"/>
  <c r="EO159" i="2" s="1"/>
  <c r="EB159" i="2"/>
  <c r="EC159" i="2" s="1"/>
  <c r="ED159" i="2"/>
  <c r="EE159" i="2" s="1"/>
  <c r="EP159" i="2"/>
  <c r="EQ159" i="2" s="1"/>
  <c r="EF159" i="2"/>
  <c r="EG159" i="2" s="1"/>
  <c r="DX151" i="2"/>
  <c r="DY151" i="2" s="1"/>
  <c r="EH151" i="2"/>
  <c r="EI151" i="2" s="1"/>
  <c r="EJ151" i="2"/>
  <c r="EK151" i="2" s="1"/>
  <c r="DZ151" i="2"/>
  <c r="EA151" i="2" s="1"/>
  <c r="EL151" i="2"/>
  <c r="EM151" i="2" s="1"/>
  <c r="EN151" i="2"/>
  <c r="EO151" i="2" s="1"/>
  <c r="EB151" i="2"/>
  <c r="EC151" i="2" s="1"/>
  <c r="EP151" i="2"/>
  <c r="EQ151" i="2" s="1"/>
  <c r="ED151" i="2"/>
  <c r="EE151" i="2" s="1"/>
  <c r="EF151" i="2"/>
  <c r="EG151" i="2" s="1"/>
  <c r="ER151" i="2"/>
  <c r="ES151" i="2" s="1"/>
  <c r="EN209" i="2"/>
  <c r="EO209" i="2" s="1"/>
  <c r="DX209" i="2"/>
  <c r="DY209" i="2" s="1"/>
  <c r="EP209" i="2"/>
  <c r="EQ209" i="2" s="1"/>
  <c r="EH209" i="2"/>
  <c r="EI209" i="2" s="1"/>
  <c r="ER209" i="2"/>
  <c r="ES209" i="2" s="1"/>
  <c r="DZ209" i="2"/>
  <c r="EA209" i="2" s="1"/>
  <c r="EJ209" i="2"/>
  <c r="EK209" i="2" s="1"/>
  <c r="EB209" i="2"/>
  <c r="EC209" i="2" s="1"/>
  <c r="EL209" i="2"/>
  <c r="EM209" i="2" s="1"/>
  <c r="ED209" i="2"/>
  <c r="EE209" i="2" s="1"/>
  <c r="EF209" i="2"/>
  <c r="EG209" i="2" s="1"/>
  <c r="DX201" i="2"/>
  <c r="DY201" i="2" s="1"/>
  <c r="EP201" i="2"/>
  <c r="EQ201" i="2" s="1"/>
  <c r="DZ201" i="2"/>
  <c r="EA201" i="2" s="1"/>
  <c r="EJ201" i="2"/>
  <c r="EK201" i="2" s="1"/>
  <c r="EB201" i="2"/>
  <c r="EC201" i="2" s="1"/>
  <c r="EL201" i="2"/>
  <c r="EM201" i="2" s="1"/>
  <c r="ED201" i="2"/>
  <c r="EE201" i="2" s="1"/>
  <c r="EN201" i="2"/>
  <c r="EO201" i="2" s="1"/>
  <c r="EF201" i="2"/>
  <c r="EG201" i="2" s="1"/>
  <c r="EH201" i="2"/>
  <c r="EI201" i="2" s="1"/>
  <c r="ER201" i="2"/>
  <c r="ES201" i="2" s="1"/>
  <c r="DZ193" i="2"/>
  <c r="EA193" i="2" s="1"/>
  <c r="EJ193" i="2"/>
  <c r="EK193" i="2" s="1"/>
  <c r="EL193" i="2"/>
  <c r="EM193" i="2" s="1"/>
  <c r="ED193" i="2"/>
  <c r="EE193" i="2" s="1"/>
  <c r="EN193" i="2"/>
  <c r="EO193" i="2" s="1"/>
  <c r="EF193" i="2"/>
  <c r="EG193" i="2" s="1"/>
  <c r="DX193" i="2"/>
  <c r="DY193" i="2" s="1"/>
  <c r="EP193" i="2"/>
  <c r="EQ193" i="2" s="1"/>
  <c r="EB193" i="2"/>
  <c r="EC193" i="2" s="1"/>
  <c r="EH193" i="2"/>
  <c r="EI193" i="2" s="1"/>
  <c r="ER193" i="2"/>
  <c r="ES193" i="2" s="1"/>
  <c r="EL185" i="2"/>
  <c r="EM185" i="2" s="1"/>
  <c r="EN185" i="2"/>
  <c r="EO185" i="2" s="1"/>
  <c r="EF185" i="2"/>
  <c r="EG185" i="2" s="1"/>
  <c r="DX185" i="2"/>
  <c r="DY185" i="2" s="1"/>
  <c r="EP185" i="2"/>
  <c r="EQ185" i="2" s="1"/>
  <c r="EH185" i="2"/>
  <c r="EI185" i="2" s="1"/>
  <c r="ER185" i="2"/>
  <c r="ES185" i="2" s="1"/>
  <c r="DZ185" i="2"/>
  <c r="EA185" i="2" s="1"/>
  <c r="EJ185" i="2"/>
  <c r="EK185" i="2" s="1"/>
  <c r="EB185" i="2"/>
  <c r="EC185" i="2" s="1"/>
  <c r="ED185" i="2"/>
  <c r="EE185" i="2" s="1"/>
  <c r="DX175" i="2"/>
  <c r="DY175" i="2" s="1"/>
  <c r="EP175" i="2"/>
  <c r="EQ175" i="2" s="1"/>
  <c r="EH175" i="2"/>
  <c r="EI175" i="2" s="1"/>
  <c r="ER175" i="2"/>
  <c r="ES175" i="2" s="1"/>
  <c r="DZ175" i="2"/>
  <c r="EA175" i="2" s="1"/>
  <c r="EJ175" i="2"/>
  <c r="EK175" i="2" s="1"/>
  <c r="EB175" i="2"/>
  <c r="EC175" i="2" s="1"/>
  <c r="EL175" i="2"/>
  <c r="EM175" i="2" s="1"/>
  <c r="ED175" i="2"/>
  <c r="EE175" i="2" s="1"/>
  <c r="EF175" i="2"/>
  <c r="EG175" i="2" s="1"/>
  <c r="EN175" i="2"/>
  <c r="EO175" i="2" s="1"/>
  <c r="EF228" i="2"/>
  <c r="EG228" i="2" s="1"/>
  <c r="EP228" i="2"/>
  <c r="EQ228" i="2" s="1"/>
  <c r="DZ228" i="2"/>
  <c r="EA228" i="2" s="1"/>
  <c r="ER228" i="2"/>
  <c r="ES228" i="2" s="1"/>
  <c r="EJ228" i="2"/>
  <c r="EK228" i="2" s="1"/>
  <c r="EB228" i="2"/>
  <c r="EC228" i="2" s="1"/>
  <c r="EL228" i="2"/>
  <c r="EM228" i="2" s="1"/>
  <c r="ED228" i="2"/>
  <c r="EE228" i="2" s="1"/>
  <c r="DX228" i="2"/>
  <c r="DY228" i="2" s="1"/>
  <c r="EH228" i="2"/>
  <c r="EI228" i="2" s="1"/>
  <c r="EN228" i="2"/>
  <c r="EO228" i="2" s="1"/>
  <c r="DZ220" i="2"/>
  <c r="EA220" i="2" s="1"/>
  <c r="ER220" i="2"/>
  <c r="ES220" i="2" s="1"/>
  <c r="EB220" i="2"/>
  <c r="EC220" i="2" s="1"/>
  <c r="EL220" i="2"/>
  <c r="EM220" i="2" s="1"/>
  <c r="ED220" i="2"/>
  <c r="EE220" i="2" s="1"/>
  <c r="EN220" i="2"/>
  <c r="EO220" i="2" s="1"/>
  <c r="EF220" i="2"/>
  <c r="EG220" i="2" s="1"/>
  <c r="EP220" i="2"/>
  <c r="EQ220" i="2" s="1"/>
  <c r="EJ220" i="2"/>
  <c r="EK220" i="2" s="1"/>
  <c r="DX220" i="2"/>
  <c r="DY220" i="2" s="1"/>
  <c r="EH220" i="2"/>
  <c r="EI220" i="2" s="1"/>
  <c r="DJ245" i="2"/>
  <c r="DX245" i="2"/>
  <c r="DY245" i="2" s="1"/>
  <c r="EN245" i="2"/>
  <c r="EO245" i="2" s="1"/>
  <c r="EB245" i="2"/>
  <c r="EC245" i="2" s="1"/>
  <c r="ER245" i="2"/>
  <c r="ES245" i="2" s="1"/>
  <c r="ED245" i="2"/>
  <c r="EE245" i="2" s="1"/>
  <c r="EH245" i="2"/>
  <c r="EI245" i="2" s="1"/>
  <c r="EJ245" i="2"/>
  <c r="EK245" i="2" s="1"/>
  <c r="DZ245" i="2"/>
  <c r="EA245" i="2" s="1"/>
  <c r="EF245" i="2"/>
  <c r="EG245" i="2" s="1"/>
  <c r="EL245" i="2"/>
  <c r="EM245" i="2" s="1"/>
  <c r="EP245" i="2"/>
  <c r="EQ245" i="2" s="1"/>
  <c r="DJ237" i="2"/>
  <c r="DX237" i="2"/>
  <c r="DY237" i="2" s="1"/>
  <c r="EN237" i="2"/>
  <c r="EO237" i="2" s="1"/>
  <c r="EB237" i="2"/>
  <c r="EC237" i="2" s="1"/>
  <c r="ER237" i="2"/>
  <c r="ES237" i="2" s="1"/>
  <c r="ED237" i="2"/>
  <c r="EE237" i="2" s="1"/>
  <c r="EH237" i="2"/>
  <c r="EI237" i="2" s="1"/>
  <c r="EJ237" i="2"/>
  <c r="EK237" i="2" s="1"/>
  <c r="DZ237" i="2"/>
  <c r="EA237" i="2" s="1"/>
  <c r="EF237" i="2"/>
  <c r="EG237" i="2" s="1"/>
  <c r="EL237" i="2"/>
  <c r="EM237" i="2" s="1"/>
  <c r="EP237" i="2"/>
  <c r="EQ237" i="2" s="1"/>
  <c r="EH91" i="2"/>
  <c r="EI91" i="2" s="1"/>
  <c r="ER91" i="2"/>
  <c r="ES91" i="2" s="1"/>
  <c r="DX91" i="2"/>
  <c r="DY91" i="2" s="1"/>
  <c r="EJ91" i="2"/>
  <c r="EK91" i="2" s="1"/>
  <c r="DZ91" i="2"/>
  <c r="EA91" i="2" s="1"/>
  <c r="EB91" i="2"/>
  <c r="EC91" i="2" s="1"/>
  <c r="EL91" i="2"/>
  <c r="EM91" i="2" s="1"/>
  <c r="ED91" i="2"/>
  <c r="EE91" i="2" s="1"/>
  <c r="EF91" i="2"/>
  <c r="EG91" i="2" s="1"/>
  <c r="EN91" i="2"/>
  <c r="EO91" i="2" s="1"/>
  <c r="EP91" i="2"/>
  <c r="EQ91" i="2" s="1"/>
  <c r="EJ63" i="2"/>
  <c r="EK63" i="2" s="1"/>
  <c r="DX63" i="2"/>
  <c r="DY63" i="2" s="1"/>
  <c r="EL63" i="2"/>
  <c r="EM63" i="2" s="1"/>
  <c r="EB63" i="2"/>
  <c r="EC63" i="2" s="1"/>
  <c r="EH63" i="2"/>
  <c r="EI63" i="2" s="1"/>
  <c r="EN63" i="2"/>
  <c r="EO63" i="2" s="1"/>
  <c r="EP63" i="2"/>
  <c r="EQ63" i="2" s="1"/>
  <c r="ER63" i="2"/>
  <c r="ES63" i="2" s="1"/>
  <c r="ED63" i="2"/>
  <c r="EE63" i="2" s="1"/>
  <c r="DZ63" i="2"/>
  <c r="EA63" i="2" s="1"/>
  <c r="EF63" i="2"/>
  <c r="EG63" i="2" s="1"/>
  <c r="DX211" i="2"/>
  <c r="DY211" i="2" s="1"/>
  <c r="EP211" i="2"/>
  <c r="EQ211" i="2" s="1"/>
  <c r="DZ211" i="2"/>
  <c r="EA211" i="2" s="1"/>
  <c r="ER211" i="2"/>
  <c r="ES211" i="2" s="1"/>
  <c r="EJ211" i="2"/>
  <c r="EK211" i="2" s="1"/>
  <c r="EB211" i="2"/>
  <c r="EC211" i="2" s="1"/>
  <c r="EL211" i="2"/>
  <c r="EM211" i="2" s="1"/>
  <c r="ED211" i="2"/>
  <c r="EE211" i="2" s="1"/>
  <c r="EN211" i="2"/>
  <c r="EO211" i="2" s="1"/>
  <c r="EF211" i="2"/>
  <c r="EG211" i="2" s="1"/>
  <c r="EH211" i="2"/>
  <c r="EI211" i="2" s="1"/>
  <c r="EB89" i="2"/>
  <c r="EC89" i="2" s="1"/>
  <c r="EJ89" i="2"/>
  <c r="EK89" i="2" s="1"/>
  <c r="ED89" i="2"/>
  <c r="EE89" i="2" s="1"/>
  <c r="EL89" i="2"/>
  <c r="EM89" i="2" s="1"/>
  <c r="EN89" i="2"/>
  <c r="EO89" i="2" s="1"/>
  <c r="EF89" i="2"/>
  <c r="EG89" i="2" s="1"/>
  <c r="EP89" i="2"/>
  <c r="EQ89" i="2" s="1"/>
  <c r="ER89" i="2"/>
  <c r="ES89" i="2" s="1"/>
  <c r="DX89" i="2"/>
  <c r="DY89" i="2" s="1"/>
  <c r="EH89" i="2"/>
  <c r="EI89" i="2" s="1"/>
  <c r="DZ89" i="2"/>
  <c r="EA89" i="2" s="1"/>
  <c r="EP45" i="2"/>
  <c r="EQ45" i="2" s="1"/>
  <c r="EH45" i="2"/>
  <c r="EI45" i="2" s="1"/>
  <c r="ER45" i="2"/>
  <c r="ES45" i="2" s="1"/>
  <c r="DX45" i="2"/>
  <c r="DY45" i="2" s="1"/>
  <c r="EL45" i="2"/>
  <c r="EM45" i="2" s="1"/>
  <c r="EF45" i="2"/>
  <c r="EG45" i="2" s="1"/>
  <c r="EJ45" i="2"/>
  <c r="EK45" i="2" s="1"/>
  <c r="EN45" i="2"/>
  <c r="EO45" i="2" s="1"/>
  <c r="DZ45" i="2"/>
  <c r="EA45" i="2" s="1"/>
  <c r="EB45" i="2"/>
  <c r="EC45" i="2" s="1"/>
  <c r="ED45" i="2"/>
  <c r="EE45" i="2" s="1"/>
  <c r="EB88" i="2"/>
  <c r="EC88" i="2" s="1"/>
  <c r="ED88" i="2"/>
  <c r="EE88" i="2" s="1"/>
  <c r="EN88" i="2"/>
  <c r="EO88" i="2" s="1"/>
  <c r="EF88" i="2"/>
  <c r="EG88" i="2" s="1"/>
  <c r="EH88" i="2"/>
  <c r="EI88" i="2" s="1"/>
  <c r="EP88" i="2"/>
  <c r="EQ88" i="2" s="1"/>
  <c r="DX88" i="2"/>
  <c r="DY88" i="2" s="1"/>
  <c r="EJ88" i="2"/>
  <c r="EK88" i="2" s="1"/>
  <c r="ER88" i="2"/>
  <c r="ES88" i="2" s="1"/>
  <c r="DZ88" i="2"/>
  <c r="EA88" i="2" s="1"/>
  <c r="EL88" i="2"/>
  <c r="EM88" i="2" s="1"/>
  <c r="DX80" i="2"/>
  <c r="DY80" i="2" s="1"/>
  <c r="EJ80" i="2"/>
  <c r="EK80" i="2" s="1"/>
  <c r="ER80" i="2"/>
  <c r="ES80" i="2" s="1"/>
  <c r="EB80" i="2"/>
  <c r="EC80" i="2" s="1"/>
  <c r="ED80" i="2"/>
  <c r="EE80" i="2" s="1"/>
  <c r="EP80" i="2"/>
  <c r="EQ80" i="2" s="1"/>
  <c r="EF80" i="2"/>
  <c r="EG80" i="2" s="1"/>
  <c r="EH80" i="2"/>
  <c r="EI80" i="2" s="1"/>
  <c r="EL80" i="2"/>
  <c r="EM80" i="2" s="1"/>
  <c r="DZ80" i="2"/>
  <c r="EA80" i="2" s="1"/>
  <c r="EN80" i="2"/>
  <c r="EO80" i="2" s="1"/>
  <c r="EB73" i="2"/>
  <c r="EC73" i="2" s="1"/>
  <c r="EL73" i="2"/>
  <c r="EM73" i="2" s="1"/>
  <c r="ED73" i="2"/>
  <c r="EE73" i="2" s="1"/>
  <c r="EN73" i="2"/>
  <c r="EO73" i="2" s="1"/>
  <c r="EP73" i="2"/>
  <c r="EQ73" i="2" s="1"/>
  <c r="DZ73" i="2"/>
  <c r="EA73" i="2" s="1"/>
  <c r="EF73" i="2"/>
  <c r="EG73" i="2" s="1"/>
  <c r="EH73" i="2"/>
  <c r="EI73" i="2" s="1"/>
  <c r="EJ73" i="2"/>
  <c r="EK73" i="2" s="1"/>
  <c r="ER73" i="2"/>
  <c r="ES73" i="2" s="1"/>
  <c r="DX73" i="2"/>
  <c r="DY73" i="2" s="1"/>
  <c r="DX60" i="2"/>
  <c r="DY60" i="2" s="1"/>
  <c r="EJ60" i="2"/>
  <c r="EK60" i="2" s="1"/>
  <c r="DZ60" i="2"/>
  <c r="EA60" i="2" s="1"/>
  <c r="EL60" i="2"/>
  <c r="EM60" i="2" s="1"/>
  <c r="ED60" i="2"/>
  <c r="EE60" i="2" s="1"/>
  <c r="EN60" i="2"/>
  <c r="EO60" i="2" s="1"/>
  <c r="EF60" i="2"/>
  <c r="EG60" i="2" s="1"/>
  <c r="EH60" i="2"/>
  <c r="EI60" i="2" s="1"/>
  <c r="EP60" i="2"/>
  <c r="EQ60" i="2" s="1"/>
  <c r="EB60" i="2"/>
  <c r="EC60" i="2" s="1"/>
  <c r="ER60" i="2"/>
  <c r="ES60" i="2" s="1"/>
  <c r="EH52" i="2"/>
  <c r="EI52" i="2" s="1"/>
  <c r="DZ52" i="2"/>
  <c r="EA52" i="2" s="1"/>
  <c r="EL52" i="2"/>
  <c r="EM52" i="2" s="1"/>
  <c r="EN52" i="2"/>
  <c r="EO52" i="2" s="1"/>
  <c r="ED52" i="2"/>
  <c r="EE52" i="2" s="1"/>
  <c r="ER52" i="2"/>
  <c r="ES52" i="2" s="1"/>
  <c r="EJ52" i="2"/>
  <c r="EK52" i="2" s="1"/>
  <c r="EP52" i="2"/>
  <c r="EQ52" i="2" s="1"/>
  <c r="DX52" i="2"/>
  <c r="DY52" i="2" s="1"/>
  <c r="EB52" i="2"/>
  <c r="EC52" i="2" s="1"/>
  <c r="EF52" i="2"/>
  <c r="EG52" i="2" s="1"/>
  <c r="ED99" i="2"/>
  <c r="EE99" i="2" s="1"/>
  <c r="ER99" i="2"/>
  <c r="ES99" i="2" s="1"/>
  <c r="EF99" i="2"/>
  <c r="EG99" i="2" s="1"/>
  <c r="EH99" i="2"/>
  <c r="EI99" i="2" s="1"/>
  <c r="EJ99" i="2"/>
  <c r="EK99" i="2" s="1"/>
  <c r="DX99" i="2"/>
  <c r="DY99" i="2" s="1"/>
  <c r="EL99" i="2"/>
  <c r="EM99" i="2" s="1"/>
  <c r="DZ99" i="2"/>
  <c r="EA99" i="2" s="1"/>
  <c r="EN99" i="2"/>
  <c r="EO99" i="2" s="1"/>
  <c r="EB99" i="2"/>
  <c r="EC99" i="2" s="1"/>
  <c r="EP99" i="2"/>
  <c r="EQ99" i="2" s="1"/>
  <c r="EB113" i="2"/>
  <c r="EC113" i="2" s="1"/>
  <c r="DX113" i="2"/>
  <c r="DY113" i="2" s="1"/>
  <c r="EH113" i="2"/>
  <c r="EI113" i="2" s="1"/>
  <c r="ER113" i="2"/>
  <c r="ES113" i="2" s="1"/>
  <c r="DZ113" i="2"/>
  <c r="EA113" i="2" s="1"/>
  <c r="EJ113" i="2"/>
  <c r="EK113" i="2" s="1"/>
  <c r="EL113" i="2"/>
  <c r="EM113" i="2" s="1"/>
  <c r="ED113" i="2"/>
  <c r="EE113" i="2" s="1"/>
  <c r="EN113" i="2"/>
  <c r="EO113" i="2" s="1"/>
  <c r="EF113" i="2"/>
  <c r="EG113" i="2" s="1"/>
  <c r="EP113" i="2"/>
  <c r="EQ113" i="2" s="1"/>
  <c r="DX143" i="2"/>
  <c r="DY143" i="2" s="1"/>
  <c r="ER143" i="2"/>
  <c r="ES143" i="2" s="1"/>
  <c r="DZ143" i="2"/>
  <c r="EA143" i="2" s="1"/>
  <c r="EJ143" i="2"/>
  <c r="EK143" i="2" s="1"/>
  <c r="EB143" i="2"/>
  <c r="EC143" i="2" s="1"/>
  <c r="EL143" i="2"/>
  <c r="EM143" i="2" s="1"/>
  <c r="ED143" i="2"/>
  <c r="EE143" i="2" s="1"/>
  <c r="EN143" i="2"/>
  <c r="EO143" i="2" s="1"/>
  <c r="EF143" i="2"/>
  <c r="EG143" i="2" s="1"/>
  <c r="EH143" i="2"/>
  <c r="EI143" i="2" s="1"/>
  <c r="EP143" i="2"/>
  <c r="EQ143" i="2" s="1"/>
  <c r="EH135" i="2"/>
  <c r="EI135" i="2" s="1"/>
  <c r="ER135" i="2"/>
  <c r="ES135" i="2" s="1"/>
  <c r="EJ135" i="2"/>
  <c r="EK135" i="2" s="1"/>
  <c r="DX135" i="2"/>
  <c r="DY135" i="2" s="1"/>
  <c r="EL135" i="2"/>
  <c r="EM135" i="2" s="1"/>
  <c r="DZ135" i="2"/>
  <c r="EA135" i="2" s="1"/>
  <c r="EB135" i="2"/>
  <c r="EC135" i="2" s="1"/>
  <c r="EN135" i="2"/>
  <c r="EO135" i="2" s="1"/>
  <c r="ED135" i="2"/>
  <c r="EE135" i="2" s="1"/>
  <c r="EF135" i="2"/>
  <c r="EG135" i="2" s="1"/>
  <c r="EP135" i="2"/>
  <c r="EQ135" i="2" s="1"/>
  <c r="EB127" i="2"/>
  <c r="EC127" i="2" s="1"/>
  <c r="ER127" i="2"/>
  <c r="ES127" i="2" s="1"/>
  <c r="ED127" i="2"/>
  <c r="EE127" i="2" s="1"/>
  <c r="EF127" i="2"/>
  <c r="EG127" i="2" s="1"/>
  <c r="EH127" i="2"/>
  <c r="EI127" i="2" s="1"/>
  <c r="EJ127" i="2"/>
  <c r="EK127" i="2" s="1"/>
  <c r="DX127" i="2"/>
  <c r="DY127" i="2" s="1"/>
  <c r="EL127" i="2"/>
  <c r="EM127" i="2" s="1"/>
  <c r="DZ127" i="2"/>
  <c r="EA127" i="2" s="1"/>
  <c r="EN127" i="2"/>
  <c r="EO127" i="2" s="1"/>
  <c r="EP127" i="2"/>
  <c r="EQ127" i="2" s="1"/>
  <c r="EF119" i="2"/>
  <c r="EG119" i="2" s="1"/>
  <c r="ER119" i="2"/>
  <c r="ES119" i="2" s="1"/>
  <c r="EH119" i="2"/>
  <c r="EI119" i="2" s="1"/>
  <c r="DX119" i="2"/>
  <c r="DY119" i="2" s="1"/>
  <c r="EJ119" i="2"/>
  <c r="EK119" i="2" s="1"/>
  <c r="DZ119" i="2"/>
  <c r="EA119" i="2" s="1"/>
  <c r="EL119" i="2"/>
  <c r="EM119" i="2" s="1"/>
  <c r="EB119" i="2"/>
  <c r="EC119" i="2" s="1"/>
  <c r="EN119" i="2"/>
  <c r="EO119" i="2" s="1"/>
  <c r="ED119" i="2"/>
  <c r="EE119" i="2" s="1"/>
  <c r="EP119" i="2"/>
  <c r="EQ119" i="2" s="1"/>
  <c r="EF166" i="2"/>
  <c r="EG166" i="2" s="1"/>
  <c r="EP166" i="2"/>
  <c r="EQ166" i="2" s="1"/>
  <c r="ER166" i="2"/>
  <c r="ES166" i="2" s="1"/>
  <c r="EH166" i="2"/>
  <c r="EI166" i="2" s="1"/>
  <c r="DX166" i="2"/>
  <c r="DY166" i="2" s="1"/>
  <c r="EJ166" i="2"/>
  <c r="EK166" i="2" s="1"/>
  <c r="DZ166" i="2"/>
  <c r="EA166" i="2" s="1"/>
  <c r="EL166" i="2"/>
  <c r="EM166" i="2" s="1"/>
  <c r="EB166" i="2"/>
  <c r="EC166" i="2" s="1"/>
  <c r="ED166" i="2"/>
  <c r="EE166" i="2" s="1"/>
  <c r="EN166" i="2"/>
  <c r="EO166" i="2" s="1"/>
  <c r="EF158" i="2"/>
  <c r="EG158" i="2" s="1"/>
  <c r="ER158" i="2"/>
  <c r="ES158" i="2" s="1"/>
  <c r="EH158" i="2"/>
  <c r="EI158" i="2" s="1"/>
  <c r="DX158" i="2"/>
  <c r="DY158" i="2" s="1"/>
  <c r="EJ158" i="2"/>
  <c r="EK158" i="2" s="1"/>
  <c r="DZ158" i="2"/>
  <c r="EA158" i="2" s="1"/>
  <c r="EL158" i="2"/>
  <c r="EM158" i="2" s="1"/>
  <c r="EB158" i="2"/>
  <c r="EC158" i="2" s="1"/>
  <c r="EN158" i="2"/>
  <c r="EO158" i="2" s="1"/>
  <c r="ED158" i="2"/>
  <c r="EE158" i="2" s="1"/>
  <c r="EP158" i="2"/>
  <c r="EQ158" i="2" s="1"/>
  <c r="DZ208" i="2"/>
  <c r="EA208" i="2" s="1"/>
  <c r="ER208" i="2"/>
  <c r="ES208" i="2" s="1"/>
  <c r="EB208" i="2"/>
  <c r="EC208" i="2" s="1"/>
  <c r="EL208" i="2"/>
  <c r="EM208" i="2" s="1"/>
  <c r="ED208" i="2"/>
  <c r="EE208" i="2" s="1"/>
  <c r="EN208" i="2"/>
  <c r="EO208" i="2" s="1"/>
  <c r="EF208" i="2"/>
  <c r="EG208" i="2" s="1"/>
  <c r="EP208" i="2"/>
  <c r="EQ208" i="2" s="1"/>
  <c r="DX208" i="2"/>
  <c r="DY208" i="2" s="1"/>
  <c r="EH208" i="2"/>
  <c r="EI208" i="2" s="1"/>
  <c r="EJ208" i="2"/>
  <c r="EK208" i="2" s="1"/>
  <c r="EB200" i="2"/>
  <c r="EC200" i="2" s="1"/>
  <c r="ED200" i="2"/>
  <c r="EE200" i="2" s="1"/>
  <c r="EN200" i="2"/>
  <c r="EO200" i="2" s="1"/>
  <c r="EF200" i="2"/>
  <c r="EG200" i="2" s="1"/>
  <c r="EP200" i="2"/>
  <c r="EQ200" i="2" s="1"/>
  <c r="DX200" i="2"/>
  <c r="DY200" i="2" s="1"/>
  <c r="EH200" i="2"/>
  <c r="EI200" i="2" s="1"/>
  <c r="DZ200" i="2"/>
  <c r="EA200" i="2" s="1"/>
  <c r="ER200" i="2"/>
  <c r="ES200" i="2" s="1"/>
  <c r="EJ200" i="2"/>
  <c r="EK200" i="2" s="1"/>
  <c r="EL200" i="2"/>
  <c r="EM200" i="2" s="1"/>
  <c r="ED192" i="2"/>
  <c r="EE192" i="2" s="1"/>
  <c r="EF192" i="2"/>
  <c r="EG192" i="2" s="1"/>
  <c r="EP192" i="2"/>
  <c r="EQ192" i="2" s="1"/>
  <c r="DX192" i="2"/>
  <c r="DY192" i="2" s="1"/>
  <c r="EH192" i="2"/>
  <c r="EI192" i="2" s="1"/>
  <c r="DZ192" i="2"/>
  <c r="EA192" i="2" s="1"/>
  <c r="ER192" i="2"/>
  <c r="ES192" i="2" s="1"/>
  <c r="EJ192" i="2"/>
  <c r="EK192" i="2" s="1"/>
  <c r="EB192" i="2"/>
  <c r="EC192" i="2" s="1"/>
  <c r="EL192" i="2"/>
  <c r="EM192" i="2" s="1"/>
  <c r="EN192" i="2"/>
  <c r="EO192" i="2" s="1"/>
  <c r="EF184" i="2"/>
  <c r="EG184" i="2" s="1"/>
  <c r="EP184" i="2"/>
  <c r="EQ184" i="2" s="1"/>
  <c r="DZ184" i="2"/>
  <c r="EA184" i="2" s="1"/>
  <c r="ER184" i="2"/>
  <c r="ES184" i="2" s="1"/>
  <c r="EJ184" i="2"/>
  <c r="EK184" i="2" s="1"/>
  <c r="EB184" i="2"/>
  <c r="EC184" i="2" s="1"/>
  <c r="EL184" i="2"/>
  <c r="EM184" i="2" s="1"/>
  <c r="ED184" i="2"/>
  <c r="EE184" i="2" s="1"/>
  <c r="EH184" i="2"/>
  <c r="EI184" i="2" s="1"/>
  <c r="EN184" i="2"/>
  <c r="EO184" i="2" s="1"/>
  <c r="DX184" i="2"/>
  <c r="DY184" i="2" s="1"/>
  <c r="EB174" i="2"/>
  <c r="EC174" i="2" s="1"/>
  <c r="EL174" i="2"/>
  <c r="EM174" i="2" s="1"/>
  <c r="ED174" i="2"/>
  <c r="EE174" i="2" s="1"/>
  <c r="EN174" i="2"/>
  <c r="EO174" i="2" s="1"/>
  <c r="EF174" i="2"/>
  <c r="EG174" i="2" s="1"/>
  <c r="EP174" i="2"/>
  <c r="EQ174" i="2" s="1"/>
  <c r="DX174" i="2"/>
  <c r="DY174" i="2" s="1"/>
  <c r="EH174" i="2"/>
  <c r="EI174" i="2" s="1"/>
  <c r="ER174" i="2"/>
  <c r="ES174" i="2" s="1"/>
  <c r="DZ174" i="2"/>
  <c r="EA174" i="2" s="1"/>
  <c r="EJ174" i="2"/>
  <c r="EK174" i="2" s="1"/>
  <c r="EL235" i="2"/>
  <c r="EM235" i="2" s="1"/>
  <c r="EF235" i="2"/>
  <c r="EG235" i="2" s="1"/>
  <c r="DX235" i="2"/>
  <c r="DY235" i="2" s="1"/>
  <c r="EP235" i="2"/>
  <c r="EQ235" i="2" s="1"/>
  <c r="EH235" i="2"/>
  <c r="EI235" i="2" s="1"/>
  <c r="DZ235" i="2"/>
  <c r="EA235" i="2" s="1"/>
  <c r="ER235" i="2"/>
  <c r="ES235" i="2" s="1"/>
  <c r="EJ235" i="2"/>
  <c r="EK235" i="2" s="1"/>
  <c r="EB235" i="2"/>
  <c r="EC235" i="2" s="1"/>
  <c r="ED235" i="2"/>
  <c r="EE235" i="2" s="1"/>
  <c r="EN235" i="2"/>
  <c r="EO235" i="2" s="1"/>
  <c r="EJ227" i="2"/>
  <c r="EK227" i="2" s="1"/>
  <c r="EL227" i="2"/>
  <c r="EM227" i="2" s="1"/>
  <c r="ED227" i="2"/>
  <c r="EE227" i="2" s="1"/>
  <c r="EN227" i="2"/>
  <c r="EO227" i="2" s="1"/>
  <c r="EF227" i="2"/>
  <c r="EG227" i="2" s="1"/>
  <c r="DX227" i="2"/>
  <c r="DY227" i="2" s="1"/>
  <c r="EP227" i="2"/>
  <c r="EQ227" i="2" s="1"/>
  <c r="EH227" i="2"/>
  <c r="EI227" i="2" s="1"/>
  <c r="EB227" i="2"/>
  <c r="EC227" i="2" s="1"/>
  <c r="ER227" i="2"/>
  <c r="ES227" i="2" s="1"/>
  <c r="DZ227" i="2"/>
  <c r="EA227" i="2" s="1"/>
  <c r="EL219" i="2"/>
  <c r="EM219" i="2" s="1"/>
  <c r="EF219" i="2"/>
  <c r="EG219" i="2" s="1"/>
  <c r="DX219" i="2"/>
  <c r="DY219" i="2" s="1"/>
  <c r="EP219" i="2"/>
  <c r="EQ219" i="2" s="1"/>
  <c r="EH219" i="2"/>
  <c r="EI219" i="2" s="1"/>
  <c r="DZ219" i="2"/>
  <c r="EA219" i="2" s="1"/>
  <c r="ER219" i="2"/>
  <c r="ES219" i="2" s="1"/>
  <c r="EJ219" i="2"/>
  <c r="EK219" i="2" s="1"/>
  <c r="EB219" i="2"/>
  <c r="EC219" i="2" s="1"/>
  <c r="ED219" i="2"/>
  <c r="EE219" i="2" s="1"/>
  <c r="EN219" i="2"/>
  <c r="EO219" i="2" s="1"/>
  <c r="DJ244" i="2"/>
  <c r="ED244" i="2"/>
  <c r="EE244" i="2" s="1"/>
  <c r="EH244" i="2"/>
  <c r="EI244" i="2" s="1"/>
  <c r="EJ244" i="2"/>
  <c r="EK244" i="2" s="1"/>
  <c r="DX244" i="2"/>
  <c r="DY244" i="2" s="1"/>
  <c r="EN244" i="2"/>
  <c r="EO244" i="2" s="1"/>
  <c r="DZ244" i="2"/>
  <c r="EA244" i="2" s="1"/>
  <c r="EP244" i="2"/>
  <c r="EQ244" i="2" s="1"/>
  <c r="EF244" i="2"/>
  <c r="EG244" i="2" s="1"/>
  <c r="EL244" i="2"/>
  <c r="EM244" i="2" s="1"/>
  <c r="ER244" i="2"/>
  <c r="ES244" i="2" s="1"/>
  <c r="EB244" i="2"/>
  <c r="EC244" i="2" s="1"/>
  <c r="DJ236" i="2"/>
  <c r="ED236" i="2"/>
  <c r="EE236" i="2" s="1"/>
  <c r="EH236" i="2"/>
  <c r="EI236" i="2" s="1"/>
  <c r="EJ236" i="2"/>
  <c r="EK236" i="2" s="1"/>
  <c r="DX236" i="2"/>
  <c r="DY236" i="2" s="1"/>
  <c r="EN236" i="2"/>
  <c r="EO236" i="2" s="1"/>
  <c r="DZ236" i="2"/>
  <c r="EA236" i="2" s="1"/>
  <c r="EP236" i="2"/>
  <c r="EQ236" i="2" s="1"/>
  <c r="EL236" i="2"/>
  <c r="EM236" i="2" s="1"/>
  <c r="ER236" i="2"/>
  <c r="ES236" i="2" s="1"/>
  <c r="EB236" i="2"/>
  <c r="EC236" i="2" s="1"/>
  <c r="EF236" i="2"/>
  <c r="EG236" i="2" s="1"/>
  <c r="EB138" i="2"/>
  <c r="EC138" i="2" s="1"/>
  <c r="EN138" i="2"/>
  <c r="EO138" i="2" s="1"/>
  <c r="ED138" i="2"/>
  <c r="EE138" i="2" s="1"/>
  <c r="EP138" i="2"/>
  <c r="EQ138" i="2" s="1"/>
  <c r="EF138" i="2"/>
  <c r="EG138" i="2" s="1"/>
  <c r="EH138" i="2"/>
  <c r="EI138" i="2" s="1"/>
  <c r="ER138" i="2"/>
  <c r="ES138" i="2" s="1"/>
  <c r="DX138" i="2"/>
  <c r="DY138" i="2" s="1"/>
  <c r="EJ138" i="2"/>
  <c r="EK138" i="2" s="1"/>
  <c r="DZ138" i="2"/>
  <c r="EA138" i="2" s="1"/>
  <c r="EL138" i="2"/>
  <c r="EM138" i="2" s="1"/>
  <c r="ED187" i="2"/>
  <c r="EE187" i="2" s="1"/>
  <c r="EN187" i="2"/>
  <c r="EO187" i="2" s="1"/>
  <c r="DX187" i="2"/>
  <c r="DY187" i="2" s="1"/>
  <c r="EP187" i="2"/>
  <c r="EQ187" i="2" s="1"/>
  <c r="EH187" i="2"/>
  <c r="EI187" i="2" s="1"/>
  <c r="DZ187" i="2"/>
  <c r="EA187" i="2" s="1"/>
  <c r="ER187" i="2"/>
  <c r="ES187" i="2" s="1"/>
  <c r="EJ187" i="2"/>
  <c r="EK187" i="2" s="1"/>
  <c r="EB187" i="2"/>
  <c r="EC187" i="2" s="1"/>
  <c r="EL187" i="2"/>
  <c r="EM187" i="2" s="1"/>
  <c r="EF187" i="2"/>
  <c r="EG187" i="2" s="1"/>
  <c r="ER61" i="2"/>
  <c r="ES61" i="2" s="1"/>
  <c r="DZ61" i="2"/>
  <c r="EA61" i="2" s="1"/>
  <c r="EJ61" i="2"/>
  <c r="EK61" i="2" s="1"/>
  <c r="EB61" i="2"/>
  <c r="EC61" i="2" s="1"/>
  <c r="EL61" i="2"/>
  <c r="EM61" i="2" s="1"/>
  <c r="EP61" i="2"/>
  <c r="EQ61" i="2" s="1"/>
  <c r="ED61" i="2"/>
  <c r="EE61" i="2" s="1"/>
  <c r="EF61" i="2"/>
  <c r="EG61" i="2" s="1"/>
  <c r="EN61" i="2"/>
  <c r="EO61" i="2" s="1"/>
  <c r="DX61" i="2"/>
  <c r="DY61" i="2" s="1"/>
  <c r="EH61" i="2"/>
  <c r="EI61" i="2" s="1"/>
  <c r="EN95" i="2"/>
  <c r="EO95" i="2" s="1"/>
  <c r="ED95" i="2"/>
  <c r="EE95" i="2" s="1"/>
  <c r="EP95" i="2"/>
  <c r="EQ95" i="2" s="1"/>
  <c r="DX95" i="2"/>
  <c r="DY95" i="2" s="1"/>
  <c r="EF95" i="2"/>
  <c r="EG95" i="2" s="1"/>
  <c r="ER95" i="2"/>
  <c r="ES95" i="2" s="1"/>
  <c r="DZ95" i="2"/>
  <c r="EA95" i="2" s="1"/>
  <c r="EH95" i="2"/>
  <c r="EI95" i="2" s="1"/>
  <c r="EJ95" i="2"/>
  <c r="EK95" i="2" s="1"/>
  <c r="EB95" i="2"/>
  <c r="EC95" i="2" s="1"/>
  <c r="EL95" i="2"/>
  <c r="EM95" i="2" s="1"/>
  <c r="EB98" i="2"/>
  <c r="EC98" i="2" s="1"/>
  <c r="EL98" i="2"/>
  <c r="EM98" i="2" s="1"/>
  <c r="EF98" i="2"/>
  <c r="EG98" i="2" s="1"/>
  <c r="EP98" i="2"/>
  <c r="EQ98" i="2" s="1"/>
  <c r="DZ98" i="2"/>
  <c r="EA98" i="2" s="1"/>
  <c r="EN98" i="2"/>
  <c r="EO98" i="2" s="1"/>
  <c r="ED98" i="2"/>
  <c r="EE98" i="2" s="1"/>
  <c r="ER98" i="2"/>
  <c r="ES98" i="2" s="1"/>
  <c r="EH98" i="2"/>
  <c r="EI98" i="2" s="1"/>
  <c r="DX98" i="2"/>
  <c r="DY98" i="2" s="1"/>
  <c r="EJ98" i="2"/>
  <c r="EK98" i="2" s="1"/>
  <c r="EF112" i="2"/>
  <c r="EG112" i="2" s="1"/>
  <c r="DZ112" i="2"/>
  <c r="EA112" i="2" s="1"/>
  <c r="EJ112" i="2"/>
  <c r="EK112" i="2" s="1"/>
  <c r="EL112" i="2"/>
  <c r="EM112" i="2" s="1"/>
  <c r="EB112" i="2"/>
  <c r="EC112" i="2" s="1"/>
  <c r="ED112" i="2"/>
  <c r="EE112" i="2" s="1"/>
  <c r="EN112" i="2"/>
  <c r="EO112" i="2" s="1"/>
  <c r="EP112" i="2"/>
  <c r="EQ112" i="2" s="1"/>
  <c r="DX112" i="2"/>
  <c r="DY112" i="2" s="1"/>
  <c r="EH112" i="2"/>
  <c r="EI112" i="2" s="1"/>
  <c r="ER112" i="2"/>
  <c r="ES112" i="2" s="1"/>
  <c r="EF114" i="2"/>
  <c r="EG114" i="2" s="1"/>
  <c r="DX114" i="2"/>
  <c r="DY114" i="2" s="1"/>
  <c r="EL114" i="2"/>
  <c r="EM114" i="2" s="1"/>
  <c r="ED114" i="2"/>
  <c r="EE114" i="2" s="1"/>
  <c r="EH114" i="2"/>
  <c r="EI114" i="2" s="1"/>
  <c r="EJ114" i="2"/>
  <c r="EK114" i="2" s="1"/>
  <c r="EN114" i="2"/>
  <c r="EO114" i="2" s="1"/>
  <c r="EP114" i="2"/>
  <c r="EQ114" i="2" s="1"/>
  <c r="DZ114" i="2"/>
  <c r="EA114" i="2" s="1"/>
  <c r="ER114" i="2"/>
  <c r="ES114" i="2" s="1"/>
  <c r="EB114" i="2"/>
  <c r="EC114" i="2" s="1"/>
  <c r="EJ142" i="2"/>
  <c r="EK142" i="2" s="1"/>
  <c r="DX142" i="2"/>
  <c r="DY142" i="2" s="1"/>
  <c r="EL142" i="2"/>
  <c r="EM142" i="2" s="1"/>
  <c r="DZ142" i="2"/>
  <c r="EA142" i="2" s="1"/>
  <c r="EN142" i="2"/>
  <c r="EO142" i="2" s="1"/>
  <c r="EB142" i="2"/>
  <c r="EC142" i="2" s="1"/>
  <c r="ED142" i="2"/>
  <c r="EE142" i="2" s="1"/>
  <c r="EP142" i="2"/>
  <c r="EQ142" i="2" s="1"/>
  <c r="EF142" i="2"/>
  <c r="EG142" i="2" s="1"/>
  <c r="EH142" i="2"/>
  <c r="EI142" i="2" s="1"/>
  <c r="ER142" i="2"/>
  <c r="ES142" i="2" s="1"/>
  <c r="ED134" i="2"/>
  <c r="EE134" i="2" s="1"/>
  <c r="EF134" i="2"/>
  <c r="EG134" i="2" s="1"/>
  <c r="EP134" i="2"/>
  <c r="EQ134" i="2" s="1"/>
  <c r="ER134" i="2"/>
  <c r="ES134" i="2" s="1"/>
  <c r="DX134" i="2"/>
  <c r="DY134" i="2" s="1"/>
  <c r="EH134" i="2"/>
  <c r="EI134" i="2" s="1"/>
  <c r="EJ134" i="2"/>
  <c r="EK134" i="2" s="1"/>
  <c r="DZ134" i="2"/>
  <c r="EA134" i="2" s="1"/>
  <c r="EB134" i="2"/>
  <c r="EC134" i="2" s="1"/>
  <c r="EL134" i="2"/>
  <c r="EM134" i="2" s="1"/>
  <c r="EN134" i="2"/>
  <c r="EO134" i="2" s="1"/>
  <c r="DX126" i="2"/>
  <c r="DY126" i="2" s="1"/>
  <c r="EN126" i="2"/>
  <c r="EO126" i="2" s="1"/>
  <c r="DZ126" i="2"/>
  <c r="EA126" i="2" s="1"/>
  <c r="EB126" i="2"/>
  <c r="EC126" i="2" s="1"/>
  <c r="EP126" i="2"/>
  <c r="EQ126" i="2" s="1"/>
  <c r="ED126" i="2"/>
  <c r="EE126" i="2" s="1"/>
  <c r="ER126" i="2"/>
  <c r="ES126" i="2" s="1"/>
  <c r="EF126" i="2"/>
  <c r="EG126" i="2" s="1"/>
  <c r="EH126" i="2"/>
  <c r="EI126" i="2" s="1"/>
  <c r="EJ126" i="2"/>
  <c r="EK126" i="2" s="1"/>
  <c r="EL126" i="2"/>
  <c r="EM126" i="2" s="1"/>
  <c r="DZ118" i="2"/>
  <c r="EA118" i="2" s="1"/>
  <c r="EN118" i="2"/>
  <c r="EO118" i="2" s="1"/>
  <c r="EB118" i="2"/>
  <c r="EC118" i="2" s="1"/>
  <c r="EP118" i="2"/>
  <c r="EQ118" i="2" s="1"/>
  <c r="ER118" i="2"/>
  <c r="ES118" i="2" s="1"/>
  <c r="ED118" i="2"/>
  <c r="EE118" i="2" s="1"/>
  <c r="EF118" i="2"/>
  <c r="EG118" i="2" s="1"/>
  <c r="EH118" i="2"/>
  <c r="EI118" i="2" s="1"/>
  <c r="DX118" i="2"/>
  <c r="DY118" i="2" s="1"/>
  <c r="EJ118" i="2"/>
  <c r="EK118" i="2" s="1"/>
  <c r="EL118" i="2"/>
  <c r="EM118" i="2" s="1"/>
  <c r="ED165" i="2"/>
  <c r="EE165" i="2" s="1"/>
  <c r="EN165" i="2"/>
  <c r="EO165" i="2" s="1"/>
  <c r="EF165" i="2"/>
  <c r="EG165" i="2" s="1"/>
  <c r="EP165" i="2"/>
  <c r="EQ165" i="2" s="1"/>
  <c r="EH165" i="2"/>
  <c r="EI165" i="2" s="1"/>
  <c r="ER165" i="2"/>
  <c r="ES165" i="2" s="1"/>
  <c r="EJ165" i="2"/>
  <c r="EK165" i="2" s="1"/>
  <c r="DX165" i="2"/>
  <c r="DY165" i="2" s="1"/>
  <c r="EL165" i="2"/>
  <c r="EM165" i="2" s="1"/>
  <c r="DZ165" i="2"/>
  <c r="EA165" i="2" s="1"/>
  <c r="EB165" i="2"/>
  <c r="EC165" i="2" s="1"/>
  <c r="ED157" i="2"/>
  <c r="EE157" i="2" s="1"/>
  <c r="EP157" i="2"/>
  <c r="EQ157" i="2" s="1"/>
  <c r="EF157" i="2"/>
  <c r="EG157" i="2" s="1"/>
  <c r="ER157" i="2"/>
  <c r="ES157" i="2" s="1"/>
  <c r="EH157" i="2"/>
  <c r="EI157" i="2" s="1"/>
  <c r="EJ157" i="2"/>
  <c r="EK157" i="2" s="1"/>
  <c r="DX157" i="2"/>
  <c r="DY157" i="2" s="1"/>
  <c r="EL157" i="2"/>
  <c r="EM157" i="2" s="1"/>
  <c r="DZ157" i="2"/>
  <c r="EA157" i="2" s="1"/>
  <c r="EN157" i="2"/>
  <c r="EO157" i="2" s="1"/>
  <c r="EB157" i="2"/>
  <c r="EC157" i="2" s="1"/>
  <c r="EJ215" i="2"/>
  <c r="EK215" i="2" s="1"/>
  <c r="EL215" i="2"/>
  <c r="EM215" i="2" s="1"/>
  <c r="ED215" i="2"/>
  <c r="EE215" i="2" s="1"/>
  <c r="EN215" i="2"/>
  <c r="EO215" i="2" s="1"/>
  <c r="EF215" i="2"/>
  <c r="EG215" i="2" s="1"/>
  <c r="DX215" i="2"/>
  <c r="DY215" i="2" s="1"/>
  <c r="EP215" i="2"/>
  <c r="EQ215" i="2" s="1"/>
  <c r="EH215" i="2"/>
  <c r="EI215" i="2" s="1"/>
  <c r="ER215" i="2"/>
  <c r="ES215" i="2" s="1"/>
  <c r="DZ215" i="2"/>
  <c r="EA215" i="2" s="1"/>
  <c r="EB215" i="2"/>
  <c r="EC215" i="2" s="1"/>
  <c r="EL207" i="2"/>
  <c r="EM207" i="2" s="1"/>
  <c r="EF207" i="2"/>
  <c r="EG207" i="2" s="1"/>
  <c r="DX207" i="2"/>
  <c r="DY207" i="2" s="1"/>
  <c r="EP207" i="2"/>
  <c r="EQ207" i="2" s="1"/>
  <c r="EH207" i="2"/>
  <c r="EI207" i="2" s="1"/>
  <c r="DZ207" i="2"/>
  <c r="EA207" i="2" s="1"/>
  <c r="ER207" i="2"/>
  <c r="ES207" i="2" s="1"/>
  <c r="EJ207" i="2"/>
  <c r="EK207" i="2" s="1"/>
  <c r="EN207" i="2"/>
  <c r="EO207" i="2" s="1"/>
  <c r="EB207" i="2"/>
  <c r="EC207" i="2" s="1"/>
  <c r="ED207" i="2"/>
  <c r="EE207" i="2" s="1"/>
  <c r="EF199" i="2"/>
  <c r="EG199" i="2" s="1"/>
  <c r="EH199" i="2"/>
  <c r="EI199" i="2" s="1"/>
  <c r="DZ199" i="2"/>
  <c r="EA199" i="2" s="1"/>
  <c r="ER199" i="2"/>
  <c r="ES199" i="2" s="1"/>
  <c r="EJ199" i="2"/>
  <c r="EK199" i="2" s="1"/>
  <c r="EB199" i="2"/>
  <c r="EC199" i="2" s="1"/>
  <c r="EL199" i="2"/>
  <c r="EM199" i="2" s="1"/>
  <c r="ED199" i="2"/>
  <c r="EE199" i="2" s="1"/>
  <c r="EN199" i="2"/>
  <c r="EO199" i="2" s="1"/>
  <c r="EP199" i="2"/>
  <c r="EQ199" i="2" s="1"/>
  <c r="DX199" i="2"/>
  <c r="DY199" i="2" s="1"/>
  <c r="EH191" i="2"/>
  <c r="EI191" i="2" s="1"/>
  <c r="EJ191" i="2"/>
  <c r="EK191" i="2" s="1"/>
  <c r="EB191" i="2"/>
  <c r="EC191" i="2" s="1"/>
  <c r="EL191" i="2"/>
  <c r="EM191" i="2" s="1"/>
  <c r="ED191" i="2"/>
  <c r="EE191" i="2" s="1"/>
  <c r="EN191" i="2"/>
  <c r="EO191" i="2" s="1"/>
  <c r="EF191" i="2"/>
  <c r="EG191" i="2" s="1"/>
  <c r="DX191" i="2"/>
  <c r="DY191" i="2" s="1"/>
  <c r="DZ191" i="2"/>
  <c r="EA191" i="2" s="1"/>
  <c r="EP191" i="2"/>
  <c r="EQ191" i="2" s="1"/>
  <c r="ER191" i="2"/>
  <c r="ES191" i="2" s="1"/>
  <c r="EJ183" i="2"/>
  <c r="EK183" i="2" s="1"/>
  <c r="EL183" i="2"/>
  <c r="EM183" i="2" s="1"/>
  <c r="ED183" i="2"/>
  <c r="EE183" i="2" s="1"/>
  <c r="EN183" i="2"/>
  <c r="EO183" i="2" s="1"/>
  <c r="EF183" i="2"/>
  <c r="EG183" i="2" s="1"/>
  <c r="DX183" i="2"/>
  <c r="DY183" i="2" s="1"/>
  <c r="EP183" i="2"/>
  <c r="EQ183" i="2" s="1"/>
  <c r="EH183" i="2"/>
  <c r="EI183" i="2" s="1"/>
  <c r="DZ183" i="2"/>
  <c r="EA183" i="2" s="1"/>
  <c r="EB183" i="2"/>
  <c r="EC183" i="2" s="1"/>
  <c r="ER183" i="2"/>
  <c r="ES183" i="2" s="1"/>
  <c r="EL181" i="2"/>
  <c r="EM181" i="2" s="1"/>
  <c r="ED181" i="2"/>
  <c r="EE181" i="2" s="1"/>
  <c r="EN181" i="2"/>
  <c r="EO181" i="2" s="1"/>
  <c r="EF181" i="2"/>
  <c r="EG181" i="2" s="1"/>
  <c r="DX181" i="2"/>
  <c r="DY181" i="2" s="1"/>
  <c r="EH181" i="2"/>
  <c r="EI181" i="2" s="1"/>
  <c r="DZ181" i="2"/>
  <c r="EA181" i="2" s="1"/>
  <c r="ER181" i="2"/>
  <c r="ES181" i="2" s="1"/>
  <c r="EP181" i="2"/>
  <c r="EQ181" i="2" s="1"/>
  <c r="EB181" i="2"/>
  <c r="EC181" i="2" s="1"/>
  <c r="EJ181" i="2"/>
  <c r="EK181" i="2" s="1"/>
  <c r="EF173" i="2"/>
  <c r="EG173" i="2" s="1"/>
  <c r="DX173" i="2"/>
  <c r="DY173" i="2" s="1"/>
  <c r="EP173" i="2"/>
  <c r="EQ173" i="2" s="1"/>
  <c r="EH173" i="2"/>
  <c r="EI173" i="2" s="1"/>
  <c r="DZ173" i="2"/>
  <c r="EA173" i="2" s="1"/>
  <c r="ER173" i="2"/>
  <c r="ES173" i="2" s="1"/>
  <c r="EJ173" i="2"/>
  <c r="EK173" i="2" s="1"/>
  <c r="EB173" i="2"/>
  <c r="EC173" i="2" s="1"/>
  <c r="EL173" i="2"/>
  <c r="EM173" i="2" s="1"/>
  <c r="EN173" i="2"/>
  <c r="EO173" i="2" s="1"/>
  <c r="ED173" i="2"/>
  <c r="EE173" i="2" s="1"/>
  <c r="DX234" i="2"/>
  <c r="DY234" i="2" s="1"/>
  <c r="EP234" i="2"/>
  <c r="EQ234" i="2" s="1"/>
  <c r="DZ234" i="2"/>
  <c r="EA234" i="2" s="1"/>
  <c r="ER234" i="2"/>
  <c r="ES234" i="2" s="1"/>
  <c r="EJ234" i="2"/>
  <c r="EK234" i="2" s="1"/>
  <c r="EB234" i="2"/>
  <c r="EC234" i="2" s="1"/>
  <c r="EL234" i="2"/>
  <c r="EM234" i="2" s="1"/>
  <c r="ED234" i="2"/>
  <c r="EE234" i="2" s="1"/>
  <c r="EN234" i="2"/>
  <c r="EO234" i="2" s="1"/>
  <c r="EH234" i="2"/>
  <c r="EI234" i="2" s="1"/>
  <c r="EF234" i="2"/>
  <c r="EG234" i="2" s="1"/>
  <c r="EN226" i="2"/>
  <c r="EO226" i="2" s="1"/>
  <c r="DX226" i="2"/>
  <c r="DY226" i="2" s="1"/>
  <c r="EP226" i="2"/>
  <c r="EQ226" i="2" s="1"/>
  <c r="EH226" i="2"/>
  <c r="EI226" i="2" s="1"/>
  <c r="DZ226" i="2"/>
  <c r="EA226" i="2" s="1"/>
  <c r="ER226" i="2"/>
  <c r="ES226" i="2" s="1"/>
  <c r="EJ226" i="2"/>
  <c r="EK226" i="2" s="1"/>
  <c r="EB226" i="2"/>
  <c r="EC226" i="2" s="1"/>
  <c r="EL226" i="2"/>
  <c r="EM226" i="2" s="1"/>
  <c r="ED226" i="2"/>
  <c r="EE226" i="2" s="1"/>
  <c r="EF226" i="2"/>
  <c r="EG226" i="2" s="1"/>
  <c r="DX218" i="2"/>
  <c r="DY218" i="2" s="1"/>
  <c r="EP218" i="2"/>
  <c r="EQ218" i="2" s="1"/>
  <c r="DZ218" i="2"/>
  <c r="EA218" i="2" s="1"/>
  <c r="ER218" i="2"/>
  <c r="ES218" i="2" s="1"/>
  <c r="EJ218" i="2"/>
  <c r="EK218" i="2" s="1"/>
  <c r="EB218" i="2"/>
  <c r="EC218" i="2" s="1"/>
  <c r="EL218" i="2"/>
  <c r="EM218" i="2" s="1"/>
  <c r="ED218" i="2"/>
  <c r="EE218" i="2" s="1"/>
  <c r="EN218" i="2"/>
  <c r="EO218" i="2" s="1"/>
  <c r="EF218" i="2"/>
  <c r="EG218" i="2" s="1"/>
  <c r="EH218" i="2"/>
  <c r="EI218" i="2" s="1"/>
  <c r="DJ243" i="2"/>
  <c r="EJ243" i="2"/>
  <c r="EK243" i="2" s="1"/>
  <c r="DX243" i="2"/>
  <c r="DY243" i="2" s="1"/>
  <c r="EN243" i="2"/>
  <c r="EO243" i="2" s="1"/>
  <c r="DZ243" i="2"/>
  <c r="EA243" i="2" s="1"/>
  <c r="EP243" i="2"/>
  <c r="EQ243" i="2" s="1"/>
  <c r="ED243" i="2"/>
  <c r="EE243" i="2" s="1"/>
  <c r="EF243" i="2"/>
  <c r="EG243" i="2" s="1"/>
  <c r="EB243" i="2"/>
  <c r="EC243" i="2" s="1"/>
  <c r="EH243" i="2"/>
  <c r="EI243" i="2" s="1"/>
  <c r="EL243" i="2"/>
  <c r="EM243" i="2" s="1"/>
  <c r="ER243" i="2"/>
  <c r="ES243" i="2" s="1"/>
  <c r="DJ3" i="2"/>
  <c r="DJ4" i="2"/>
  <c r="DJ5" i="2"/>
  <c r="DJ6" i="2"/>
  <c r="DJ7" i="2"/>
  <c r="DJ8" i="2"/>
  <c r="DJ9" i="2"/>
  <c r="DJ10" i="2"/>
  <c r="DJ11" i="2"/>
  <c r="DJ12" i="2"/>
  <c r="DJ13" i="2"/>
  <c r="DJ14" i="2"/>
  <c r="DJ15" i="2"/>
  <c r="DJ16" i="2"/>
  <c r="DJ17" i="2"/>
  <c r="DJ18" i="2"/>
  <c r="DJ19" i="2"/>
  <c r="DJ20" i="2"/>
  <c r="DJ21" i="2"/>
  <c r="DJ22" i="2"/>
  <c r="DJ23" i="2"/>
  <c r="DJ24" i="2"/>
  <c r="DJ25" i="2"/>
  <c r="DJ26" i="2"/>
  <c r="DJ27" i="2"/>
  <c r="DJ28" i="2"/>
  <c r="DJ29" i="2"/>
  <c r="DJ30" i="2"/>
  <c r="DJ31" i="2"/>
  <c r="DJ32" i="2"/>
  <c r="DJ33" i="2"/>
  <c r="DJ34" i="2"/>
  <c r="DJ35" i="2"/>
  <c r="DJ36" i="2"/>
  <c r="DJ37" i="2"/>
  <c r="DJ38" i="2"/>
  <c r="DJ39" i="2"/>
  <c r="DJ40" i="2"/>
  <c r="DJ41" i="2"/>
  <c r="DJ42" i="2"/>
  <c r="DJ43" i="2"/>
  <c r="DJ44" i="2"/>
  <c r="DJ45" i="2"/>
  <c r="DJ46" i="2"/>
  <c r="DJ47" i="2"/>
  <c r="DJ48" i="2"/>
  <c r="DJ49" i="2"/>
  <c r="DJ50" i="2"/>
  <c r="DJ51" i="2"/>
  <c r="DJ52" i="2"/>
  <c r="DJ53" i="2"/>
  <c r="DJ54" i="2"/>
  <c r="DJ55" i="2"/>
  <c r="DJ56" i="2"/>
  <c r="DJ57" i="2"/>
  <c r="DJ58" i="2"/>
  <c r="DJ59" i="2"/>
  <c r="DJ60" i="2"/>
  <c r="DJ61" i="2"/>
  <c r="DJ62" i="2"/>
  <c r="DJ63" i="2"/>
  <c r="DJ64" i="2"/>
  <c r="DJ65" i="2"/>
  <c r="DJ66" i="2"/>
  <c r="DJ67" i="2"/>
  <c r="DJ68" i="2"/>
  <c r="DJ69" i="2"/>
  <c r="DJ70" i="2"/>
  <c r="DJ71" i="2"/>
  <c r="DJ72" i="2"/>
  <c r="DJ73" i="2"/>
  <c r="DJ74" i="2"/>
  <c r="DJ75" i="2"/>
  <c r="DJ76" i="2"/>
  <c r="DJ77" i="2"/>
  <c r="DJ78" i="2"/>
  <c r="DJ79" i="2"/>
  <c r="DJ80" i="2"/>
  <c r="DJ81" i="2"/>
  <c r="DJ82" i="2"/>
  <c r="DJ83" i="2"/>
  <c r="DJ84" i="2"/>
  <c r="DJ85" i="2"/>
  <c r="DJ86" i="2"/>
  <c r="DJ87" i="2"/>
  <c r="DJ88" i="2"/>
  <c r="DJ89" i="2"/>
  <c r="DJ90" i="2"/>
  <c r="DJ91" i="2"/>
  <c r="DJ92" i="2"/>
  <c r="DJ93" i="2"/>
  <c r="DJ94" i="2"/>
  <c r="DJ95" i="2"/>
  <c r="DJ96" i="2"/>
  <c r="DJ97" i="2"/>
  <c r="DJ98" i="2"/>
  <c r="DJ99" i="2"/>
  <c r="DJ100" i="2"/>
  <c r="DJ101" i="2"/>
  <c r="DJ102" i="2"/>
  <c r="DJ103" i="2"/>
  <c r="DJ104" i="2"/>
  <c r="DJ105" i="2"/>
  <c r="DJ106" i="2"/>
  <c r="DJ107" i="2"/>
  <c r="DJ108" i="2"/>
  <c r="DJ109" i="2"/>
  <c r="DJ110" i="2"/>
  <c r="DJ111" i="2"/>
  <c r="DJ112" i="2"/>
  <c r="DJ113" i="2"/>
  <c r="DJ114" i="2"/>
  <c r="DJ115" i="2"/>
  <c r="DJ116" i="2"/>
  <c r="DJ117" i="2"/>
  <c r="DJ118" i="2"/>
  <c r="DJ119" i="2"/>
  <c r="DJ120" i="2"/>
  <c r="DJ121" i="2"/>
  <c r="DJ122" i="2"/>
  <c r="DJ123" i="2"/>
  <c r="DJ124" i="2"/>
  <c r="DJ125" i="2"/>
  <c r="DJ126" i="2"/>
  <c r="DJ127" i="2"/>
  <c r="DJ128" i="2"/>
  <c r="DJ129" i="2"/>
  <c r="DJ130" i="2"/>
  <c r="DJ131" i="2"/>
  <c r="DJ132" i="2"/>
  <c r="DJ133" i="2"/>
  <c r="DJ134" i="2"/>
  <c r="DJ135" i="2"/>
  <c r="DJ136" i="2"/>
  <c r="DJ137" i="2"/>
  <c r="DJ138" i="2"/>
  <c r="DJ139" i="2"/>
  <c r="DJ140" i="2"/>
  <c r="DJ141" i="2"/>
  <c r="DJ142" i="2"/>
  <c r="DJ143" i="2"/>
  <c r="DJ144" i="2"/>
  <c r="DJ145" i="2"/>
  <c r="DJ146" i="2"/>
  <c r="DJ147" i="2"/>
  <c r="DJ148" i="2"/>
  <c r="DJ149" i="2"/>
  <c r="DJ150" i="2"/>
  <c r="DJ151" i="2"/>
  <c r="DJ152" i="2"/>
  <c r="DJ153" i="2"/>
  <c r="DJ154" i="2"/>
  <c r="DJ155" i="2"/>
  <c r="DJ156" i="2"/>
  <c r="DJ157" i="2"/>
  <c r="DJ158" i="2"/>
  <c r="DJ159" i="2"/>
  <c r="DJ160" i="2"/>
  <c r="DJ161" i="2"/>
  <c r="DJ162" i="2"/>
  <c r="DJ163" i="2"/>
  <c r="DJ164" i="2"/>
  <c r="DJ165" i="2"/>
  <c r="DJ166" i="2"/>
  <c r="DJ167" i="2"/>
  <c r="DJ168" i="2"/>
  <c r="DJ169" i="2"/>
  <c r="DJ170" i="2"/>
  <c r="DJ171" i="2"/>
  <c r="DJ172" i="2"/>
  <c r="DJ173" i="2"/>
  <c r="DJ174" i="2"/>
  <c r="DJ175" i="2"/>
  <c r="DJ176" i="2"/>
  <c r="DJ177" i="2"/>
  <c r="DJ178" i="2"/>
  <c r="DJ179" i="2"/>
  <c r="DJ180" i="2"/>
  <c r="DJ181" i="2"/>
  <c r="DJ182" i="2"/>
  <c r="DJ183" i="2"/>
  <c r="DJ184" i="2"/>
  <c r="DJ185" i="2"/>
  <c r="DJ186" i="2"/>
  <c r="DJ187" i="2"/>
  <c r="DJ188" i="2"/>
  <c r="DJ189" i="2"/>
  <c r="DJ190" i="2"/>
  <c r="DJ191" i="2"/>
  <c r="DJ192" i="2"/>
  <c r="DJ193" i="2"/>
  <c r="DJ194" i="2"/>
  <c r="DJ195" i="2"/>
  <c r="DJ196" i="2"/>
  <c r="DJ197" i="2"/>
  <c r="DJ198" i="2"/>
  <c r="DJ199" i="2"/>
  <c r="DJ200" i="2"/>
  <c r="DJ201" i="2"/>
  <c r="DJ202" i="2"/>
  <c r="DJ203" i="2"/>
  <c r="DJ204" i="2"/>
  <c r="DJ205" i="2"/>
  <c r="DJ206" i="2"/>
  <c r="DJ207" i="2"/>
  <c r="DJ208" i="2"/>
  <c r="DJ209" i="2"/>
  <c r="DJ210" i="2"/>
  <c r="DJ211" i="2"/>
  <c r="DJ212" i="2"/>
  <c r="DJ213" i="2"/>
  <c r="DJ214" i="2"/>
  <c r="DJ215" i="2"/>
  <c r="DJ216" i="2"/>
  <c r="DJ217" i="2"/>
  <c r="DJ218" i="2"/>
  <c r="DJ219" i="2"/>
  <c r="DJ220" i="2"/>
  <c r="DJ221" i="2"/>
  <c r="DJ222" i="2"/>
  <c r="DJ223" i="2"/>
  <c r="DJ224" i="2"/>
  <c r="DJ225" i="2"/>
  <c r="DJ226" i="2"/>
  <c r="DJ227" i="2"/>
  <c r="DJ228" i="2"/>
  <c r="DJ229" i="2"/>
  <c r="DJ230" i="2"/>
  <c r="DJ231" i="2"/>
  <c r="DJ232" i="2"/>
  <c r="DJ233" i="2"/>
  <c r="DJ234" i="2"/>
  <c r="DJ235" i="2"/>
</calcChain>
</file>

<file path=xl/sharedStrings.xml><?xml version="1.0" encoding="utf-8"?>
<sst xmlns="http://schemas.openxmlformats.org/spreadsheetml/2006/main" count="6354" uniqueCount="820">
  <si>
    <t>Pressure (MPa)</t>
  </si>
  <si>
    <t>Temperature (°C)</t>
  </si>
  <si>
    <t>M9</t>
  </si>
  <si>
    <t>M10</t>
  </si>
  <si>
    <t>M35</t>
  </si>
  <si>
    <t>M36</t>
  </si>
  <si>
    <t>M37</t>
  </si>
  <si>
    <t>Andesite</t>
  </si>
  <si>
    <t>Basalt</t>
  </si>
  <si>
    <t>Volatile in gas phase (from amount of gas out; in wt%)</t>
  </si>
  <si>
    <r>
      <t>X</t>
    </r>
    <r>
      <rPr>
        <vertAlign val="subscript"/>
        <sz val="11"/>
        <color rgb="FF000000"/>
        <rFont val="Calibri"/>
        <family val="2"/>
        <scheme val="minor"/>
      </rPr>
      <t xml:space="preserve">H2O </t>
    </r>
    <r>
      <rPr>
        <sz val="11"/>
        <color rgb="FF000000"/>
        <rFont val="Calibri"/>
        <family val="2"/>
        <scheme val="minor"/>
      </rPr>
      <t>gas phase molar ratio</t>
    </r>
  </si>
  <si>
    <t>Initial CO2 loaded (wt%)</t>
  </si>
  <si>
    <t>Initial H2O loaded (wt%)</t>
  </si>
  <si>
    <r>
      <t>Error on X</t>
    </r>
    <r>
      <rPr>
        <vertAlign val="subscript"/>
        <sz val="11"/>
        <color rgb="FF000000"/>
        <rFont val="Calibri"/>
        <family val="2"/>
        <scheme val="minor"/>
      </rPr>
      <t xml:space="preserve">H2O </t>
    </r>
    <r>
      <rPr>
        <sz val="11"/>
        <color rgb="FF000000"/>
        <rFont val="Calibri"/>
        <family val="2"/>
        <scheme val="minor"/>
      </rPr>
      <t>gas phase molar ratio</t>
    </r>
  </si>
  <si>
    <t>Error on CO2 loaded (wt%)</t>
  </si>
  <si>
    <t>Error on Initial H2O loaded (wt%)</t>
  </si>
  <si>
    <t>error on H2O+CO2 (loaded) mol</t>
  </si>
  <si>
    <t>H2O+CO2 (gas) mol</t>
  </si>
  <si>
    <t>error on H2O+CO2 (gas) mol</t>
  </si>
  <si>
    <t>Magma Type</t>
  </si>
  <si>
    <t>IHPV</t>
  </si>
  <si>
    <t>Reference</t>
  </si>
  <si>
    <r>
      <rPr>
        <i/>
        <sz val="11"/>
        <color rgb="FF000000"/>
        <rFont val="Calibri"/>
        <family val="2"/>
        <scheme val="minor"/>
      </rPr>
      <t>P</t>
    </r>
    <r>
      <rPr>
        <vertAlign val="subscript"/>
        <sz val="11"/>
        <color rgb="FF000000"/>
        <rFont val="Calibri"/>
        <family val="2"/>
        <scheme val="minor"/>
      </rPr>
      <t>H2O</t>
    </r>
    <r>
      <rPr>
        <sz val="11"/>
        <color rgb="FF000000"/>
        <rFont val="Calibri"/>
        <family val="2"/>
        <scheme val="minor"/>
      </rPr>
      <t xml:space="preserve"> (bar)</t>
    </r>
  </si>
  <si>
    <r>
      <rPr>
        <i/>
        <sz val="11"/>
        <color theme="1"/>
        <rFont val="Calibri"/>
        <family val="2"/>
        <scheme val="minor"/>
      </rPr>
      <t>P</t>
    </r>
    <r>
      <rPr>
        <vertAlign val="subscript"/>
        <sz val="11"/>
        <color theme="1"/>
        <rFont val="Calibri"/>
        <family val="2"/>
        <scheme val="minor"/>
      </rPr>
      <t>CO2</t>
    </r>
    <r>
      <rPr>
        <sz val="11"/>
        <color theme="1"/>
        <rFont val="Calibri"/>
        <family val="2"/>
        <scheme val="minor"/>
      </rPr>
      <t xml:space="preserve"> (bar)</t>
    </r>
  </si>
  <si>
    <r>
      <rPr>
        <i/>
        <sz val="11"/>
        <color rgb="FF000000"/>
        <rFont val="Calibri"/>
        <family val="2"/>
        <scheme val="minor"/>
      </rPr>
      <t>Error on f</t>
    </r>
    <r>
      <rPr>
        <vertAlign val="subscript"/>
        <sz val="11"/>
        <color rgb="FF000000"/>
        <rFont val="Calibri"/>
        <family val="2"/>
        <scheme val="minor"/>
      </rPr>
      <t>H2O</t>
    </r>
    <r>
      <rPr>
        <sz val="11"/>
        <color rgb="FF000000"/>
        <rFont val="Calibri"/>
        <family val="2"/>
        <scheme val="minor"/>
      </rPr>
      <t xml:space="preserve"> (bar)</t>
    </r>
  </si>
  <si>
    <r>
      <rPr>
        <i/>
        <sz val="11"/>
        <color theme="1"/>
        <rFont val="Calibri"/>
        <family val="2"/>
        <scheme val="minor"/>
      </rPr>
      <t>Error on f</t>
    </r>
    <r>
      <rPr>
        <vertAlign val="subscript"/>
        <sz val="11"/>
        <color theme="1"/>
        <rFont val="Calibri"/>
        <family val="2"/>
        <scheme val="minor"/>
      </rPr>
      <t>CO2</t>
    </r>
    <r>
      <rPr>
        <sz val="11"/>
        <color theme="1"/>
        <rFont val="Calibri"/>
        <family val="2"/>
        <scheme val="minor"/>
      </rPr>
      <t xml:space="preserve"> (bar)</t>
    </r>
  </si>
  <si>
    <t>CO2+H2O Glass</t>
  </si>
  <si>
    <t>error on CO2+H2O Glass</t>
  </si>
  <si>
    <t>Gas phase calculations</t>
  </si>
  <si>
    <t>Glass phase</t>
  </si>
  <si>
    <t>Experimental parameters</t>
  </si>
  <si>
    <t>Gas phase</t>
  </si>
  <si>
    <t>Experiment (run number)</t>
  </si>
  <si>
    <t xml:space="preserve"> H2O+CO2 (loaded) mol</t>
  </si>
  <si>
    <t>SiO2 (wt.%)</t>
  </si>
  <si>
    <t>Error on SiO2 (wt.%)</t>
  </si>
  <si>
    <t>TiO2 (wt.%)</t>
  </si>
  <si>
    <t>Error on TiO2 (wt.%)</t>
  </si>
  <si>
    <t>Al2O3 (wt.%)</t>
  </si>
  <si>
    <t>Error on Al2O3 (wt.%)</t>
  </si>
  <si>
    <t>FeO (wt.%)</t>
  </si>
  <si>
    <t>MnO (wt.%)</t>
  </si>
  <si>
    <t>MgO (wt.%)</t>
  </si>
  <si>
    <t>CaO (wt.%)</t>
  </si>
  <si>
    <t>Na2O (wt.%)</t>
  </si>
  <si>
    <t>K2O (wt.%)</t>
  </si>
  <si>
    <t>P2O5 (wt.%)</t>
  </si>
  <si>
    <t>Total (wt.%)</t>
  </si>
  <si>
    <t>Shortfall (wt.%)</t>
  </si>
  <si>
    <t>Error on FeO (wt.%)</t>
  </si>
  <si>
    <t>Error on MnO (wt.%)</t>
  </si>
  <si>
    <t>Error on MgO (wt.%)</t>
  </si>
  <si>
    <t>Error on CaO (wt.%)</t>
  </si>
  <si>
    <t>Error on Na2O (wt.%)</t>
  </si>
  <si>
    <t>Error on K2O (wt.%)</t>
  </si>
  <si>
    <t>Error on P2O5 (wt.%)</t>
  </si>
  <si>
    <t>Error on Total (wt.%)</t>
  </si>
  <si>
    <t>SiO2 (wt.% dry)</t>
  </si>
  <si>
    <t>Error on SiO2 (wt.% dry)</t>
  </si>
  <si>
    <t>TiO2 (wt.% dry)</t>
  </si>
  <si>
    <t>Error on TiO2 (wt.% dry)</t>
  </si>
  <si>
    <t>Al2O3 (wt.% dry)</t>
  </si>
  <si>
    <t>Error on Al2O3 (wt.% dry)</t>
  </si>
  <si>
    <t>FeO (wt.% dry)</t>
  </si>
  <si>
    <t>Error on FeO (wt.% dry)</t>
  </si>
  <si>
    <t>MnO (wt.% dry)</t>
  </si>
  <si>
    <t>Error on MnO (wt.% dry)</t>
  </si>
  <si>
    <t>MgO (wt.% dry)</t>
  </si>
  <si>
    <t>Error on MgO (wt.%  dry)</t>
  </si>
  <si>
    <t>CaO (wt.%  dry)</t>
  </si>
  <si>
    <t>Error on CaO (wt.% dry)</t>
  </si>
  <si>
    <t>Error on Na2O (wt.% dry)</t>
  </si>
  <si>
    <t>K2O (wt.% dry)</t>
  </si>
  <si>
    <t>Error on K2O (wt.% dry)</t>
  </si>
  <si>
    <t>P2O5 (wt.% dry)</t>
  </si>
  <si>
    <t>Error on P2O5 (wt.% dry)</t>
  </si>
  <si>
    <t>Total (wt.% dry)</t>
  </si>
  <si>
    <t>Error on Total (wt.% dry)</t>
  </si>
  <si>
    <t>Glass phase calculations</t>
  </si>
  <si>
    <t>Error on Temperature (°C)</t>
  </si>
  <si>
    <t>Error on Pressure (MPa)</t>
  </si>
  <si>
    <t>NNO+2</t>
  </si>
  <si>
    <t>Fugacity coeff H2O (Zhang and Duan (2009))</t>
  </si>
  <si>
    <t>Fugacity coeff CO2 (Zhang and Duan (2009))</t>
  </si>
  <si>
    <t>H2O in gas (wt.%)</t>
  </si>
  <si>
    <t>error on H2O in gas (wt.%)</t>
  </si>
  <si>
    <t>CO2 in gas (wt.%)</t>
  </si>
  <si>
    <t>Error on CO2 in gas (wt.%)</t>
  </si>
  <si>
    <t>Is composition measured or theoretical?</t>
  </si>
  <si>
    <t>measured</t>
  </si>
  <si>
    <t>ΔQFM</t>
  </si>
  <si>
    <t>Are redox conditions measured, buffered or estimated</t>
  </si>
  <si>
    <t>estimated</t>
  </si>
  <si>
    <t xml:space="preserve">Estimated Redox conditions </t>
  </si>
  <si>
    <t>QFM</t>
  </si>
  <si>
    <t>EMPA</t>
  </si>
  <si>
    <t>Method for major elements</t>
  </si>
  <si>
    <t>Method for CO2 and H2O</t>
  </si>
  <si>
    <t>H2O Glass (wt.%)</t>
  </si>
  <si>
    <t>CO2 Glass (wt.%)</t>
  </si>
  <si>
    <t>Error on H2O Glass (wt.%)</t>
  </si>
  <si>
    <t>Error on CO2 Glass (wt.%)</t>
  </si>
  <si>
    <t>CO2 Glass (ppm)</t>
  </si>
  <si>
    <t>Error on CO2 Glass (ppm)</t>
  </si>
  <si>
    <t>Phonolite</t>
  </si>
  <si>
    <t>URL</t>
  </si>
  <si>
    <t>Specific composition</t>
  </si>
  <si>
    <r>
      <t>X</t>
    </r>
    <r>
      <rPr>
        <b/>
        <vertAlign val="subscript"/>
        <sz val="11"/>
        <color rgb="FF000000"/>
        <rFont val="Calibri"/>
        <family val="2"/>
        <scheme val="minor"/>
      </rPr>
      <t>H2O</t>
    </r>
    <r>
      <rPr>
        <b/>
        <sz val="11"/>
        <color rgb="FF000000"/>
        <rFont val="Calibri"/>
        <family val="2"/>
        <scheme val="minor"/>
      </rPr>
      <t xml:space="preserve"> loaded molar ratio</t>
    </r>
  </si>
  <si>
    <r>
      <t>Error on X</t>
    </r>
    <r>
      <rPr>
        <b/>
        <vertAlign val="subscript"/>
        <sz val="11"/>
        <color rgb="FF000000"/>
        <rFont val="Calibri"/>
        <family val="2"/>
        <scheme val="minor"/>
      </rPr>
      <t>H2O</t>
    </r>
    <r>
      <rPr>
        <b/>
        <sz val="11"/>
        <color rgb="FF000000"/>
        <rFont val="Calibri"/>
        <family val="2"/>
        <scheme val="minor"/>
      </rPr>
      <t xml:space="preserve"> loaded molar ratio</t>
    </r>
  </si>
  <si>
    <t>Saturated carbon phase</t>
  </si>
  <si>
    <t>fluid</t>
  </si>
  <si>
    <t>FTIR</t>
  </si>
  <si>
    <t>https://www.sciencedirect.com/science/article/pii/S0016703712004930</t>
  </si>
  <si>
    <t>https://link.springer.com/content/pdf/10.1007/s00410-010-0588-x.pdf</t>
  </si>
  <si>
    <t>https://link.springer.com/article/10.1007%252Fs00410-010-0585-0</t>
  </si>
  <si>
    <t>https://www.sciencedirect.com/science/article/pii/S0009254110002640</t>
  </si>
  <si>
    <t>https://www.sciencedirect.com/science/article/pii/S0009254106000568</t>
  </si>
  <si>
    <t>https://www.repo.uni-hannover.de/handle/123456789/2041</t>
  </si>
  <si>
    <t>https://academic.oup.com/petrology/article-abstract/36/6/1607/1493308</t>
  </si>
  <si>
    <t>https://www.sciencedirect.com/science/article/pii/0012821X88900040</t>
  </si>
  <si>
    <t>https://pubs.geoscienceworld.org/geology/article-lookup/23/12/1099</t>
  </si>
  <si>
    <t>https://www.sciencedirect.com/science/article/pii/0012821X92900492</t>
  </si>
  <si>
    <t>https://pubs.geoscienceworld.org/msa/ammin/article/87/11-12/1717/134065</t>
  </si>
  <si>
    <t>https://www.sciencedirect.com/science/article/pii/S0016703798000489</t>
  </si>
  <si>
    <t>https://www.sciencedirect.com/science/article/pii/S0009254106000556</t>
  </si>
  <si>
    <t>https://pubs.geoscienceworld.org/msa/ammin/article/94/1/105/44740</t>
  </si>
  <si>
    <t>https://www.sciencedirect.com/science/article/pii/S0377027311000679</t>
  </si>
  <si>
    <t>https://www.sciencedirect.com/science/article/pii/S0009254196001763</t>
  </si>
  <si>
    <t>Container</t>
  </si>
  <si>
    <t>Pt</t>
  </si>
  <si>
    <t>PC</t>
  </si>
  <si>
    <t>Duration (hours)</t>
  </si>
  <si>
    <t>EMP</t>
  </si>
  <si>
    <t>CSPV</t>
  </si>
  <si>
    <t>NNO</t>
  </si>
  <si>
    <t>Wt: Mass Fraction</t>
  </si>
  <si>
    <t>AgPd</t>
  </si>
  <si>
    <t>NNO+1.3</t>
  </si>
  <si>
    <t>NNO+1.4</t>
  </si>
  <si>
    <t>NNO+1.5</t>
  </si>
  <si>
    <t>Moore, G., and Carmichael, I.S.E. (1998)</t>
  </si>
  <si>
    <t>Moore, G. Righter, K. and Carmichael, I.S.E. (1995)</t>
  </si>
  <si>
    <t>Moore, G., Vennemann, T., Carmichael, I.S.E. (1998)</t>
  </si>
  <si>
    <t>Moore, G., Vennemann, T., Carmichael, I.S.E. (1995)</t>
  </si>
  <si>
    <t>PEM12-8</t>
  </si>
  <si>
    <t>PEM12-9</t>
  </si>
  <si>
    <t>PEM12-6</t>
  </si>
  <si>
    <t>PEM12-7</t>
  </si>
  <si>
    <t>PEM12-15</t>
  </si>
  <si>
    <t>PEM12-2</t>
  </si>
  <si>
    <t>PEM12-14</t>
  </si>
  <si>
    <t>PEM12-13</t>
  </si>
  <si>
    <t>PEM12-1</t>
  </si>
  <si>
    <t>PEM12-21</t>
  </si>
  <si>
    <t>PEM12-17</t>
  </si>
  <si>
    <t>PEM 12-20</t>
  </si>
  <si>
    <t>PEM12-12</t>
  </si>
  <si>
    <t>PEM 12-4</t>
  </si>
  <si>
    <t>PEM12-11</t>
  </si>
  <si>
    <t>PEM 12-23</t>
  </si>
  <si>
    <t>PEM 12-26</t>
  </si>
  <si>
    <t>PEM12-18</t>
  </si>
  <si>
    <t>PEM12-19</t>
  </si>
  <si>
    <t>PEM12-22</t>
  </si>
  <si>
    <t>PEM12-16</t>
  </si>
  <si>
    <t>PEM12-10</t>
  </si>
  <si>
    <t>PEM1 2-5</t>
  </si>
  <si>
    <t>PEM 12-27</t>
  </si>
  <si>
    <t>PEM 12-24</t>
  </si>
  <si>
    <t>PEM 12-25</t>
  </si>
  <si>
    <t>PEM22-3</t>
  </si>
  <si>
    <t>PEM22-7</t>
  </si>
  <si>
    <t>PEM22-9</t>
  </si>
  <si>
    <t>PEM22-10</t>
  </si>
  <si>
    <t>SAT-M22-2</t>
  </si>
  <si>
    <t>PEM22-2</t>
  </si>
  <si>
    <t>PEM22-8</t>
  </si>
  <si>
    <t>PEM22-6</t>
  </si>
  <si>
    <t>PEM22-12</t>
  </si>
  <si>
    <t>PEM22-1</t>
  </si>
  <si>
    <t>PEM22-18</t>
  </si>
  <si>
    <t>PEM22-19</t>
  </si>
  <si>
    <t>PEM22-20</t>
  </si>
  <si>
    <t>PEM22-17</t>
  </si>
  <si>
    <t>PEM22-16</t>
  </si>
  <si>
    <t>PEM22-15</t>
  </si>
  <si>
    <t>M-49B</t>
  </si>
  <si>
    <t>M-71B</t>
  </si>
  <si>
    <t>M-76B</t>
  </si>
  <si>
    <t>SAT-M12-1</t>
  </si>
  <si>
    <t>SAT-M12-2</t>
  </si>
  <si>
    <t>SAT-M12-4</t>
  </si>
  <si>
    <t>PE-M12-20</t>
  </si>
  <si>
    <t>SAT-M22-1</t>
  </si>
  <si>
    <t>SAT-M22-3</t>
  </si>
  <si>
    <t>SAT-M22-4</t>
  </si>
  <si>
    <t>SAT-M22-5</t>
  </si>
  <si>
    <t>SAT-TC19-3</t>
  </si>
  <si>
    <t>SAT-TC19-7</t>
  </si>
  <si>
    <t>SAT-TC19-8</t>
  </si>
  <si>
    <t>R105</t>
  </si>
  <si>
    <t>R116</t>
  </si>
  <si>
    <t>SAT-442-4</t>
  </si>
  <si>
    <t>SAT-442-5</t>
  </si>
  <si>
    <t>SAT-20421-2</t>
  </si>
  <si>
    <t>SAT-NZC4-4</t>
  </si>
  <si>
    <t>SAT-M49-2</t>
  </si>
  <si>
    <t>SAT-M49-3</t>
  </si>
  <si>
    <t>17H</t>
  </si>
  <si>
    <t>20H</t>
  </si>
  <si>
    <t>21H</t>
  </si>
  <si>
    <t>SAT-87S35-1</t>
  </si>
  <si>
    <t>SAT-87S35-3</t>
  </si>
  <si>
    <t>SAT-87S35-4</t>
  </si>
  <si>
    <t>SAT-87S35-5</t>
  </si>
  <si>
    <t>A14</t>
  </si>
  <si>
    <t>A9</t>
  </si>
  <si>
    <t>SAT-TC19-5</t>
  </si>
  <si>
    <t>SAT-TC19-6</t>
  </si>
  <si>
    <t>SAT-442-1</t>
  </si>
  <si>
    <t>SAT-442-2</t>
  </si>
  <si>
    <t>SAT-442-3</t>
  </si>
  <si>
    <t>SAT-20421-1</t>
  </si>
  <si>
    <t>SAT-NZC4-6</t>
  </si>
  <si>
    <t>AuPd</t>
  </si>
  <si>
    <t>Phases</t>
  </si>
  <si>
    <t>liq+fl</t>
  </si>
  <si>
    <t>Fe2O3 (wt.%)</t>
  </si>
  <si>
    <t>Error on Fe2O3 (wt.%)</t>
  </si>
  <si>
    <t>liq</t>
  </si>
  <si>
    <t>Cr2O3 (wt.%)</t>
  </si>
  <si>
    <t>Error on Cr2O3 (wt.%)</t>
  </si>
  <si>
    <t>NNO+2.4</t>
  </si>
  <si>
    <t>liq+plag</t>
  </si>
  <si>
    <t>liq+opx</t>
  </si>
  <si>
    <t>NNO+1.6</t>
  </si>
  <si>
    <t>liq+opx+plag</t>
  </si>
  <si>
    <t>liq+opx+plag+ox</t>
  </si>
  <si>
    <t>liq+opx+plag+ox+cpx</t>
  </si>
  <si>
    <t>liq+opx+plag+amph</t>
  </si>
  <si>
    <t>liq+opx+plag+cpx+ox</t>
  </si>
  <si>
    <t>liq+plag+ox+amph</t>
  </si>
  <si>
    <t>liq+opx+plag+ox+cpx+amph</t>
  </si>
  <si>
    <t>liq+plag+amph+ox</t>
  </si>
  <si>
    <t>liq+amph</t>
  </si>
  <si>
    <t>liq+ox</t>
  </si>
  <si>
    <t>liq+ol+ox</t>
  </si>
  <si>
    <t>liq+ol+ox+plag</t>
  </si>
  <si>
    <t>liq+ol</t>
  </si>
  <si>
    <t>NNO+2.0</t>
  </si>
  <si>
    <t>liq+ol+ox+plag+cpx</t>
  </si>
  <si>
    <t>liq+ol+plag+cpx</t>
  </si>
  <si>
    <t>liq+ol+amph</t>
  </si>
  <si>
    <t>liq+ol+amph+cpx</t>
  </si>
  <si>
    <t>liq+ol+plag+cpx+ox</t>
  </si>
  <si>
    <t>liq+amph+plag+ox</t>
  </si>
  <si>
    <t>Metrich N., Rutherford, M.J. (1998)</t>
  </si>
  <si>
    <t>Jakobsson, S. (1997)</t>
  </si>
  <si>
    <t>Shishkina, T.A., Botcharnikova, R.E., Holtz,  F., Almeeva, R.R., Portnyagin, M.V. (2010)</t>
  </si>
  <si>
    <t>Botcharnikov, R.E., Behrens, H.,Holtz, F. (2006)</t>
  </si>
  <si>
    <t>Berndt, J., Liebske, C., Holtz, F., Freise, M., Nowak, M., Ziegenbein, D., Hurkuck, W., Koepke, J. (2002)</t>
  </si>
  <si>
    <t>Lesne, P., Kohn, S.C., Blundy, J., Witham, F., Botcharnikov, R.E., Behrens, H. (2011)</t>
  </si>
  <si>
    <t>Dixon, J.E., Stolper E.M., Holloway, J.R. (1995)</t>
  </si>
  <si>
    <t>Pawley, A.R., Holloway, J.R., McMillan, P.F. (1992)</t>
  </si>
  <si>
    <t>Morizet, Y., Paris, M., Gaillard, F., Scaillet, B. (2010)</t>
  </si>
  <si>
    <t>Et933-07</t>
  </si>
  <si>
    <t>Et933-04</t>
  </si>
  <si>
    <t>Et933-15</t>
  </si>
  <si>
    <t>Et933-29</t>
  </si>
  <si>
    <t>Et933-38</t>
  </si>
  <si>
    <t>Et933-30</t>
  </si>
  <si>
    <t>Et933-18</t>
  </si>
  <si>
    <t>Et933-48/2</t>
  </si>
  <si>
    <t>Et933-51/2</t>
  </si>
  <si>
    <t>Et933-53</t>
  </si>
  <si>
    <t>2/2</t>
  </si>
  <si>
    <t>M13</t>
  </si>
  <si>
    <t>M14</t>
  </si>
  <si>
    <t>M15</t>
  </si>
  <si>
    <t>M16</t>
  </si>
  <si>
    <t>M51</t>
  </si>
  <si>
    <t>M50</t>
  </si>
  <si>
    <t>M49</t>
  </si>
  <si>
    <t>M48</t>
  </si>
  <si>
    <t>M47</t>
  </si>
  <si>
    <t>M6</t>
  </si>
  <si>
    <t>M7</t>
  </si>
  <si>
    <t>M8</t>
  </si>
  <si>
    <t>M11</t>
  </si>
  <si>
    <t>M12</t>
  </si>
  <si>
    <t>M2</t>
  </si>
  <si>
    <t>M3</t>
  </si>
  <si>
    <t>M5</t>
  </si>
  <si>
    <t>M33</t>
  </si>
  <si>
    <t>M34</t>
  </si>
  <si>
    <t>M38</t>
  </si>
  <si>
    <t>M39</t>
  </si>
  <si>
    <t>M30</t>
  </si>
  <si>
    <t>M40</t>
  </si>
  <si>
    <t>M19</t>
  </si>
  <si>
    <t>M20</t>
  </si>
  <si>
    <t>M21</t>
  </si>
  <si>
    <t>M22</t>
  </si>
  <si>
    <t>M42</t>
  </si>
  <si>
    <t>M43</t>
  </si>
  <si>
    <t>M44</t>
  </si>
  <si>
    <t>M46</t>
  </si>
  <si>
    <t>A83</t>
  </si>
  <si>
    <t>A84</t>
  </si>
  <si>
    <t>A87</t>
  </si>
  <si>
    <t>A82</t>
  </si>
  <si>
    <t>A75</t>
  </si>
  <si>
    <t>A76</t>
  </si>
  <si>
    <t>A77</t>
  </si>
  <si>
    <t>A74</t>
  </si>
  <si>
    <t>A79</t>
  </si>
  <si>
    <t>A80</t>
  </si>
  <si>
    <t>A81</t>
  </si>
  <si>
    <t>A78</t>
  </si>
  <si>
    <t>A93</t>
  </si>
  <si>
    <t>A94</t>
  </si>
  <si>
    <t>A96</t>
  </si>
  <si>
    <t>A89</t>
  </si>
  <si>
    <t>A90</t>
  </si>
  <si>
    <t>A91</t>
  </si>
  <si>
    <t>A98</t>
  </si>
  <si>
    <t>A99</t>
  </si>
  <si>
    <t>A100</t>
  </si>
  <si>
    <t>A160</t>
  </si>
  <si>
    <t>A1</t>
  </si>
  <si>
    <t>B10</t>
  </si>
  <si>
    <t>B6</t>
  </si>
  <si>
    <t>B9</t>
  </si>
  <si>
    <t>B7</t>
  </si>
  <si>
    <t>B8</t>
  </si>
  <si>
    <t>B17</t>
  </si>
  <si>
    <t>B21</t>
  </si>
  <si>
    <t>B19</t>
  </si>
  <si>
    <t>B22</t>
  </si>
  <si>
    <t>B20</t>
  </si>
  <si>
    <t>St8.1 A9</t>
  </si>
  <si>
    <t>St8.1 A8b</t>
  </si>
  <si>
    <t>St8.1 A5</t>
  </si>
  <si>
    <t>St8.1 A1</t>
  </si>
  <si>
    <t>St8-1-A6</t>
  </si>
  <si>
    <t>St8.1 A3</t>
  </si>
  <si>
    <t>St8.1 A4</t>
  </si>
  <si>
    <t>St8.1 A10</t>
  </si>
  <si>
    <t>St8.1.B9</t>
  </si>
  <si>
    <t>St8.1.B7</t>
  </si>
  <si>
    <t>St8.1.B8</t>
  </si>
  <si>
    <t>St8.1.B2</t>
  </si>
  <si>
    <t>St8.1.B5</t>
  </si>
  <si>
    <t>St8.1.B6</t>
  </si>
  <si>
    <t>St8.1.B3</t>
  </si>
  <si>
    <t>St8.1.B4</t>
  </si>
  <si>
    <t>St8.1.B10</t>
  </si>
  <si>
    <t>MAS-1-A9</t>
  </si>
  <si>
    <t>MAS1A7</t>
  </si>
  <si>
    <t>MAS1A8</t>
  </si>
  <si>
    <t>MAS1A8b</t>
  </si>
  <si>
    <t>MAS1A2</t>
  </si>
  <si>
    <t>MAS1A5</t>
  </si>
  <si>
    <t>MAS1A1</t>
  </si>
  <si>
    <t>MAS1A6</t>
  </si>
  <si>
    <t>MAS1A3</t>
  </si>
  <si>
    <t>MAS1A4</t>
  </si>
  <si>
    <t>MAS-1-B9</t>
  </si>
  <si>
    <t>MAS-1-B7</t>
  </si>
  <si>
    <t>MAS-1-B8</t>
  </si>
  <si>
    <t>MAS1B2</t>
  </si>
  <si>
    <t>MAS1B5</t>
  </si>
  <si>
    <t>MAS1B3</t>
  </si>
  <si>
    <t>MAS1B4</t>
  </si>
  <si>
    <t>17M</t>
  </si>
  <si>
    <t>18M</t>
  </si>
  <si>
    <t>20M</t>
  </si>
  <si>
    <t>21M</t>
  </si>
  <si>
    <t>32A</t>
  </si>
  <si>
    <t>33A</t>
  </si>
  <si>
    <t>33B</t>
  </si>
  <si>
    <t>34B</t>
  </si>
  <si>
    <t>35B</t>
  </si>
  <si>
    <t>C-1 (approx pure CO2)</t>
  </si>
  <si>
    <t>C-2 (approx pure CO2)</t>
  </si>
  <si>
    <t>C-3 (approx pure CO2)</t>
  </si>
  <si>
    <t>C-4 (approx pure CO2)</t>
  </si>
  <si>
    <t>C-5 (approx pure CO2)</t>
  </si>
  <si>
    <t>1-1-200</t>
  </si>
  <si>
    <t>2-1</t>
  </si>
  <si>
    <t>2-2-12C</t>
  </si>
  <si>
    <t>3-1</t>
  </si>
  <si>
    <t>3-2-12C</t>
  </si>
  <si>
    <t>4-1</t>
  </si>
  <si>
    <t>5-1</t>
  </si>
  <si>
    <t>6-1-ox</t>
  </si>
  <si>
    <t>7-1-red</t>
  </si>
  <si>
    <t>7-2</t>
  </si>
  <si>
    <t>FePt</t>
  </si>
  <si>
    <t>liq+fl+ol</t>
  </si>
  <si>
    <t>liq+fl+ol+cpx</t>
  </si>
  <si>
    <t>QFM+1&lt;-&gt;QFM+4.2</t>
  </si>
  <si>
    <t>NNO+1&lt;-&gt;NNO+2.4</t>
  </si>
  <si>
    <t>NNO+1.8</t>
  </si>
  <si>
    <t>NNO+1.7</t>
  </si>
  <si>
    <t>NNO+1.0</t>
  </si>
  <si>
    <t>NNO+0.1</t>
  </si>
  <si>
    <t>fl+liq</t>
  </si>
  <si>
    <t>KFT</t>
  </si>
  <si>
    <t>Manometry</t>
  </si>
  <si>
    <t>CoO (wt.%)</t>
  </si>
  <si>
    <t>Error on CoO (wt.%)</t>
  </si>
  <si>
    <t>NiO (wt.%)</t>
  </si>
  <si>
    <t>Error on NiO (wt.%)</t>
  </si>
  <si>
    <t>SrO (wt.%)</t>
  </si>
  <si>
    <t>Error on SrO (wt.%)</t>
  </si>
  <si>
    <t>BaO (wt.%)</t>
  </si>
  <si>
    <t>Error on BaO (wt.%)</t>
  </si>
  <si>
    <t>SO3 (wt.%)</t>
  </si>
  <si>
    <t>Error on SO3 (wt.%)</t>
  </si>
  <si>
    <t>Li2O (wt.%)</t>
  </si>
  <si>
    <t>Error on Li2O (wt.%)</t>
  </si>
  <si>
    <t>Re2O3 (wt.%)</t>
  </si>
  <si>
    <t>Error on Re2O3 (wt.%)</t>
  </si>
  <si>
    <t>F (wt.%)</t>
  </si>
  <si>
    <t>Error on F (wt.%)</t>
  </si>
  <si>
    <t>Cl (wt.%)</t>
  </si>
  <si>
    <t>Error on Cl (wt.%)</t>
  </si>
  <si>
    <t>P (wt.%)</t>
  </si>
  <si>
    <t>Error on P (wt.%)</t>
  </si>
  <si>
    <t>Laboratory</t>
  </si>
  <si>
    <t>UC-Berkeley</t>
  </si>
  <si>
    <t>Brown University</t>
  </si>
  <si>
    <t>University of Iceland</t>
  </si>
  <si>
    <t>University of Hannover</t>
  </si>
  <si>
    <t>Arizona state</t>
  </si>
  <si>
    <t>Nantes Atlantique Universités</t>
  </si>
  <si>
    <t>https://link.springer.com/article/10.1007/BF00287114</t>
  </si>
  <si>
    <t>https://rruff.info/doclib/am/vol83/AM83_36.pdf</t>
  </si>
  <si>
    <r>
      <t>X</t>
    </r>
    <r>
      <rPr>
        <b/>
        <sz val="8"/>
        <color rgb="FF000000"/>
        <rFont val="Calibri (Body)_x0000_"/>
      </rPr>
      <t>CO2</t>
    </r>
    <r>
      <rPr>
        <b/>
        <sz val="11"/>
        <color rgb="FF000000"/>
        <rFont val="Calibri"/>
        <family val="2"/>
        <scheme val="minor"/>
      </rPr>
      <t xml:space="preserve"> loaded molar ratio</t>
    </r>
  </si>
  <si>
    <r>
      <t>Error on X</t>
    </r>
    <r>
      <rPr>
        <b/>
        <sz val="8"/>
        <color rgb="FF000000"/>
        <rFont val="Calibri (Body)_x0000_"/>
      </rPr>
      <t>CO2</t>
    </r>
    <r>
      <rPr>
        <b/>
        <sz val="11"/>
        <color rgb="FF000000"/>
        <rFont val="Calibri"/>
        <family val="2"/>
        <scheme val="minor"/>
      </rPr>
      <t xml:space="preserve"> loaded molar ratio</t>
    </r>
  </si>
  <si>
    <t>theoretical</t>
  </si>
  <si>
    <t>https://academic.oup.com/petrology/article/52/9/1737/1437269</t>
  </si>
  <si>
    <t>https://core.ac.uk/download/pdf/54025515.pdf</t>
  </si>
  <si>
    <t>Basaltic hawaiite</t>
  </si>
  <si>
    <t>Basaltic</t>
  </si>
  <si>
    <t>ΔNNO</t>
  </si>
  <si>
    <r>
      <t>log</t>
    </r>
    <r>
      <rPr>
        <b/>
        <i/>
        <sz val="11"/>
        <color rgb="FF000000"/>
        <rFont val="Calibri"/>
        <family val="2"/>
        <scheme val="minor"/>
      </rPr>
      <t xml:space="preserve"> f</t>
    </r>
    <r>
      <rPr>
        <b/>
        <sz val="11"/>
        <color rgb="FF000000"/>
        <rFont val="Calibri"/>
        <family val="2"/>
        <scheme val="minor"/>
      </rPr>
      <t>O2</t>
    </r>
  </si>
  <si>
    <t>Andesitic</t>
  </si>
  <si>
    <t>buffered</t>
  </si>
  <si>
    <t>FTIR, KFT</t>
  </si>
  <si>
    <t>FTIR, SIMS, KFT</t>
  </si>
  <si>
    <t>SEM,EMP</t>
  </si>
  <si>
    <t>NNO+2.6</t>
  </si>
  <si>
    <t>NNO+2.5</t>
  </si>
  <si>
    <t>NNO+2.8</t>
  </si>
  <si>
    <t>NNO+1.2</t>
  </si>
  <si>
    <t>NNO+2.2</t>
  </si>
  <si>
    <t>NNO+1.9</t>
  </si>
  <si>
    <t>NNO+1.1</t>
  </si>
  <si>
    <t>NNO+2.1</t>
  </si>
  <si>
    <t>NNO+2.7</t>
  </si>
  <si>
    <t>NNO+5.6</t>
  </si>
  <si>
    <t>QFM&lt;-&gt;QFM+1.5</t>
  </si>
  <si>
    <t>NNO+2.60</t>
  </si>
  <si>
    <t>NNO+2.00</t>
  </si>
  <si>
    <t>NNO+1.28</t>
  </si>
  <si>
    <t>NNO+2.58</t>
  </si>
  <si>
    <t>NNO+2.27</t>
  </si>
  <si>
    <t>NNO+1.64</t>
  </si>
  <si>
    <t>NNO+1.24</t>
  </si>
  <si>
    <t>NNO+1.20</t>
  </si>
  <si>
    <t>NNO+2.18</t>
  </si>
  <si>
    <t>NNO+2.02</t>
  </si>
  <si>
    <t>NNO+0.87</t>
  </si>
  <si>
    <t>NNO+2.49</t>
  </si>
  <si>
    <t>NNO+2.23</t>
  </si>
  <si>
    <t>NNO+2.01</t>
  </si>
  <si>
    <t>NNO+0.31</t>
  </si>
  <si>
    <t>NNO+2.17</t>
  </si>
  <si>
    <t>NNO+1.78</t>
  </si>
  <si>
    <t>NNO+0.19</t>
  </si>
  <si>
    <t>NNO+2.51</t>
  </si>
  <si>
    <t>NNO+2.30</t>
  </si>
  <si>
    <t>NNO+1.73</t>
  </si>
  <si>
    <t>NNO+1.45</t>
  </si>
  <si>
    <t>NNO+2.28</t>
  </si>
  <si>
    <t>NNO+2.52</t>
  </si>
  <si>
    <t>NNO+0.55</t>
  </si>
  <si>
    <t>NNO+1.65</t>
  </si>
  <si>
    <t>NNO+2.39</t>
  </si>
  <si>
    <t>QFM+4.362</t>
  </si>
  <si>
    <t>QFM+4.361</t>
  </si>
  <si>
    <t>QFM+4.357</t>
  </si>
  <si>
    <t>QFM+4.344</t>
  </si>
  <si>
    <t>QFM+4.331</t>
  </si>
  <si>
    <t>QFM+4.307</t>
  </si>
  <si>
    <t>QFM-0.140</t>
  </si>
  <si>
    <t>QFM-0.103</t>
  </si>
  <si>
    <t>QFM+0.064</t>
  </si>
  <si>
    <t>QFM+1.1</t>
  </si>
  <si>
    <t>QFM+1.0</t>
  </si>
  <si>
    <t>QFM+1.9</t>
  </si>
  <si>
    <t>QFM+1.8</t>
  </si>
  <si>
    <t>QFM+0.6</t>
  </si>
  <si>
    <t>QFM+0.4</t>
  </si>
  <si>
    <t>QFM+3.5</t>
  </si>
  <si>
    <t>QFM+0.5</t>
  </si>
  <si>
    <t>QFM+2.6</t>
  </si>
  <si>
    <t>QFM+6.7</t>
  </si>
  <si>
    <t>QFM+9.7</t>
  </si>
  <si>
    <t>NNO-0.96</t>
  </si>
  <si>
    <t>NNO-0.02</t>
  </si>
  <si>
    <t>NNO+0.02</t>
  </si>
  <si>
    <t>Rhyolitic</t>
  </si>
  <si>
    <t>FTIR, Gravimetry</t>
  </si>
  <si>
    <t>EMP,WET</t>
  </si>
  <si>
    <t>Tholeiite</t>
  </si>
  <si>
    <t>Mafic</t>
  </si>
  <si>
    <t>Calc-alkaline Western Mexican andesite</t>
  </si>
  <si>
    <t>Calc-alkaline Western Mexican basaltic andesite</t>
  </si>
  <si>
    <t>https://link.springer.com/article/10.1007%252Fs004100050367</t>
  </si>
  <si>
    <t>Augite-minnite</t>
  </si>
  <si>
    <t>Leucitite</t>
  </si>
  <si>
    <t>Biotite trachyte</t>
  </si>
  <si>
    <t>Basaltic andesite</t>
  </si>
  <si>
    <t>Silicic phonolite</t>
  </si>
  <si>
    <t>Peralkaline rhyolite</t>
  </si>
  <si>
    <t>Intermediate</t>
  </si>
  <si>
    <t>Trachyte</t>
  </si>
  <si>
    <t>Minnite</t>
  </si>
  <si>
    <t>NNO+3.0</t>
  </si>
  <si>
    <t>NNO+3.9</t>
  </si>
  <si>
    <t>1971 Mt. Hekla Icelandite</t>
  </si>
  <si>
    <t>Loss on Ignition</t>
  </si>
  <si>
    <t>FTIR, Manometry</t>
  </si>
  <si>
    <t>https://link.springer.com/article/10.1007/s004100050270</t>
  </si>
  <si>
    <t>Mutnovsky basalt</t>
  </si>
  <si>
    <t>Unzen andesite</t>
  </si>
  <si>
    <t>Mid-ocean ridge basalt</t>
  </si>
  <si>
    <t>Stromboli high-K basaltic pumice</t>
  </si>
  <si>
    <t>Masaya basaltic lapilli</t>
  </si>
  <si>
    <t>Fuca Ridge iron-rich basalt</t>
  </si>
  <si>
    <t>Juan de Fuca mid-ocean ridge basalt</t>
  </si>
  <si>
    <t>Fe-free basalt</t>
  </si>
  <si>
    <t>Apparatus</t>
  </si>
  <si>
    <t>California Institute of Technology</t>
  </si>
  <si>
    <t>Stolper, E., Holloway, J. R. (1988)</t>
  </si>
  <si>
    <t>TT152-4</t>
  </si>
  <si>
    <t>TT152-7</t>
  </si>
  <si>
    <t>TT152-3</t>
  </si>
  <si>
    <t>TT152-5</t>
  </si>
  <si>
    <t>TT152-2</t>
  </si>
  <si>
    <t>TT152-6</t>
  </si>
  <si>
    <t>Juan de Fuca Ridge basalt</t>
  </si>
  <si>
    <t>62.6/25.2</t>
  </si>
  <si>
    <t>110/50.3</t>
  </si>
  <si>
    <t>.626/.252</t>
  </si>
  <si>
    <t>1.1/.503</t>
  </si>
  <si>
    <t>G1</t>
  </si>
  <si>
    <t>G2</t>
  </si>
  <si>
    <t>S (wt.%)</t>
  </si>
  <si>
    <t>Error on S (wt.%)</t>
  </si>
  <si>
    <t>Jendrzejewski, N., Trull, T. W., Pineau, F., Javoy, M. (1996)</t>
  </si>
  <si>
    <t>MORB</t>
  </si>
  <si>
    <t>7a</t>
  </si>
  <si>
    <t>7b</t>
  </si>
  <si>
    <t>7c</t>
  </si>
  <si>
    <t>University of Paris</t>
  </si>
  <si>
    <t>QFM-1.5&lt;-&gt;QFM-1.1</t>
  </si>
  <si>
    <t>Table 2-1</t>
  </si>
  <si>
    <t>Table 2-2</t>
  </si>
  <si>
    <t>Table 2-3</t>
  </si>
  <si>
    <t>Table 2-4</t>
  </si>
  <si>
    <t>Table 2-5</t>
  </si>
  <si>
    <t>Table 2-6</t>
  </si>
  <si>
    <t>Table 2-7</t>
  </si>
  <si>
    <t>Table 2-8</t>
  </si>
  <si>
    <t>Table 2-9</t>
  </si>
  <si>
    <t>Table 2-10</t>
  </si>
  <si>
    <t>Table 2-11</t>
  </si>
  <si>
    <t>Table 2-12</t>
  </si>
  <si>
    <t>Table 2-13</t>
  </si>
  <si>
    <t>Table 2-14</t>
  </si>
  <si>
    <t>Table 2-15</t>
  </si>
  <si>
    <t>Table 2-16</t>
  </si>
  <si>
    <t>Table 2-17</t>
  </si>
  <si>
    <t>Table 2-18</t>
  </si>
  <si>
    <t>Table 2-19</t>
  </si>
  <si>
    <t>Table 2-20</t>
  </si>
  <si>
    <t>Table 2-21</t>
  </si>
  <si>
    <t>Table 2-22</t>
  </si>
  <si>
    <t>Table 2-23</t>
  </si>
  <si>
    <t>Table 2-24</t>
  </si>
  <si>
    <t>Table 2-25</t>
  </si>
  <si>
    <t>Table 2-26</t>
  </si>
  <si>
    <t>Botcharnikov, R., Freise, M., Holtz, F., Behrens, H. (2005)</t>
  </si>
  <si>
    <t>NIR/MIR spectroscopy</t>
  </si>
  <si>
    <t>Ferrobasalt</t>
  </si>
  <si>
    <t>Mont Crozier alkali basalt</t>
  </si>
  <si>
    <t>1-1.5</t>
  </si>
  <si>
    <t>QFM+4.0</t>
  </si>
  <si>
    <t>Aluminosilicic</t>
  </si>
  <si>
    <t>University of Munich</t>
  </si>
  <si>
    <t>Di Matteo, V., Mangiacapra, A., Dingwell, D. B., Orsi, G. (2006)</t>
  </si>
  <si>
    <t>SHO 2</t>
  </si>
  <si>
    <t>SHO 3</t>
  </si>
  <si>
    <t>SHO 4</t>
  </si>
  <si>
    <t>SHO 5</t>
  </si>
  <si>
    <t>SHO 6</t>
  </si>
  <si>
    <t>SHO 7</t>
  </si>
  <si>
    <t>SHO 8</t>
  </si>
  <si>
    <t>SHO 9</t>
  </si>
  <si>
    <t>SHO 10</t>
  </si>
  <si>
    <t>SHO 12</t>
  </si>
  <si>
    <t>LAT 1</t>
  </si>
  <si>
    <t>LAT 2</t>
  </si>
  <si>
    <t>LAT 3</t>
  </si>
  <si>
    <t>LAT 5</t>
  </si>
  <si>
    <t>LAT 6</t>
  </si>
  <si>
    <t>LAT 7</t>
  </si>
  <si>
    <t>LAT 9</t>
  </si>
  <si>
    <t>LAT 10</t>
  </si>
  <si>
    <t>LAT 11</t>
  </si>
  <si>
    <t>LAT 12</t>
  </si>
  <si>
    <t>LAT 13</t>
  </si>
  <si>
    <t>LAT 14</t>
  </si>
  <si>
    <t>LAT 15</t>
  </si>
  <si>
    <t>Campi Flegrei Caldera shoshonite</t>
  </si>
  <si>
    <t>Campi Flegrei Caldera latite</t>
  </si>
  <si>
    <t>Shoshonitic</t>
  </si>
  <si>
    <t>Latitic</t>
  </si>
  <si>
    <t>B1</t>
  </si>
  <si>
    <t>B2</t>
  </si>
  <si>
    <t>Behrens, H., Misiti, V., Freda, C., Vetere, F., Botcharnikov, R. E., Scarlato, P. (2009)</t>
  </si>
  <si>
    <t>Ultrapotassic</t>
  </si>
  <si>
    <t>A2</t>
  </si>
  <si>
    <t>C1</t>
  </si>
  <si>
    <t>C2</t>
  </si>
  <si>
    <t>N</t>
  </si>
  <si>
    <t>D</t>
  </si>
  <si>
    <t>E1</t>
  </si>
  <si>
    <t>E2</t>
  </si>
  <si>
    <t>F</t>
  </si>
  <si>
    <t>I</t>
  </si>
  <si>
    <t>K1</t>
  </si>
  <si>
    <t>K2</t>
  </si>
  <si>
    <t>L</t>
  </si>
  <si>
    <t>D1</t>
  </si>
  <si>
    <t>D2</t>
  </si>
  <si>
    <t>D3</t>
  </si>
  <si>
    <t>M1</t>
  </si>
  <si>
    <t>H1</t>
  </si>
  <si>
    <t>H2</t>
  </si>
  <si>
    <t>H3</t>
  </si>
  <si>
    <t>H4</t>
  </si>
  <si>
    <t>I1</t>
  </si>
  <si>
    <t>I2</t>
  </si>
  <si>
    <t>I3</t>
  </si>
  <si>
    <t>K3</t>
  </si>
  <si>
    <t>K4</t>
  </si>
  <si>
    <t>O1</t>
  </si>
  <si>
    <t>O2</t>
  </si>
  <si>
    <t>O3</t>
  </si>
  <si>
    <t>O4</t>
  </si>
  <si>
    <t>P1</t>
  </si>
  <si>
    <t>P2</t>
  </si>
  <si>
    <t>P3</t>
  </si>
  <si>
    <t>P4</t>
  </si>
  <si>
    <t>P5</t>
  </si>
  <si>
    <t>Q1</t>
  </si>
  <si>
    <t>Q2</t>
  </si>
  <si>
    <t>Q3</t>
  </si>
  <si>
    <t>Q4</t>
  </si>
  <si>
    <t>Q5</t>
  </si>
  <si>
    <t>synthetic Mt. Mellone phonotephritic flow</t>
  </si>
  <si>
    <t>~QFM+3.3</t>
  </si>
  <si>
    <t>Vetere, F., Botcharnikov, R. E., Holtz, F., Behrens, H., De Rosa, R. (2011)</t>
  </si>
  <si>
    <t>Vulcanello platform shoshonite</t>
  </si>
  <si>
    <t>Sho 21</t>
  </si>
  <si>
    <t>Sho 26</t>
  </si>
  <si>
    <t>Sho 1</t>
  </si>
  <si>
    <t>Sho 6</t>
  </si>
  <si>
    <t>Sho 16</t>
  </si>
  <si>
    <t>Sho 22</t>
  </si>
  <si>
    <t>Sho 23</t>
  </si>
  <si>
    <t>Sho 24</t>
  </si>
  <si>
    <t>Sho 25</t>
  </si>
  <si>
    <t>Sho-25_1</t>
  </si>
  <si>
    <t>Sho 27</t>
  </si>
  <si>
    <t>Sho 28</t>
  </si>
  <si>
    <t>Sho 29</t>
  </si>
  <si>
    <t>Sho 30</t>
  </si>
  <si>
    <t>Sho 2</t>
  </si>
  <si>
    <t>Sho 3</t>
  </si>
  <si>
    <t>Sho 4</t>
  </si>
  <si>
    <t>Sho 5</t>
  </si>
  <si>
    <t>Sho 7</t>
  </si>
  <si>
    <t>Sho 8</t>
  </si>
  <si>
    <t>Sho 9</t>
  </si>
  <si>
    <t>SHO-9_1</t>
  </si>
  <si>
    <t>Sho 10</t>
  </si>
  <si>
    <t>SHO-10_1</t>
  </si>
  <si>
    <t>Sho 17</t>
  </si>
  <si>
    <t>Sho 18</t>
  </si>
  <si>
    <t>Sho 19</t>
  </si>
  <si>
    <t>Sho 20</t>
  </si>
  <si>
    <t>Standard_A</t>
  </si>
  <si>
    <t>Standard_C</t>
  </si>
  <si>
    <t>Standard_D</t>
  </si>
  <si>
    <t>QFM+1.14</t>
  </si>
  <si>
    <t>QFM+1.21</t>
  </si>
  <si>
    <t>QFM+1.32</t>
  </si>
  <si>
    <t>QFM+0.1</t>
  </si>
  <si>
    <t>QFM+0.09</t>
  </si>
  <si>
    <t>QFM-0.32</t>
  </si>
  <si>
    <t>QFM-0.73</t>
  </si>
  <si>
    <t>QFM-0.84</t>
  </si>
  <si>
    <t>QFM-1.54</t>
  </si>
  <si>
    <t>QFM+0.37</t>
  </si>
  <si>
    <t>QFM+0.25</t>
  </si>
  <si>
    <t>QFM+1.05</t>
  </si>
  <si>
    <t>QFM+0.51</t>
  </si>
  <si>
    <t>QFM+1.39</t>
  </si>
  <si>
    <t>QFM-1.00</t>
  </si>
  <si>
    <t>QFM-1.43</t>
  </si>
  <si>
    <t>QFM-2.82</t>
  </si>
  <si>
    <t>QFM-0.56</t>
  </si>
  <si>
    <t>QFM-1.26</t>
  </si>
  <si>
    <t>QFM-3.24</t>
  </si>
  <si>
    <t>QFM-3.97</t>
  </si>
  <si>
    <t>QFM-1.64</t>
  </si>
  <si>
    <t>QFM-1.93</t>
  </si>
  <si>
    <t>QFM-2.94</t>
  </si>
  <si>
    <t>QFM-4.15</t>
  </si>
  <si>
    <t>QFM-2.92</t>
  </si>
  <si>
    <t>QFM-2.89</t>
  </si>
  <si>
    <t>QFM-3.02</t>
  </si>
  <si>
    <t>Lesne, P., Scaillet, B., Pichavant, M., Beny, J. (2011)</t>
  </si>
  <si>
    <t>Run1#2</t>
  </si>
  <si>
    <t>Run1#4</t>
  </si>
  <si>
    <t>Run1#6</t>
  </si>
  <si>
    <t>Run2#8</t>
  </si>
  <si>
    <t>Run3#4</t>
  </si>
  <si>
    <t>Run3#5</t>
  </si>
  <si>
    <t>Run3#6</t>
  </si>
  <si>
    <t>Run4#4</t>
  </si>
  <si>
    <t>Run4#5</t>
  </si>
  <si>
    <t>Run4#6</t>
  </si>
  <si>
    <t>Run19#1</t>
  </si>
  <si>
    <t>Run19#2</t>
  </si>
  <si>
    <t>Run19#3</t>
  </si>
  <si>
    <t>Earth Sciences Institute of Orleans</t>
  </si>
  <si>
    <t>Vesuvius alkali basalt</t>
  </si>
  <si>
    <t>Etna alkali basalt</t>
  </si>
  <si>
    <t>Stromboli alkali basalt</t>
  </si>
  <si>
    <t>Alkali basaltic</t>
  </si>
  <si>
    <t>NIR-FTIR/MIR-FTIR</t>
  </si>
  <si>
    <t>Lesne, P., Scaillet, B., Pichavant, M., Iacono-Marziano, G., Beny, J. (2011)</t>
  </si>
  <si>
    <t>Run1#1</t>
  </si>
  <si>
    <t>Run1#5</t>
  </si>
  <si>
    <t>Run2#11</t>
  </si>
  <si>
    <t>Run2#12</t>
  </si>
  <si>
    <t>Run3#1</t>
  </si>
  <si>
    <t>Run3#2</t>
  </si>
  <si>
    <t>Run3#3</t>
  </si>
  <si>
    <t>Run4#2</t>
  </si>
  <si>
    <t>Run5#1</t>
  </si>
  <si>
    <t>Run5#3</t>
  </si>
  <si>
    <t>Run5#4</t>
  </si>
  <si>
    <t>Run7#1</t>
  </si>
  <si>
    <t>Run7#2</t>
  </si>
  <si>
    <t>Run8#1</t>
  </si>
  <si>
    <t>Run26#1</t>
  </si>
  <si>
    <t>Run30#1</t>
  </si>
  <si>
    <t>Run30#4</t>
  </si>
  <si>
    <t>Run37#1</t>
  </si>
  <si>
    <t>Run37#2</t>
  </si>
  <si>
    <t>Run37#3</t>
  </si>
  <si>
    <t>Run42#1</t>
  </si>
  <si>
    <t>Run42#3</t>
  </si>
  <si>
    <t>Run48#1</t>
  </si>
  <si>
    <t>Run48#2</t>
  </si>
  <si>
    <t>Run48#3</t>
  </si>
  <si>
    <t>Run51#1</t>
  </si>
  <si>
    <t>Run51#2</t>
  </si>
  <si>
    <t>Run51#3</t>
  </si>
  <si>
    <t>Vesuvius tephrite</t>
  </si>
  <si>
    <t>Stromboli golden pumice</t>
  </si>
  <si>
    <t>Error on Ag (wt.%)</t>
  </si>
  <si>
    <t>Ag (wt.%)</t>
  </si>
  <si>
    <t>Mt. Etna alkali-basalt</t>
  </si>
  <si>
    <t>2TA1</t>
  </si>
  <si>
    <t>2TA2</t>
  </si>
  <si>
    <t>2TA3</t>
  </si>
  <si>
    <t>Torre Alfina lamproite</t>
  </si>
  <si>
    <t>Iacono-Marziano, G., Morizet, Y., Le Trong, E., Gaillard, F. (2012)</t>
  </si>
  <si>
    <t>University of Orleans</t>
  </si>
  <si>
    <t>Ag2O (wt.%)</t>
  </si>
  <si>
    <t>Error on Ag2O (wt.%)</t>
  </si>
  <si>
    <t>Rb2O (wt.%)</t>
  </si>
  <si>
    <t>Error on Rb2O (wt.%)</t>
  </si>
  <si>
    <t>Cs2O (wt.%)</t>
  </si>
  <si>
    <t>Error on Cs2O (wt.%)</t>
  </si>
  <si>
    <t>QFM+2.0</t>
  </si>
  <si>
    <t>&gt;+1</t>
  </si>
  <si>
    <t>&gt;FMQ+1</t>
  </si>
  <si>
    <t>KFT, FTIR</t>
  </si>
  <si>
    <t>H5</t>
  </si>
  <si>
    <t>C in Metal (wt.%)</t>
  </si>
  <si>
    <t>Error on C in Metal (wt.%)</t>
  </si>
  <si>
    <t>Ce2O3 (wt.%)</t>
  </si>
  <si>
    <t>Error on Ce2O3 (wt.%)</t>
  </si>
  <si>
    <t>XH2O fluid</t>
  </si>
  <si>
    <t>XCO2 fluid</t>
  </si>
  <si>
    <t>Error on XH2O fluid</t>
  </si>
  <si>
    <t>Error on XCO2 fluid</t>
  </si>
  <si>
    <r>
      <rPr>
        <i/>
        <sz val="11"/>
        <rFont val="Calibri"/>
        <family val="2"/>
        <scheme val="minor"/>
      </rPr>
      <t>f</t>
    </r>
    <r>
      <rPr>
        <vertAlign val="subscript"/>
        <sz val="11"/>
        <rFont val="Calibri"/>
        <family val="2"/>
        <scheme val="minor"/>
      </rPr>
      <t>H2O</t>
    </r>
    <r>
      <rPr>
        <sz val="11"/>
        <rFont val="Calibri"/>
        <family val="2"/>
        <scheme val="minor"/>
      </rPr>
      <t xml:space="preserve"> (bar)</t>
    </r>
  </si>
  <si>
    <r>
      <rPr>
        <i/>
        <sz val="11"/>
        <rFont val="Calibri"/>
        <family val="2"/>
        <scheme val="minor"/>
      </rPr>
      <t>f</t>
    </r>
    <r>
      <rPr>
        <vertAlign val="subscript"/>
        <sz val="11"/>
        <rFont val="Calibri"/>
        <family val="2"/>
        <scheme val="minor"/>
      </rPr>
      <t>CO2</t>
    </r>
    <r>
      <rPr>
        <sz val="11"/>
        <rFont val="Calibri"/>
        <family val="2"/>
        <scheme val="minor"/>
      </rPr>
      <t xml:space="preserve"> (bar)</t>
    </r>
  </si>
  <si>
    <t>XH2O Melt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</si>
</sst>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5" formatCode="0.0"/>
    <numFmt numFmtId="166" formatCode="0.000"/>
    <numFmt numFmtId="167" formatCode="0.0000"/>
    <numFmt numFmtId="168" formatCode="\+0.0;\-0.0;0.0"/>
    <numFmt numFmtId="169" formatCode="\+0.00;\-0.00;0.00"/>
    <numFmt numFmtId="170" formatCode="\+0.000;\-0.000;0.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vertAlign val="subscript"/>
      <sz val="11"/>
      <color rgb="FF00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rgb="FF000000"/>
      <name val="Calibri (Body)_x0000_"/>
    </font>
    <font>
      <b/>
      <i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i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u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25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168" fontId="0" fillId="0" borderId="10" xfId="0" applyNumberFormat="1" applyBorder="1" applyAlignment="1">
      <alignment horizontal="center" vertical="center"/>
    </xf>
    <xf numFmtId="168" fontId="9" fillId="0" borderId="11" xfId="0" applyNumberFormat="1" applyFont="1" applyBorder="1" applyAlignment="1">
      <alignment horizontal="center" vertical="center" wrapText="1"/>
    </xf>
    <xf numFmtId="169" fontId="0" fillId="0" borderId="2" xfId="0" applyNumberFormat="1" applyBorder="1" applyAlignment="1">
      <alignment horizontal="center" vertical="center"/>
    </xf>
    <xf numFmtId="169" fontId="9" fillId="0" borderId="4" xfId="0" applyNumberFormat="1" applyFont="1" applyBorder="1" applyAlignment="1">
      <alignment horizontal="center" vertical="center" wrapText="1"/>
    </xf>
    <xf numFmtId="169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2" fillId="0" borderId="10" xfId="0" applyFont="1" applyFill="1" applyBorder="1"/>
    <xf numFmtId="0" fontId="12" fillId="0" borderId="10" xfId="0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1" fontId="12" fillId="0" borderId="0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0" xfId="0" applyFont="1" applyFill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2" fontId="12" fillId="0" borderId="0" xfId="0" applyNumberFormat="1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right" vertical="center"/>
    </xf>
    <xf numFmtId="0" fontId="12" fillId="0" borderId="1" xfId="0" applyFont="1" applyBorder="1" applyAlignment="1">
      <alignment horizontal="right" vertical="center"/>
    </xf>
    <xf numFmtId="0" fontId="12" fillId="0" borderId="0" xfId="0" applyFont="1" applyFill="1" applyAlignment="1">
      <alignment horizontal="right"/>
    </xf>
    <xf numFmtId="0" fontId="12" fillId="0" borderId="1" xfId="0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right" vertical="center"/>
    </xf>
    <xf numFmtId="166" fontId="12" fillId="0" borderId="0" xfId="0" applyNumberFormat="1" applyFont="1" applyFill="1" applyBorder="1" applyAlignment="1">
      <alignment horizontal="right" vertical="center"/>
    </xf>
    <xf numFmtId="166" fontId="12" fillId="0" borderId="1" xfId="0" applyNumberFormat="1" applyFont="1" applyFill="1" applyBorder="1" applyAlignment="1">
      <alignment horizontal="right" vertical="center"/>
    </xf>
    <xf numFmtId="166" fontId="12" fillId="0" borderId="0" xfId="0" applyNumberFormat="1" applyFont="1" applyFill="1" applyBorder="1" applyAlignment="1">
      <alignment horizontal="center" vertical="center"/>
    </xf>
    <xf numFmtId="166" fontId="12" fillId="0" borderId="1" xfId="0" applyNumberFormat="1" applyFont="1" applyFill="1" applyBorder="1" applyAlignment="1">
      <alignment horizontal="center" vertical="center"/>
    </xf>
    <xf numFmtId="2" fontId="12" fillId="0" borderId="0" xfId="0" applyNumberFormat="1" applyFont="1" applyFill="1" applyBorder="1" applyAlignment="1">
      <alignment horizontal="right" vertical="center"/>
    </xf>
    <xf numFmtId="2" fontId="12" fillId="0" borderId="1" xfId="0" applyNumberFormat="1" applyFont="1" applyFill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2" fillId="0" borderId="1" xfId="0" applyFont="1" applyFill="1" applyBorder="1" applyAlignment="1">
      <alignment horizontal="right" vertical="center"/>
    </xf>
    <xf numFmtId="0" fontId="16" fillId="0" borderId="2" xfId="0" applyFont="1" applyBorder="1" applyAlignment="1">
      <alignment horizontal="center" vertical="center"/>
    </xf>
    <xf numFmtId="165" fontId="12" fillId="0" borderId="0" xfId="0" applyNumberFormat="1" applyFont="1" applyBorder="1" applyAlignment="1">
      <alignment horizontal="center" vertical="center"/>
    </xf>
    <xf numFmtId="165" fontId="12" fillId="0" borderId="1" xfId="0" applyNumberFormat="1" applyFont="1" applyBorder="1" applyAlignment="1">
      <alignment horizontal="center" vertical="center"/>
    </xf>
    <xf numFmtId="2" fontId="12" fillId="0" borderId="0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0" xfId="0" applyFont="1" applyFill="1"/>
    <xf numFmtId="168" fontId="12" fillId="0" borderId="0" xfId="0" applyNumberFormat="1" applyFont="1" applyFill="1" applyBorder="1" applyAlignment="1">
      <alignment horizontal="center" vertical="center"/>
    </xf>
    <xf numFmtId="169" fontId="12" fillId="0" borderId="0" xfId="0" applyNumberFormat="1" applyFont="1" applyFill="1" applyBorder="1" applyAlignment="1">
      <alignment horizontal="center" vertical="center"/>
    </xf>
    <xf numFmtId="168" fontId="12" fillId="0" borderId="10" xfId="0" applyNumberFormat="1" applyFont="1" applyFill="1" applyBorder="1" applyAlignment="1">
      <alignment horizontal="center" vertical="center"/>
    </xf>
    <xf numFmtId="165" fontId="12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/>
    </xf>
    <xf numFmtId="0" fontId="12" fillId="0" borderId="9" xfId="0" applyFont="1" applyFill="1" applyBorder="1" applyAlignment="1">
      <alignment horizontal="center" vertical="center"/>
    </xf>
    <xf numFmtId="0" fontId="12" fillId="0" borderId="1" xfId="0" applyFont="1" applyFill="1" applyBorder="1"/>
    <xf numFmtId="168" fontId="12" fillId="0" borderId="1" xfId="0" applyNumberFormat="1" applyFont="1" applyFill="1" applyBorder="1" applyAlignment="1">
      <alignment horizontal="center" vertical="center"/>
    </xf>
    <xf numFmtId="169" fontId="12" fillId="0" borderId="1" xfId="0" applyNumberFormat="1" applyFont="1" applyFill="1" applyBorder="1" applyAlignment="1">
      <alignment horizontal="center" vertical="center"/>
    </xf>
    <xf numFmtId="168" fontId="12" fillId="0" borderId="9" xfId="0" applyNumberFormat="1" applyFont="1" applyFill="1" applyBorder="1" applyAlignment="1">
      <alignment horizontal="center" vertical="center"/>
    </xf>
    <xf numFmtId="165" fontId="12" fillId="0" borderId="1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/>
    </xf>
    <xf numFmtId="170" fontId="12" fillId="0" borderId="10" xfId="0" applyNumberFormat="1" applyFont="1" applyFill="1" applyBorder="1" applyAlignment="1">
      <alignment horizontal="center" vertical="center"/>
    </xf>
    <xf numFmtId="170" fontId="12" fillId="0" borderId="9" xfId="0" applyNumberFormat="1" applyFont="1" applyFill="1" applyBorder="1" applyAlignment="1">
      <alignment horizontal="center" vertical="center"/>
    </xf>
    <xf numFmtId="169" fontId="12" fillId="0" borderId="0" xfId="0" applyNumberFormat="1" applyFont="1" applyBorder="1" applyAlignment="1">
      <alignment horizontal="center" vertical="center"/>
    </xf>
    <xf numFmtId="168" fontId="12" fillId="0" borderId="10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169" fontId="12" fillId="0" borderId="1" xfId="0" applyNumberFormat="1" applyFont="1" applyBorder="1" applyAlignment="1">
      <alignment horizontal="center" vertical="center"/>
    </xf>
    <xf numFmtId="168" fontId="12" fillId="0" borderId="9" xfId="0" applyNumberFormat="1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Fill="1" applyBorder="1"/>
    <xf numFmtId="166" fontId="12" fillId="0" borderId="0" xfId="0" applyNumberFormat="1" applyFont="1" applyFill="1"/>
    <xf numFmtId="166" fontId="12" fillId="0" borderId="0" xfId="0" applyNumberFormat="1" applyFont="1" applyBorder="1" applyAlignment="1">
      <alignment horizontal="center" vertical="center"/>
    </xf>
    <xf numFmtId="167" fontId="12" fillId="0" borderId="0" xfId="0" applyNumberFormat="1" applyFont="1" applyFill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166" fontId="12" fillId="0" borderId="1" xfId="0" applyNumberFormat="1" applyFont="1" applyFill="1" applyBorder="1"/>
    <xf numFmtId="166" fontId="12" fillId="0" borderId="1" xfId="0" applyNumberFormat="1" applyFont="1" applyBorder="1" applyAlignment="1">
      <alignment horizontal="center" vertical="center"/>
    </xf>
    <xf numFmtId="167" fontId="12" fillId="0" borderId="1" xfId="0" applyNumberFormat="1" applyFont="1" applyFill="1" applyBorder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right" vertical="center"/>
    </xf>
    <xf numFmtId="168" fontId="12" fillId="0" borderId="10" xfId="0" applyNumberFormat="1" applyFont="1" applyFill="1" applyBorder="1"/>
    <xf numFmtId="168" fontId="12" fillId="0" borderId="9" xfId="0" applyNumberFormat="1" applyFont="1" applyFill="1" applyBorder="1"/>
    <xf numFmtId="168" fontId="12" fillId="0" borderId="0" xfId="0" applyNumberFormat="1" applyFont="1" applyBorder="1" applyAlignment="1">
      <alignment horizontal="center" vertical="center"/>
    </xf>
    <xf numFmtId="2" fontId="12" fillId="0" borderId="0" xfId="0" applyNumberFormat="1" applyFont="1" applyFill="1"/>
    <xf numFmtId="166" fontId="12" fillId="0" borderId="0" xfId="0" applyNumberFormat="1" applyFont="1" applyFill="1" applyAlignment="1">
      <alignment horizontal="center"/>
    </xf>
    <xf numFmtId="2" fontId="12" fillId="0" borderId="1" xfId="0" applyNumberFormat="1" applyFont="1" applyFill="1" applyBorder="1"/>
    <xf numFmtId="166" fontId="12" fillId="0" borderId="1" xfId="0" applyNumberFormat="1" applyFont="1" applyFill="1" applyBorder="1" applyAlignment="1">
      <alignment horizontal="center"/>
    </xf>
    <xf numFmtId="170" fontId="12" fillId="0" borderId="0" xfId="0" applyNumberFormat="1" applyFont="1" applyBorder="1" applyAlignment="1">
      <alignment horizontal="center" vertical="center"/>
    </xf>
    <xf numFmtId="169" fontId="12" fillId="0" borderId="10" xfId="0" applyNumberFormat="1" applyFont="1" applyBorder="1" applyAlignment="1">
      <alignment horizontal="center" vertical="center"/>
    </xf>
    <xf numFmtId="170" fontId="12" fillId="0" borderId="1" xfId="0" applyNumberFormat="1" applyFont="1" applyBorder="1" applyAlignment="1">
      <alignment horizontal="center" vertical="center"/>
    </xf>
    <xf numFmtId="169" fontId="12" fillId="0" borderId="9" xfId="0" applyNumberFormat="1" applyFont="1" applyBorder="1" applyAlignment="1">
      <alignment horizontal="center" vertical="center"/>
    </xf>
    <xf numFmtId="0" fontId="21" fillId="0" borderId="10" xfId="1" applyFont="1" applyFill="1" applyBorder="1" applyAlignment="1">
      <alignment horizontal="center" vertical="center"/>
    </xf>
    <xf numFmtId="168" fontId="12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CNRS%202013/CO2%20solubility%20paper/Melt-Carbon-solubil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lt_Carbon_solubility (3)"/>
      <sheetName val="Melt_Carbon_solubility (2)"/>
      <sheetName val="Melt_Carbon_solubility"/>
      <sheetName val="Less data"/>
      <sheetName val="Sheet1"/>
    </sheetNames>
    <sheetDataSet>
      <sheetData sheetId="0">
        <row r="6">
          <cell r="AR6">
            <v>5.9700000000000003E-2</v>
          </cell>
          <cell r="AS6">
            <v>5.8741467387788709E-2</v>
          </cell>
        </row>
        <row r="7">
          <cell r="AR7">
            <v>9.5000000000000001E-2</v>
          </cell>
          <cell r="AS7">
            <v>8.6602221451406461E-2</v>
          </cell>
        </row>
        <row r="8">
          <cell r="AR8">
            <v>0.14330000000000001</v>
          </cell>
          <cell r="AS8">
            <v>0.110437936938207</v>
          </cell>
        </row>
        <row r="9">
          <cell r="AR9">
            <v>1.8800000000000001E-2</v>
          </cell>
          <cell r="AS9">
            <v>3.1692612561864848E-2</v>
          </cell>
        </row>
        <row r="10">
          <cell r="AR10">
            <v>4.9099999999999998E-2</v>
          </cell>
          <cell r="AS10">
            <v>5.8686422385373409E-2</v>
          </cell>
        </row>
        <row r="11">
          <cell r="AR11">
            <v>5.9900000000000002E-2</v>
          </cell>
          <cell r="AS11">
            <v>5.9910144183052405E-2</v>
          </cell>
        </row>
        <row r="12">
          <cell r="AR12">
            <v>7.9699999999999993E-2</v>
          </cell>
          <cell r="AS12">
            <v>8.645374611588437E-2</v>
          </cell>
        </row>
        <row r="13">
          <cell r="AR13">
            <v>0.1221</v>
          </cell>
          <cell r="AS13">
            <v>0.11491449724607632</v>
          </cell>
        </row>
        <row r="14">
          <cell r="AR14">
            <v>0.11700000000000001</v>
          </cell>
          <cell r="AS14">
            <v>0.11686393368929436</v>
          </cell>
        </row>
        <row r="15">
          <cell r="AR15">
            <v>0.1547</v>
          </cell>
          <cell r="AS15">
            <v>0.13960920167554508</v>
          </cell>
        </row>
        <row r="16">
          <cell r="AR16">
            <v>0.20150000000000001</v>
          </cell>
          <cell r="AS16">
            <v>0.19604947807098602</v>
          </cell>
        </row>
        <row r="17">
          <cell r="AR17">
            <v>0.26069999999999999</v>
          </cell>
          <cell r="AS17">
            <v>0.24036475248450276</v>
          </cell>
        </row>
        <row r="18">
          <cell r="AR18">
            <v>0.29049999999999998</v>
          </cell>
          <cell r="AS18">
            <v>0.30389048277763647</v>
          </cell>
        </row>
        <row r="19">
          <cell r="AR19">
            <v>0.37109999999999999</v>
          </cell>
          <cell r="AS19">
            <v>0.36395865111035214</v>
          </cell>
        </row>
        <row r="20">
          <cell r="AR20">
            <v>0.1125</v>
          </cell>
          <cell r="AS20">
            <v>0.11678779589589598</v>
          </cell>
        </row>
        <row r="21">
          <cell r="AR21">
            <v>0.17899999999999999</v>
          </cell>
          <cell r="AS21">
            <v>0.19655885736459916</v>
          </cell>
          <cell r="AY21">
            <v>0</v>
          </cell>
          <cell r="AZ21">
            <v>0</v>
          </cell>
        </row>
        <row r="22">
          <cell r="AR22">
            <v>0.23369999999999999</v>
          </cell>
          <cell r="AS22">
            <v>0.25255813193575682</v>
          </cell>
          <cell r="AY22">
            <v>20</v>
          </cell>
          <cell r="AZ22">
            <v>20</v>
          </cell>
        </row>
        <row r="23">
          <cell r="AR23">
            <v>0.28599999999999998</v>
          </cell>
          <cell r="AS23">
            <v>0.30695308374815583</v>
          </cell>
        </row>
        <row r="24">
          <cell r="AR24">
            <v>1.4E-2</v>
          </cell>
          <cell r="AS24">
            <v>2.6908744810962067E-2</v>
          </cell>
        </row>
        <row r="25">
          <cell r="AR25">
            <v>4.99E-2</v>
          </cell>
          <cell r="AS25">
            <v>5.3527260556394694E-2</v>
          </cell>
        </row>
        <row r="26">
          <cell r="AR26">
            <v>6.5100000000000005E-2</v>
          </cell>
          <cell r="AS26">
            <v>5.4785114220546119E-2</v>
          </cell>
        </row>
        <row r="27">
          <cell r="AR27">
            <v>4.3999999999999997E-2</v>
          </cell>
          <cell r="AS27">
            <v>4.7967513909452232E-2</v>
          </cell>
        </row>
        <row r="28">
          <cell r="AR28">
            <v>3.8199999999999998E-2</v>
          </cell>
          <cell r="AS28">
            <v>4.1165338749992592E-2</v>
          </cell>
        </row>
        <row r="29">
          <cell r="AR29">
            <v>5.3699999999999998E-2</v>
          </cell>
          <cell r="AS29">
            <v>4.4412019945799672E-2</v>
          </cell>
        </row>
        <row r="30">
          <cell r="AR30">
            <v>4.5199999999999997E-2</v>
          </cell>
          <cell r="AS30">
            <v>4.0262756867164191E-2</v>
          </cell>
        </row>
        <row r="31">
          <cell r="AR31">
            <v>5.33E-2</v>
          </cell>
          <cell r="AS31">
            <v>5.3330453209938754E-2</v>
          </cell>
        </row>
        <row r="32">
          <cell r="AR32">
            <v>3.27E-2</v>
          </cell>
          <cell r="AS32">
            <v>4.1266586359499431E-2</v>
          </cell>
        </row>
        <row r="33">
          <cell r="AR33">
            <v>5.3800000000000001E-2</v>
          </cell>
          <cell r="AS33">
            <v>5.5281819070166952E-2</v>
          </cell>
        </row>
        <row r="34">
          <cell r="AR34">
            <v>5.4699999999999999E-2</v>
          </cell>
          <cell r="AS34">
            <v>5.7310192694101897E-2</v>
          </cell>
        </row>
        <row r="35">
          <cell r="AR35">
            <v>9.7699999999999995E-2</v>
          </cell>
          <cell r="AS35">
            <v>9.2050499369406E-2</v>
          </cell>
        </row>
        <row r="36">
          <cell r="AR36">
            <v>4.2599999999999999E-2</v>
          </cell>
          <cell r="AS36">
            <v>5.0143011010025752E-2</v>
          </cell>
        </row>
        <row r="37">
          <cell r="AR37">
            <v>6.9699999999999998E-2</v>
          </cell>
          <cell r="AS37">
            <v>6.7006094789691745E-2</v>
          </cell>
        </row>
        <row r="38">
          <cell r="AR38">
            <v>7.46E-2</v>
          </cell>
          <cell r="AS38">
            <v>7.1106017886774217E-2</v>
          </cell>
        </row>
        <row r="39">
          <cell r="AR39">
            <v>1.66E-2</v>
          </cell>
          <cell r="AS39">
            <v>2.4546808576677105E-2</v>
          </cell>
        </row>
        <row r="40">
          <cell r="AR40">
            <v>3.4000000000000002E-2</v>
          </cell>
          <cell r="AS40">
            <v>3.9587217889497553E-2</v>
          </cell>
        </row>
        <row r="41">
          <cell r="AR41">
            <v>7.0199999999999999E-2</v>
          </cell>
          <cell r="AS41">
            <v>7.0191751238885866E-2</v>
          </cell>
        </row>
        <row r="42">
          <cell r="AR42">
            <v>5.5199999999999999E-2</v>
          </cell>
          <cell r="AS42">
            <v>5.3185817368936822E-2</v>
          </cell>
        </row>
        <row r="43">
          <cell r="AR43">
            <v>3.8899999999999997E-2</v>
          </cell>
          <cell r="AS43">
            <v>2.714931141303404E-2</v>
          </cell>
        </row>
        <row r="44">
          <cell r="AR44">
            <v>2.5999999999999999E-2</v>
          </cell>
          <cell r="AS44">
            <v>2.1665732993094336E-2</v>
          </cell>
        </row>
        <row r="45">
          <cell r="AR45">
            <v>2.3E-3</v>
          </cell>
          <cell r="AS45">
            <v>5.6928660082967361E-3</v>
          </cell>
        </row>
        <row r="46">
          <cell r="AR46">
            <v>8.0000000000000002E-3</v>
          </cell>
          <cell r="AS46">
            <v>7.2420309283511494E-3</v>
          </cell>
        </row>
        <row r="47">
          <cell r="AR47">
            <v>1.9599999999999999E-2</v>
          </cell>
          <cell r="AS47">
            <v>2.1061909478703685E-2</v>
          </cell>
        </row>
        <row r="48">
          <cell r="AR48">
            <v>5.1499999999999997E-2</v>
          </cell>
          <cell r="AS48">
            <v>4.9263299011782925E-2</v>
          </cell>
        </row>
        <row r="49">
          <cell r="AR49">
            <v>4.0599999999999997E-2</v>
          </cell>
          <cell r="AS49">
            <v>3.5458740724074247E-2</v>
          </cell>
        </row>
        <row r="50">
          <cell r="AR50">
            <v>9.5000000000000001E-2</v>
          </cell>
          <cell r="AS50">
            <v>7.8111749926520035E-2</v>
          </cell>
        </row>
        <row r="51">
          <cell r="AR51">
            <v>8.4000000000000005E-2</v>
          </cell>
          <cell r="AS51">
            <v>7.4260933509035842E-2</v>
          </cell>
        </row>
        <row r="52">
          <cell r="AR52">
            <v>6.6000000000000003E-2</v>
          </cell>
          <cell r="AS52">
            <v>6.5803402706639536E-2</v>
          </cell>
        </row>
        <row r="53">
          <cell r="AR53">
            <v>7.0999999999999994E-2</v>
          </cell>
          <cell r="AS53">
            <v>6.4049211079852092E-2</v>
          </cell>
        </row>
        <row r="54">
          <cell r="AR54">
            <v>6.3E-2</v>
          </cell>
          <cell r="AS54">
            <v>6.1499050648556375E-2</v>
          </cell>
        </row>
        <row r="55">
          <cell r="AR55">
            <v>4.7E-2</v>
          </cell>
          <cell r="AS55">
            <v>5.519065228501506E-2</v>
          </cell>
        </row>
        <row r="56">
          <cell r="AR56">
            <v>2.9000000000000001E-2</v>
          </cell>
          <cell r="AS56">
            <v>4.9941855336426783E-2</v>
          </cell>
        </row>
        <row r="57">
          <cell r="AR57">
            <v>0.105</v>
          </cell>
          <cell r="AS57">
            <v>0.11705879428037369</v>
          </cell>
        </row>
        <row r="58">
          <cell r="AR58">
            <v>0.106</v>
          </cell>
          <cell r="AS58">
            <v>0.10281795793118746</v>
          </cell>
        </row>
        <row r="59">
          <cell r="AR59">
            <v>0.1</v>
          </cell>
          <cell r="AS59">
            <v>9.286659357231189E-2</v>
          </cell>
        </row>
        <row r="60">
          <cell r="AR60">
            <v>8.8999999999999996E-2</v>
          </cell>
          <cell r="AS60">
            <v>8.6707064163335137E-2</v>
          </cell>
        </row>
        <row r="61">
          <cell r="AR61">
            <v>8.1000000000000003E-2</v>
          </cell>
          <cell r="AS61">
            <v>8.1000106872797878E-2</v>
          </cell>
        </row>
        <row r="62">
          <cell r="AR62">
            <v>6.7000000000000004E-2</v>
          </cell>
          <cell r="AS62">
            <v>7.1385145219828611E-2</v>
          </cell>
        </row>
        <row r="63">
          <cell r="AR63">
            <v>6.3E-2</v>
          </cell>
          <cell r="AS63">
            <v>6.6732918097888644E-2</v>
          </cell>
        </row>
        <row r="64">
          <cell r="AR64">
            <v>4.7E-2</v>
          </cell>
          <cell r="AS64">
            <v>6.0060029090526448E-2</v>
          </cell>
        </row>
        <row r="65">
          <cell r="AR65">
            <v>0.04</v>
          </cell>
          <cell r="AS65">
            <v>5.6155610154426272E-2</v>
          </cell>
        </row>
        <row r="66">
          <cell r="AR66">
            <v>0.20300000000000001</v>
          </cell>
          <cell r="AS66">
            <v>0.21073145398468318</v>
          </cell>
        </row>
        <row r="67">
          <cell r="AR67">
            <v>0.20899999999999999</v>
          </cell>
          <cell r="AS67">
            <v>0.20899999493519095</v>
          </cell>
        </row>
        <row r="68">
          <cell r="AR68">
            <v>0.16600000000000001</v>
          </cell>
          <cell r="AS68">
            <v>0.1949871705492969</v>
          </cell>
        </row>
        <row r="69">
          <cell r="AR69">
            <v>0.27500000000000002</v>
          </cell>
          <cell r="AS69">
            <v>0.28300494398187492</v>
          </cell>
        </row>
        <row r="70">
          <cell r="AR70">
            <v>0.27200000000000002</v>
          </cell>
          <cell r="AS70">
            <v>0.27244055521945565</v>
          </cell>
        </row>
        <row r="71">
          <cell r="AR71">
            <v>0.28199999999999997</v>
          </cell>
          <cell r="AS71">
            <v>0.26907774109484067</v>
          </cell>
        </row>
        <row r="72">
          <cell r="AR72">
            <v>0.253</v>
          </cell>
          <cell r="AS72">
            <v>0.26170522512065114</v>
          </cell>
        </row>
        <row r="73">
          <cell r="AR73">
            <v>0.26700000000000002</v>
          </cell>
          <cell r="AS73">
            <v>0.25219911009972312</v>
          </cell>
        </row>
        <row r="74">
          <cell r="AR74">
            <v>0.26600000000000001</v>
          </cell>
          <cell r="AS74">
            <v>0.25622652290918291</v>
          </cell>
        </row>
        <row r="75">
          <cell r="AR75">
            <v>0.25700000000000001</v>
          </cell>
          <cell r="AS75">
            <v>0.24010562446048886</v>
          </cell>
        </row>
        <row r="76">
          <cell r="AR76">
            <v>0.251</v>
          </cell>
          <cell r="AS76">
            <v>0.23158698679155471</v>
          </cell>
        </row>
        <row r="77">
          <cell r="AR77">
            <v>0.23300000000000001</v>
          </cell>
          <cell r="AS77">
            <v>0.21952894574549153</v>
          </cell>
        </row>
        <row r="78">
          <cell r="AR78">
            <v>0.23200000000000001</v>
          </cell>
          <cell r="AS78">
            <v>0.2162456376305891</v>
          </cell>
        </row>
        <row r="79">
          <cell r="AR79">
            <v>0.22</v>
          </cell>
          <cell r="AS79">
            <v>0.21473664496005299</v>
          </cell>
        </row>
        <row r="80">
          <cell r="AR80">
            <v>0.17699999999999999</v>
          </cell>
          <cell r="AS80">
            <v>0.19890094276680392</v>
          </cell>
        </row>
        <row r="81">
          <cell r="AR81">
            <v>0.192</v>
          </cell>
          <cell r="AS81">
            <v>0.19697094041847088</v>
          </cell>
        </row>
        <row r="82">
          <cell r="AR82">
            <v>0.16700000000000001</v>
          </cell>
          <cell r="AS82">
            <v>0.193105847855503</v>
          </cell>
        </row>
        <row r="83">
          <cell r="AR83">
            <v>9.4E-2</v>
          </cell>
          <cell r="AS83">
            <v>0.18057034753677634</v>
          </cell>
        </row>
        <row r="84">
          <cell r="AR84">
            <v>7.9500000000000001E-2</v>
          </cell>
          <cell r="AS84">
            <v>0.12241946121550376</v>
          </cell>
        </row>
        <row r="85">
          <cell r="AR85">
            <v>7.0349999999999996E-2</v>
          </cell>
          <cell r="AS85">
            <v>0.11842058513381699</v>
          </cell>
        </row>
        <row r="86">
          <cell r="AR86">
            <v>6.6900000000000001E-2</v>
          </cell>
          <cell r="AS86">
            <v>0.10940443030957028</v>
          </cell>
        </row>
        <row r="87">
          <cell r="AR87">
            <v>4.5600000000000002E-2</v>
          </cell>
          <cell r="AS87">
            <v>9.3217935653064285E-2</v>
          </cell>
        </row>
        <row r="88">
          <cell r="AR88">
            <v>3.2000000000000001E-2</v>
          </cell>
          <cell r="AS88">
            <v>8.5953104397894331E-2</v>
          </cell>
        </row>
        <row r="89">
          <cell r="AR89">
            <v>0.1318</v>
          </cell>
          <cell r="AS89">
            <v>0.18836583267567236</v>
          </cell>
        </row>
        <row r="90">
          <cell r="AR90">
            <v>0.13289999999999999</v>
          </cell>
          <cell r="AS90">
            <v>0.18090571680474471</v>
          </cell>
        </row>
        <row r="91">
          <cell r="AR91">
            <v>0.1376</v>
          </cell>
          <cell r="AS91">
            <v>0.16437040327256908</v>
          </cell>
        </row>
        <row r="92">
          <cell r="AR92">
            <v>9.4399999999999998E-2</v>
          </cell>
          <cell r="AS92">
            <v>0.1418010972572874</v>
          </cell>
        </row>
        <row r="93">
          <cell r="AR93">
            <v>5.6599999999999998E-2</v>
          </cell>
          <cell r="AS93">
            <v>0.12588252766851526</v>
          </cell>
        </row>
        <row r="94">
          <cell r="AR94">
            <v>0.28894999999999998</v>
          </cell>
          <cell r="AS94">
            <v>0.33801005226772329</v>
          </cell>
        </row>
        <row r="95">
          <cell r="AR95">
            <v>0.2949</v>
          </cell>
          <cell r="AS95">
            <v>0.31004575776341159</v>
          </cell>
        </row>
        <row r="96">
          <cell r="AR96">
            <v>0.25764999999999999</v>
          </cell>
          <cell r="AS96">
            <v>0.2862116697192798</v>
          </cell>
        </row>
        <row r="97">
          <cell r="AR97">
            <v>0.21215000000000001</v>
          </cell>
          <cell r="AS97">
            <v>0.26829678451111993</v>
          </cell>
        </row>
        <row r="98">
          <cell r="AR98">
            <v>1.22</v>
          </cell>
          <cell r="AS98">
            <v>1.2184771015607239</v>
          </cell>
        </row>
        <row r="99">
          <cell r="AR99">
            <v>1.1200000000000001</v>
          </cell>
          <cell r="AS99">
            <v>1.2217262751165849</v>
          </cell>
        </row>
        <row r="100">
          <cell r="AR100">
            <v>1.03</v>
          </cell>
          <cell r="AS100">
            <v>1.2246088505505524</v>
          </cell>
        </row>
        <row r="101">
          <cell r="AR101">
            <v>1.08</v>
          </cell>
          <cell r="AS101">
            <v>0.52194975256307063</v>
          </cell>
        </row>
        <row r="102">
          <cell r="AR102">
            <v>1.06</v>
          </cell>
          <cell r="AS102">
            <v>0.52708587008412289</v>
          </cell>
        </row>
        <row r="103">
          <cell r="AR103">
            <v>1.19</v>
          </cell>
          <cell r="AS103">
            <v>0.53190553242754846</v>
          </cell>
        </row>
        <row r="104">
          <cell r="AR104">
            <v>1.1499999999999999</v>
          </cell>
          <cell r="AS104">
            <v>0.54840330171078033</v>
          </cell>
        </row>
        <row r="105">
          <cell r="AR105">
            <v>1.18</v>
          </cell>
          <cell r="AS105">
            <v>0.56685002341751012</v>
          </cell>
        </row>
        <row r="106">
          <cell r="AR106">
            <v>1.03</v>
          </cell>
          <cell r="AS106">
            <v>0.57572204572298569</v>
          </cell>
        </row>
        <row r="107">
          <cell r="AR107">
            <v>1.05</v>
          </cell>
          <cell r="AS107">
            <v>0.57653914134459594</v>
          </cell>
        </row>
        <row r="108">
          <cell r="AR108">
            <v>1.1399999999999999</v>
          </cell>
          <cell r="AS108">
            <v>0.61745501114396228</v>
          </cell>
        </row>
        <row r="109">
          <cell r="AR109">
            <v>0.31</v>
          </cell>
          <cell r="AS109">
            <v>0.65853339003853628</v>
          </cell>
        </row>
        <row r="110">
          <cell r="AR110">
            <v>0.42</v>
          </cell>
          <cell r="AS110">
            <v>0.65170817896096533</v>
          </cell>
        </row>
        <row r="111">
          <cell r="AR111">
            <v>0.4</v>
          </cell>
          <cell r="AS111">
            <v>0.65305798355629663</v>
          </cell>
        </row>
        <row r="112">
          <cell r="AR112">
            <v>0.42</v>
          </cell>
          <cell r="AS112">
            <v>0.65980494087497499</v>
          </cell>
        </row>
        <row r="113">
          <cell r="AR113">
            <v>0.39</v>
          </cell>
          <cell r="AS113">
            <v>0.68038855505287354</v>
          </cell>
        </row>
        <row r="114">
          <cell r="AR114">
            <v>0.52</v>
          </cell>
          <cell r="AS114">
            <v>0.71442788861070783</v>
          </cell>
        </row>
        <row r="115">
          <cell r="AR115">
            <v>0.41</v>
          </cell>
          <cell r="AS115">
            <v>0.65931489541025057</v>
          </cell>
        </row>
        <row r="116">
          <cell r="AR116">
            <v>0.39</v>
          </cell>
          <cell r="AS116">
            <v>0.63380802173717943</v>
          </cell>
        </row>
        <row r="117">
          <cell r="AR117">
            <v>0.43</v>
          </cell>
          <cell r="AS117">
            <v>0.61478281526281919</v>
          </cell>
        </row>
        <row r="118">
          <cell r="AR118">
            <v>0.49</v>
          </cell>
          <cell r="AS118">
            <v>0.6073788531400921</v>
          </cell>
        </row>
        <row r="119">
          <cell r="AR119">
            <v>0.57999999999999996</v>
          </cell>
          <cell r="AS119">
            <v>0.60139647508950844</v>
          </cell>
        </row>
        <row r="120">
          <cell r="AR120">
            <v>0.14599999999999999</v>
          </cell>
          <cell r="AS120">
            <v>0.19584379066164906</v>
          </cell>
        </row>
        <row r="121">
          <cell r="AR121">
            <v>0.11700000000000001</v>
          </cell>
          <cell r="AS121">
            <v>0.20615564258497579</v>
          </cell>
        </row>
        <row r="122">
          <cell r="AR122">
            <v>0.13100000000000001</v>
          </cell>
          <cell r="AS122">
            <v>0.21650611170916947</v>
          </cell>
        </row>
        <row r="123">
          <cell r="AR123">
            <v>0.13800000000000001</v>
          </cell>
          <cell r="AS123">
            <v>0.22650722017394551</v>
          </cell>
        </row>
        <row r="124">
          <cell r="AR124">
            <v>0.10100000000000001</v>
          </cell>
          <cell r="AS124">
            <v>0.18821071233954612</v>
          </cell>
        </row>
        <row r="125">
          <cell r="AR125">
            <v>0.13</v>
          </cell>
          <cell r="AS125">
            <v>0.19231474739073165</v>
          </cell>
        </row>
        <row r="126">
          <cell r="AR126">
            <v>0.157</v>
          </cell>
          <cell r="AS126">
            <v>0.21099381947884641</v>
          </cell>
        </row>
        <row r="127">
          <cell r="AR127">
            <v>0.223</v>
          </cell>
          <cell r="AS127">
            <v>0.21902304307886572</v>
          </cell>
        </row>
        <row r="128">
          <cell r="AR128">
            <v>4.07E-2</v>
          </cell>
          <cell r="AS128">
            <v>0.16302355788771133</v>
          </cell>
        </row>
        <row r="129">
          <cell r="AR129">
            <v>3.5999999999999997E-2</v>
          </cell>
          <cell r="AS129">
            <v>0.16702878224014395</v>
          </cell>
        </row>
        <row r="130">
          <cell r="AR130">
            <v>3.1699999999999999E-2</v>
          </cell>
          <cell r="AS130">
            <v>0.16526099848888365</v>
          </cell>
        </row>
        <row r="131">
          <cell r="AR131">
            <v>3.61E-2</v>
          </cell>
          <cell r="AS131">
            <v>0.16426389371168171</v>
          </cell>
        </row>
        <row r="132">
          <cell r="AR132">
            <v>3.7999999999999999E-2</v>
          </cell>
          <cell r="AS132">
            <v>0.16703060273790066</v>
          </cell>
        </row>
        <row r="133">
          <cell r="AR133">
            <v>4.5900000000000003E-2</v>
          </cell>
          <cell r="AS133">
            <v>0.16729096277414668</v>
          </cell>
        </row>
        <row r="134">
          <cell r="AR134">
            <v>5.21E-2</v>
          </cell>
          <cell r="AS134">
            <v>0.16303439536952044</v>
          </cell>
        </row>
        <row r="135">
          <cell r="AR135">
            <v>5.6899999999999999E-2</v>
          </cell>
          <cell r="AS135">
            <v>0.16440826520965818</v>
          </cell>
        </row>
        <row r="136">
          <cell r="AR136">
            <v>5.0700000000000002E-2</v>
          </cell>
          <cell r="AS136">
            <v>0.1619193741157387</v>
          </cell>
        </row>
        <row r="137">
          <cell r="AR137">
            <v>0.158</v>
          </cell>
          <cell r="AS137">
            <v>0.19262035577634895</v>
          </cell>
        </row>
        <row r="138">
          <cell r="AR138">
            <v>0.18</v>
          </cell>
          <cell r="AS138">
            <v>0.20720907112770104</v>
          </cell>
        </row>
        <row r="139">
          <cell r="AR139">
            <v>0.32100000000000001</v>
          </cell>
          <cell r="AS139">
            <v>0.29887249134597049</v>
          </cell>
        </row>
        <row r="140">
          <cell r="AR140">
            <v>0.36299999999999999</v>
          </cell>
          <cell r="AS140">
            <v>0.3260966024204312</v>
          </cell>
        </row>
        <row r="141">
          <cell r="AR141">
            <v>0.374</v>
          </cell>
          <cell r="AS141">
            <v>0.35828789850003873</v>
          </cell>
        </row>
        <row r="142">
          <cell r="AR142">
            <v>0.45100000000000001</v>
          </cell>
          <cell r="AS142">
            <v>0.39202711109334965</v>
          </cell>
        </row>
        <row r="143">
          <cell r="AR143">
            <v>0.33</v>
          </cell>
          <cell r="AS143">
            <v>0.29965794715615834</v>
          </cell>
        </row>
        <row r="144">
          <cell r="AR144">
            <v>0.40300000000000002</v>
          </cell>
          <cell r="AS144">
            <v>0.34450868311395477</v>
          </cell>
        </row>
        <row r="145">
          <cell r="AR145">
            <v>0.41399999999999998</v>
          </cell>
          <cell r="AS145">
            <v>0.37001113672150554</v>
          </cell>
        </row>
        <row r="146">
          <cell r="AR146">
            <v>0.37</v>
          </cell>
          <cell r="AS146">
            <v>0.38511081707310868</v>
          </cell>
        </row>
        <row r="147">
          <cell r="AR147">
            <v>0.45400000000000001</v>
          </cell>
          <cell r="AS147">
            <v>0.29971021690327831</v>
          </cell>
        </row>
        <row r="148">
          <cell r="AR148">
            <v>0.42899999999999999</v>
          </cell>
          <cell r="AS148">
            <v>0.33679683581998704</v>
          </cell>
        </row>
        <row r="149">
          <cell r="AR149">
            <v>0.44500000000000001</v>
          </cell>
          <cell r="AS149">
            <v>0.35649024011374503</v>
          </cell>
        </row>
        <row r="150">
          <cell r="AR150">
            <v>2.7000000000000001E-3</v>
          </cell>
          <cell r="AS150">
            <v>0.17200991001573521</v>
          </cell>
        </row>
        <row r="151">
          <cell r="AR151">
            <v>7.3000000000000001E-3</v>
          </cell>
          <cell r="AS151">
            <v>0.17588883448138887</v>
          </cell>
        </row>
        <row r="152">
          <cell r="AR152">
            <v>2.01E-2</v>
          </cell>
          <cell r="AS152">
            <v>0.1932837970933359</v>
          </cell>
        </row>
        <row r="153">
          <cell r="AR153">
            <v>1.84E-2</v>
          </cell>
          <cell r="AS153">
            <v>0.18943687052339467</v>
          </cell>
        </row>
        <row r="154">
          <cell r="AR154">
            <v>4.4299999999999999E-2</v>
          </cell>
          <cell r="AS154">
            <v>0.21847020335071438</v>
          </cell>
        </row>
        <row r="155">
          <cell r="AR155">
            <v>5.4899999999999997E-2</v>
          </cell>
          <cell r="AS155">
            <v>0.24136153798418308</v>
          </cell>
        </row>
        <row r="156">
          <cell r="AR156">
            <v>5.4300000000000001E-2</v>
          </cell>
          <cell r="AS156">
            <v>0.23374624609017747</v>
          </cell>
        </row>
        <row r="157">
          <cell r="AR157">
            <v>5.3999999999999999E-2</v>
          </cell>
          <cell r="AS157">
            <v>0.23368576880428699</v>
          </cell>
        </row>
        <row r="158">
          <cell r="AR158">
            <v>0.68500000000000005</v>
          </cell>
          <cell r="AS158">
            <v>0.73487886742286346</v>
          </cell>
        </row>
        <row r="159">
          <cell r="AR159">
            <v>0.77</v>
          </cell>
          <cell r="AS159">
            <v>0.73632347246891539</v>
          </cell>
        </row>
        <row r="160">
          <cell r="AR160">
            <v>1.25</v>
          </cell>
          <cell r="AS160">
            <v>1.013092680163048</v>
          </cell>
        </row>
        <row r="161">
          <cell r="AR161">
            <v>1.262</v>
          </cell>
          <cell r="AS161">
            <v>1.0142075721214123</v>
          </cell>
        </row>
        <row r="162">
          <cell r="AR162">
            <v>1.298</v>
          </cell>
          <cell r="AS162">
            <v>1.015259587732126</v>
          </cell>
        </row>
        <row r="163">
          <cell r="AR163">
            <v>1.415</v>
          </cell>
          <cell r="AS163">
            <v>1.0162539001582025</v>
          </cell>
        </row>
        <row r="164">
          <cell r="AR164">
            <v>1.385</v>
          </cell>
          <cell r="AS164">
            <v>1.0171951302136157</v>
          </cell>
        </row>
        <row r="165">
          <cell r="AR165">
            <v>0.85</v>
          </cell>
          <cell r="AS165">
            <v>0.74121969302816926</v>
          </cell>
        </row>
        <row r="166">
          <cell r="AR166">
            <v>0.83199999999999996</v>
          </cell>
          <cell r="AS166">
            <v>0.74284795570967266</v>
          </cell>
        </row>
        <row r="167">
          <cell r="AR167">
            <v>1.135</v>
          </cell>
          <cell r="AS167">
            <v>1.0210617684498571</v>
          </cell>
        </row>
        <row r="168">
          <cell r="AR168">
            <v>1.0249999999999999</v>
          </cell>
          <cell r="AS168">
            <v>1.0232286760189351</v>
          </cell>
        </row>
        <row r="169">
          <cell r="AR169">
            <v>1.1200000000000001</v>
          </cell>
          <cell r="AS169">
            <v>1.0242229884450116</v>
          </cell>
        </row>
        <row r="170">
          <cell r="AR170">
            <v>1.1067</v>
          </cell>
          <cell r="AS170">
            <v>1.0251642185004251</v>
          </cell>
        </row>
        <row r="171">
          <cell r="AR171">
            <v>0.17</v>
          </cell>
          <cell r="AS171">
            <v>0.53824168424593877</v>
          </cell>
        </row>
        <row r="172">
          <cell r="AR172">
            <v>0.15</v>
          </cell>
          <cell r="AS172">
            <v>0.5399804762477084</v>
          </cell>
        </row>
        <row r="173">
          <cell r="AR173">
            <v>0.45</v>
          </cell>
          <cell r="AS173">
            <v>0.81819428898789293</v>
          </cell>
        </row>
        <row r="174">
          <cell r="AR174">
            <v>0.51</v>
          </cell>
          <cell r="AS174">
            <v>0.81819428898789293</v>
          </cell>
        </row>
        <row r="175">
          <cell r="AR175">
            <v>1.49</v>
          </cell>
          <cell r="AS175">
            <v>1.3746219144682617</v>
          </cell>
        </row>
        <row r="176">
          <cell r="AR176">
            <v>2.5499999999999998E-2</v>
          </cell>
          <cell r="AS176">
            <v>0.22953652805416527</v>
          </cell>
        </row>
        <row r="177">
          <cell r="AR177">
            <v>5.67E-2</v>
          </cell>
          <cell r="AS177">
            <v>0.25820258591674089</v>
          </cell>
        </row>
        <row r="178">
          <cell r="AR178">
            <v>5.3499999999999999E-2</v>
          </cell>
          <cell r="AS178">
            <v>0.25820257435878929</v>
          </cell>
        </row>
        <row r="179">
          <cell r="AR179">
            <v>8.9499999999999996E-2</v>
          </cell>
          <cell r="AS179">
            <v>0.27294576123552333</v>
          </cell>
        </row>
        <row r="180">
          <cell r="AR180">
            <v>9.01E-2</v>
          </cell>
          <cell r="AS180">
            <v>0.27411983682431063</v>
          </cell>
        </row>
        <row r="181">
          <cell r="AR181">
            <v>1.2540000000000003E-2</v>
          </cell>
          <cell r="AS181">
            <v>0.21636092005996596</v>
          </cell>
        </row>
        <row r="182">
          <cell r="AR182">
            <v>1.7856999999999998E-2</v>
          </cell>
          <cell r="AS182">
            <v>0.22162608371517956</v>
          </cell>
        </row>
        <row r="183">
          <cell r="AR183">
            <v>2.5740000000000002E-2</v>
          </cell>
          <cell r="AS183">
            <v>0.22860150944398069</v>
          </cell>
        </row>
        <row r="184">
          <cell r="AR184">
            <v>2.4419999999999997E-2</v>
          </cell>
          <cell r="AS184">
            <v>0.22879359761738352</v>
          </cell>
        </row>
        <row r="185">
          <cell r="AR185">
            <v>3.6630000000000003E-2</v>
          </cell>
          <cell r="AS185">
            <v>0.24361277840895099</v>
          </cell>
        </row>
        <row r="186">
          <cell r="AR186">
            <v>5.3533000000000004E-2</v>
          </cell>
          <cell r="AS186">
            <v>0.25494185218696058</v>
          </cell>
        </row>
        <row r="187">
          <cell r="AR187">
            <v>6.5157000000000007E-2</v>
          </cell>
          <cell r="AS187">
            <v>0.25359955665067357</v>
          </cell>
        </row>
        <row r="188">
          <cell r="AR188">
            <v>7.4066999999999994E-2</v>
          </cell>
          <cell r="AS188">
            <v>0.28460964486657719</v>
          </cell>
        </row>
        <row r="189">
          <cell r="AR189">
            <v>9.6067E-2</v>
          </cell>
          <cell r="AS189">
            <v>0.30844978028815978</v>
          </cell>
        </row>
        <row r="190">
          <cell r="AR190">
            <v>3.0599999999999999E-2</v>
          </cell>
          <cell r="AS190">
            <v>0.21233282687441013</v>
          </cell>
        </row>
        <row r="191">
          <cell r="AR191">
            <v>2.93E-2</v>
          </cell>
          <cell r="AS191">
            <v>0.20561859280169048</v>
          </cell>
        </row>
        <row r="192">
          <cell r="AR192">
            <v>7.1999999999999998E-3</v>
          </cell>
          <cell r="AS192">
            <v>0.18108857578292747</v>
          </cell>
        </row>
        <row r="193">
          <cell r="AR193">
            <v>1.2500000000000001E-2</v>
          </cell>
          <cell r="AS193">
            <v>0.18586816825148528</v>
          </cell>
        </row>
        <row r="194">
          <cell r="AR194">
            <v>2.0400000000000001E-2</v>
          </cell>
          <cell r="AS194">
            <v>0.21853917242662765</v>
          </cell>
        </row>
        <row r="195">
          <cell r="AR195">
            <v>1.9699999999999999E-2</v>
          </cell>
          <cell r="AS195">
            <v>0.21739311363685654</v>
          </cell>
        </row>
        <row r="196">
          <cell r="AR196">
            <v>6.1999999999999998E-3</v>
          </cell>
          <cell r="AS196">
            <v>0.20472358568836893</v>
          </cell>
        </row>
        <row r="197">
          <cell r="AR197">
            <v>6.4000000000000003E-3</v>
          </cell>
          <cell r="AS197">
            <v>0.20631883648372476</v>
          </cell>
        </row>
        <row r="198">
          <cell r="AR198">
            <v>2.23E-2</v>
          </cell>
          <cell r="AS198">
            <v>0.22545210516504491</v>
          </cell>
        </row>
        <row r="199">
          <cell r="AR199">
            <v>8.14E-2</v>
          </cell>
          <cell r="AS199">
            <v>0.23322608351649873</v>
          </cell>
        </row>
        <row r="200">
          <cell r="AR200">
            <v>7.8200000000000006E-2</v>
          </cell>
          <cell r="AS200">
            <v>0.24004496064064218</v>
          </cell>
        </row>
        <row r="201">
          <cell r="AR201">
            <v>7.9399999999999998E-2</v>
          </cell>
          <cell r="AS201">
            <v>0.24875709130797272</v>
          </cell>
        </row>
        <row r="202">
          <cell r="AR202">
            <v>9.9199999999999997E-2</v>
          </cell>
          <cell r="AS202">
            <v>0.2464807226087927</v>
          </cell>
        </row>
        <row r="203">
          <cell r="AR203">
            <v>0.1033</v>
          </cell>
          <cell r="AS203">
            <v>0.25989698982110893</v>
          </cell>
        </row>
        <row r="204">
          <cell r="AR204">
            <v>0.10059999999999999</v>
          </cell>
          <cell r="AS204">
            <v>0.26312961588055017</v>
          </cell>
        </row>
        <row r="205">
          <cell r="AR205">
            <v>9.7600000000000006E-2</v>
          </cell>
          <cell r="AS205">
            <v>0.26264109793784818</v>
          </cell>
        </row>
        <row r="206">
          <cell r="AR206">
            <v>0.1061</v>
          </cell>
          <cell r="AS206">
            <v>0.26509211090913287</v>
          </cell>
        </row>
        <row r="207">
          <cell r="AR207">
            <v>0.10589999999999999</v>
          </cell>
          <cell r="AS207">
            <v>0.26673891378280778</v>
          </cell>
        </row>
        <row r="208">
          <cell r="AR208">
            <v>6.0000000000000001E-3</v>
          </cell>
          <cell r="AS208">
            <v>0.20728055690134936</v>
          </cell>
        </row>
        <row r="209">
          <cell r="AR209">
            <v>9.1999999999999998E-3</v>
          </cell>
          <cell r="AS209">
            <v>0.21468839119693159</v>
          </cell>
        </row>
        <row r="210">
          <cell r="AR210">
            <v>3.5000000000000001E-3</v>
          </cell>
          <cell r="AS210">
            <v>0.19387180983040644</v>
          </cell>
        </row>
        <row r="211">
          <cell r="AR211">
            <v>1.14E-2</v>
          </cell>
          <cell r="AS211">
            <v>0.21182465842547388</v>
          </cell>
        </row>
        <row r="212">
          <cell r="AR212">
            <v>1.7600000000000001E-2</v>
          </cell>
          <cell r="AS212">
            <v>0.21954238770292051</v>
          </cell>
        </row>
        <row r="213">
          <cell r="AR213">
            <v>1.7500000000000002E-2</v>
          </cell>
          <cell r="AS213">
            <v>0.21872679825948463</v>
          </cell>
        </row>
        <row r="214">
          <cell r="AR214">
            <v>1.5699999999999999E-2</v>
          </cell>
          <cell r="AS214">
            <v>0.22407386304124693</v>
          </cell>
        </row>
        <row r="215">
          <cell r="AR215">
            <v>2.92E-2</v>
          </cell>
          <cell r="AS215">
            <v>0.24031693462171341</v>
          </cell>
        </row>
        <row r="216">
          <cell r="AR216">
            <v>3.4099999999999998E-2</v>
          </cell>
          <cell r="AS216">
            <v>0.24756756924951126</v>
          </cell>
        </row>
        <row r="217">
          <cell r="AR217">
            <v>1.95E-2</v>
          </cell>
          <cell r="AS217">
            <v>0.24936374360123212</v>
          </cell>
        </row>
        <row r="218">
          <cell r="AR218">
            <v>2.9600000000000001E-2</v>
          </cell>
          <cell r="AS218">
            <v>0.25222715587538669</v>
          </cell>
        </row>
        <row r="219">
          <cell r="AR219">
            <v>5.9799999999999999E-2</v>
          </cell>
          <cell r="AS219">
            <v>0.26586380377729973</v>
          </cell>
        </row>
        <row r="220">
          <cell r="AR220">
            <v>9.9000000000000005E-2</v>
          </cell>
          <cell r="AS220">
            <v>0.30477413188189334</v>
          </cell>
        </row>
        <row r="221">
          <cell r="AR221">
            <v>3.7499999999999999E-2</v>
          </cell>
          <cell r="AS221">
            <v>0.28912790997713395</v>
          </cell>
        </row>
        <row r="222">
          <cell r="AR222">
            <v>0.1019</v>
          </cell>
          <cell r="AS222">
            <v>0.30793631243512659</v>
          </cell>
        </row>
        <row r="223">
          <cell r="AR223">
            <v>0.13919999999999999</v>
          </cell>
          <cell r="AS223">
            <v>0.32679212952905817</v>
          </cell>
        </row>
        <row r="224">
          <cell r="AR224">
            <v>0.16270000000000001</v>
          </cell>
          <cell r="AS224">
            <v>0.36000981945569155</v>
          </cell>
        </row>
        <row r="225">
          <cell r="AR225">
            <v>6.8099999999999994E-2</v>
          </cell>
          <cell r="AS225">
            <v>0.33237373614634141</v>
          </cell>
        </row>
        <row r="226">
          <cell r="AR226">
            <v>0.12709999999999999</v>
          </cell>
          <cell r="AS226">
            <v>0.34520441709853045</v>
          </cell>
        </row>
        <row r="227">
          <cell r="AR227">
            <v>0.21829999999999999</v>
          </cell>
          <cell r="AS227">
            <v>0.37869875915836126</v>
          </cell>
        </row>
        <row r="228">
          <cell r="AR228">
            <v>0.32769999999999999</v>
          </cell>
          <cell r="AS228">
            <v>0.43110054824965405</v>
          </cell>
        </row>
        <row r="229">
          <cell r="AR229">
            <v>0.24210000000000001</v>
          </cell>
          <cell r="AS229">
            <v>0.39987082122868733</v>
          </cell>
        </row>
        <row r="230">
          <cell r="AR230">
            <v>0.1051</v>
          </cell>
          <cell r="AS230">
            <v>0.37890098509802728</v>
          </cell>
        </row>
        <row r="231">
          <cell r="AR231">
            <v>0.33179999999999998</v>
          </cell>
          <cell r="AS231">
            <v>0.45991625151243798</v>
          </cell>
        </row>
        <row r="232">
          <cell r="AR232">
            <v>0.31719999999999998</v>
          </cell>
          <cell r="AS232">
            <v>0.44053688827980864</v>
          </cell>
        </row>
        <row r="233">
          <cell r="AR233">
            <v>0.3029</v>
          </cell>
          <cell r="AS233">
            <v>0.42150041122356097</v>
          </cell>
        </row>
        <row r="234">
          <cell r="AR234">
            <v>0.21890000000000001</v>
          </cell>
          <cell r="AS234">
            <v>0.38860404143208338</v>
          </cell>
        </row>
        <row r="235">
          <cell r="AR235">
            <v>0.34</v>
          </cell>
          <cell r="AS235">
            <v>0.61465673597361814</v>
          </cell>
        </row>
        <row r="236">
          <cell r="AR236">
            <v>1.1100000000000001</v>
          </cell>
          <cell r="AS236">
            <v>0.89021361174274405</v>
          </cell>
        </row>
        <row r="237">
          <cell r="AR237">
            <v>1.6</v>
          </cell>
          <cell r="AS237">
            <v>1.1649431766217695</v>
          </cell>
        </row>
        <row r="238">
          <cell r="AR238">
            <v>1.61</v>
          </cell>
          <cell r="AS238">
            <v>1.1688120942263307</v>
          </cell>
        </row>
        <row r="239">
          <cell r="AR239">
            <v>1.63</v>
          </cell>
          <cell r="AS239">
            <v>1.1698606037727888</v>
          </cell>
        </row>
        <row r="240">
          <cell r="AR240">
            <v>1.59</v>
          </cell>
          <cell r="AS240">
            <v>1.169939840348732</v>
          </cell>
        </row>
        <row r="241">
          <cell r="AR241">
            <v>1.43</v>
          </cell>
          <cell r="AS241">
            <v>1.1668739667972408</v>
          </cell>
        </row>
        <row r="242">
          <cell r="AR242">
            <v>1.4</v>
          </cell>
          <cell r="AS242">
            <v>1.1698210916587837</v>
          </cell>
        </row>
        <row r="243">
          <cell r="AR243">
            <v>1.29</v>
          </cell>
          <cell r="AS243">
            <v>1.1725209618097105</v>
          </cell>
        </row>
        <row r="244">
          <cell r="AR244">
            <v>1.36</v>
          </cell>
          <cell r="AS244">
            <v>1.1725530465831342</v>
          </cell>
        </row>
        <row r="245">
          <cell r="AR245">
            <v>1.39</v>
          </cell>
          <cell r="AS245">
            <v>1.1720942958317091</v>
          </cell>
        </row>
        <row r="246">
          <cell r="AR246">
            <v>1.37</v>
          </cell>
          <cell r="AS246">
            <v>1.1728670269934651</v>
          </cell>
        </row>
        <row r="247">
          <cell r="AR247">
            <v>1.33</v>
          </cell>
          <cell r="AS247">
            <v>1.1712782912835473</v>
          </cell>
        </row>
        <row r="248">
          <cell r="AR248">
            <v>2.12</v>
          </cell>
          <cell r="AS248">
            <v>1.4454815755428134</v>
          </cell>
        </row>
        <row r="249">
          <cell r="AR249">
            <v>0.52</v>
          </cell>
          <cell r="AS249">
            <v>0.61515874879821919</v>
          </cell>
        </row>
        <row r="250">
          <cell r="AR250">
            <v>1</v>
          </cell>
          <cell r="AS250">
            <v>0.89622897692068737</v>
          </cell>
        </row>
        <row r="251">
          <cell r="AR251">
            <v>1.59</v>
          </cell>
          <cell r="AS251">
            <v>1.1652509546515293</v>
          </cell>
        </row>
        <row r="252">
          <cell r="AR252">
            <v>1.54</v>
          </cell>
          <cell r="AS252">
            <v>1.1682836246591837</v>
          </cell>
        </row>
        <row r="253">
          <cell r="AR253">
            <v>1.42</v>
          </cell>
          <cell r="AS253">
            <v>1.1695116641952867</v>
          </cell>
        </row>
        <row r="254">
          <cell r="AR254">
            <v>1.44</v>
          </cell>
          <cell r="AS254">
            <v>1.1685105674205889</v>
          </cell>
        </row>
        <row r="255">
          <cell r="AR255">
            <v>1.26</v>
          </cell>
          <cell r="AS255">
            <v>1.1773083199166028</v>
          </cell>
        </row>
        <row r="256">
          <cell r="AR256">
            <v>2.0099999999999998</v>
          </cell>
          <cell r="AS256">
            <v>1.451658206275384</v>
          </cell>
        </row>
        <row r="257">
          <cell r="AR257">
            <v>0</v>
          </cell>
          <cell r="AS257">
            <v>0.13486811155848411</v>
          </cell>
        </row>
        <row r="258">
          <cell r="AR258">
            <v>1.6899999999999998E-2</v>
          </cell>
          <cell r="AS258">
            <v>0.14292266117760827</v>
          </cell>
        </row>
        <row r="259">
          <cell r="AR259">
            <v>2.81E-2</v>
          </cell>
          <cell r="AS259">
            <v>0.15142435616012825</v>
          </cell>
        </row>
        <row r="260">
          <cell r="AR260">
            <v>3.175E-2</v>
          </cell>
          <cell r="AS260">
            <v>0.15737661744749545</v>
          </cell>
        </row>
        <row r="261">
          <cell r="AR261">
            <v>0</v>
          </cell>
          <cell r="AS261">
            <v>0.14501378045889293</v>
          </cell>
        </row>
        <row r="262">
          <cell r="AR262">
            <v>2.1499999999999998E-2</v>
          </cell>
          <cell r="AS262">
            <v>0.14971709293001234</v>
          </cell>
        </row>
        <row r="263">
          <cell r="AR263">
            <v>3.2399999999999998E-2</v>
          </cell>
          <cell r="AS263">
            <v>0.15583766538583399</v>
          </cell>
        </row>
        <row r="264">
          <cell r="AR264">
            <v>5.11E-2</v>
          </cell>
          <cell r="AS264">
            <v>0.16843671240819294</v>
          </cell>
        </row>
        <row r="265">
          <cell r="AR265">
            <v>4.6100000000000002E-2</v>
          </cell>
          <cell r="AS265">
            <v>0.1827652050107372</v>
          </cell>
        </row>
        <row r="266">
          <cell r="AR266">
            <v>0.1011</v>
          </cell>
          <cell r="AS266">
            <v>0.2023054549585841</v>
          </cell>
        </row>
        <row r="267">
          <cell r="AR267">
            <v>0.12620000000000001</v>
          </cell>
          <cell r="AS267">
            <v>0.21544441540567061</v>
          </cell>
        </row>
        <row r="268">
          <cell r="AR268">
            <v>0.1401</v>
          </cell>
          <cell r="AS268">
            <v>0.23715964907571141</v>
          </cell>
        </row>
        <row r="269">
          <cell r="AR269">
            <v>0.08</v>
          </cell>
          <cell r="AS269">
            <v>0.22381131657334669</v>
          </cell>
        </row>
        <row r="270">
          <cell r="AR270">
            <v>0.20025000000000001</v>
          </cell>
          <cell r="AS270">
            <v>0.28036638253909735</v>
          </cell>
        </row>
        <row r="271">
          <cell r="AR271">
            <v>0.22359999999999999</v>
          </cell>
          <cell r="AS271">
            <v>0.29043625004619933</v>
          </cell>
        </row>
        <row r="272">
          <cell r="AR272">
            <v>0.1173</v>
          </cell>
          <cell r="AS272">
            <v>0.26080597693215224</v>
          </cell>
        </row>
        <row r="273">
          <cell r="AR273">
            <v>0.2114</v>
          </cell>
          <cell r="AS273">
            <v>0.28273833572647922</v>
          </cell>
        </row>
        <row r="274">
          <cell r="AR274">
            <v>0.25030000000000002</v>
          </cell>
          <cell r="AS274">
            <v>0.32613595319754818</v>
          </cell>
        </row>
        <row r="275">
          <cell r="AR275">
            <v>0.29330000000000001</v>
          </cell>
          <cell r="AS275">
            <v>0.34616911027071162</v>
          </cell>
        </row>
        <row r="276">
          <cell r="AR276">
            <v>0.65300000000000002</v>
          </cell>
          <cell r="AS276">
            <v>0.33459705694698272</v>
          </cell>
        </row>
        <row r="277">
          <cell r="AR277">
            <v>0.66100000000000003</v>
          </cell>
          <cell r="AS277">
            <v>0.37404988507435138</v>
          </cell>
        </row>
        <row r="278">
          <cell r="AR278">
            <v>0.71199999999999997</v>
          </cell>
          <cell r="AS278">
            <v>0.38808187810043498</v>
          </cell>
        </row>
        <row r="279">
          <cell r="AR279">
            <v>2.1499999999999998E-2</v>
          </cell>
          <cell r="AS279">
            <v>0.24754181201888562</v>
          </cell>
        </row>
        <row r="280">
          <cell r="AR280">
            <v>5.8200000000000002E-2</v>
          </cell>
          <cell r="AS280">
            <v>0.26213943363623698</v>
          </cell>
        </row>
        <row r="281">
          <cell r="AR281">
            <v>0.1022</v>
          </cell>
          <cell r="AS281">
            <v>0.28865074662515688</v>
          </cell>
        </row>
        <row r="282">
          <cell r="AR282">
            <v>0.2094</v>
          </cell>
          <cell r="AS282">
            <v>0.34737311774825957</v>
          </cell>
        </row>
        <row r="283">
          <cell r="AR283">
            <v>3.8300000000000001E-2</v>
          </cell>
          <cell r="AS283">
            <v>0.19992862390554078</v>
          </cell>
        </row>
        <row r="284">
          <cell r="AR284">
            <v>6.6100000000000006E-2</v>
          </cell>
          <cell r="AS284">
            <v>0.21372641013876195</v>
          </cell>
        </row>
        <row r="285">
          <cell r="AR285">
            <v>5.04E-2</v>
          </cell>
          <cell r="AS285">
            <v>0.21705948630571031</v>
          </cell>
        </row>
        <row r="286">
          <cell r="AR286">
            <v>0.1429</v>
          </cell>
          <cell r="AS286">
            <v>0.27253561587276648</v>
          </cell>
        </row>
        <row r="287">
          <cell r="AR287">
            <v>7.3000000000000001E-3</v>
          </cell>
          <cell r="AS287">
            <v>0.23986123959428404</v>
          </cell>
        </row>
        <row r="288">
          <cell r="AR288">
            <v>2.7900000000000001E-2</v>
          </cell>
          <cell r="AS288">
            <v>0.25830545947824496</v>
          </cell>
        </row>
        <row r="289">
          <cell r="AR289">
            <v>6.13E-2</v>
          </cell>
          <cell r="AS289">
            <v>0.28483912777128606</v>
          </cell>
        </row>
        <row r="290">
          <cell r="AR290">
            <v>0.11700000000000001</v>
          </cell>
          <cell r="AS290">
            <v>0.32950793627068242</v>
          </cell>
        </row>
        <row r="291">
          <cell r="AR291">
            <v>1.64</v>
          </cell>
          <cell r="AS291">
            <v>1.1204251595596779</v>
          </cell>
        </row>
        <row r="292">
          <cell r="AR292">
            <v>1.53</v>
          </cell>
          <cell r="AS292">
            <v>1.1236731094129773</v>
          </cell>
        </row>
        <row r="293">
          <cell r="AR293">
            <v>1.51</v>
          </cell>
          <cell r="AS293">
            <v>1.1265607573303842</v>
          </cell>
        </row>
        <row r="294">
          <cell r="AR294">
            <v>0.85</v>
          </cell>
          <cell r="AS294">
            <v>0.84296326632030205</v>
          </cell>
        </row>
        <row r="295">
          <cell r="AR295">
            <v>0.56000000000000005</v>
          </cell>
          <cell r="AS295">
            <v>0.56554037852286942</v>
          </cell>
        </row>
        <row r="296">
          <cell r="AR296">
            <v>0.78</v>
          </cell>
          <cell r="AS296">
            <v>0.54811036290461213</v>
          </cell>
        </row>
        <row r="297">
          <cell r="AR297">
            <v>0.65</v>
          </cell>
          <cell r="AS297">
            <v>0.54893974770748299</v>
          </cell>
        </row>
        <row r="298">
          <cell r="AR298">
            <v>0.73</v>
          </cell>
          <cell r="AS298">
            <v>0.54973485101745079</v>
          </cell>
        </row>
        <row r="299">
          <cell r="AR299">
            <v>0.67</v>
          </cell>
          <cell r="AS299">
            <v>0.55047357560453658</v>
          </cell>
        </row>
        <row r="300">
          <cell r="AR300">
            <v>0.72</v>
          </cell>
          <cell r="AS300">
            <v>0.55117870049242057</v>
          </cell>
        </row>
        <row r="301">
          <cell r="AR301">
            <v>0.75</v>
          </cell>
          <cell r="AS301">
            <v>0.55184384149874943</v>
          </cell>
        </row>
        <row r="302">
          <cell r="AR302">
            <v>1.41</v>
          </cell>
          <cell r="AS302">
            <v>0.82555713917516971</v>
          </cell>
        </row>
        <row r="303">
          <cell r="AR303">
            <v>1.23</v>
          </cell>
          <cell r="AS303">
            <v>0.82680258585771083</v>
          </cell>
        </row>
        <row r="304">
          <cell r="AR304">
            <v>1.17</v>
          </cell>
          <cell r="AS304">
            <v>0.82798169317981141</v>
          </cell>
        </row>
        <row r="305">
          <cell r="AR305">
            <v>1.17</v>
          </cell>
          <cell r="AS305">
            <v>0.82909658513817563</v>
          </cell>
        </row>
        <row r="306">
          <cell r="AR306">
            <v>1.1100000000000001</v>
          </cell>
          <cell r="AS306">
            <v>0.83014412143578775</v>
          </cell>
        </row>
        <row r="307">
          <cell r="AR307">
            <v>1.08</v>
          </cell>
          <cell r="AS307">
            <v>0.83113619129520988</v>
          </cell>
        </row>
        <row r="308">
          <cell r="AR308">
            <v>1.99</v>
          </cell>
          <cell r="AS308">
            <v>1.1029994301694386</v>
          </cell>
        </row>
        <row r="309">
          <cell r="AR309">
            <v>1.91</v>
          </cell>
          <cell r="AS309">
            <v>1.1046720150808678</v>
          </cell>
        </row>
        <row r="310">
          <cell r="AR310">
            <v>1.66</v>
          </cell>
          <cell r="AS310">
            <v>1.1062317989176365</v>
          </cell>
        </row>
        <row r="311">
          <cell r="AR311">
            <v>1.74</v>
          </cell>
          <cell r="AS311">
            <v>1.1062376760038533</v>
          </cell>
        </row>
        <row r="312">
          <cell r="AR312">
            <v>1.93</v>
          </cell>
          <cell r="AS312">
            <v>1.1062515803338153</v>
          </cell>
        </row>
        <row r="313">
          <cell r="AR313">
            <v>1.78</v>
          </cell>
          <cell r="AS313">
            <v>1.1077271321181104</v>
          </cell>
        </row>
        <row r="314">
          <cell r="AR314">
            <v>1.56</v>
          </cell>
          <cell r="AS314">
            <v>1.1091136436923388</v>
          </cell>
        </row>
        <row r="315">
          <cell r="AR315">
            <v>1.65</v>
          </cell>
          <cell r="AS315">
            <v>1.1104460233286386</v>
          </cell>
        </row>
        <row r="316">
          <cell r="AR316">
            <v>2.77</v>
          </cell>
          <cell r="AS316">
            <v>1.3804553158089123</v>
          </cell>
        </row>
        <row r="317">
          <cell r="AR317">
            <v>2.46</v>
          </cell>
          <cell r="AS317">
            <v>1.3825311520549417</v>
          </cell>
        </row>
        <row r="318">
          <cell r="AR318">
            <v>2.29</v>
          </cell>
          <cell r="AS318">
            <v>1.3844915325193714</v>
          </cell>
        </row>
        <row r="319">
          <cell r="AR319">
            <v>0.28599999999999998</v>
          </cell>
          <cell r="AS319">
            <v>0.3072918473254464</v>
          </cell>
        </row>
        <row r="320">
          <cell r="AR320">
            <v>0.26500000000000001</v>
          </cell>
          <cell r="AS320">
            <v>0.30088938421894423</v>
          </cell>
        </row>
        <row r="321">
          <cell r="AR321">
            <v>9.6000000000000002E-2</v>
          </cell>
          <cell r="AS321">
            <v>0.26873333446110681</v>
          </cell>
        </row>
        <row r="322">
          <cell r="AR322">
            <v>0.73399999999999999</v>
          </cell>
          <cell r="AS322">
            <v>0.44003187320477866</v>
          </cell>
        </row>
        <row r="323">
          <cell r="AR323">
            <v>0.53</v>
          </cell>
          <cell r="AS323">
            <v>0.39372764532784665</v>
          </cell>
        </row>
        <row r="324">
          <cell r="AR324">
            <v>0.48</v>
          </cell>
          <cell r="AS324">
            <v>0.39411932778286562</v>
          </cell>
        </row>
        <row r="325">
          <cell r="AR325">
            <v>0.61799999999999999</v>
          </cell>
          <cell r="AS325">
            <v>0.40913014531794423</v>
          </cell>
        </row>
        <row r="326">
          <cell r="AR326">
            <v>0.82399999999999995</v>
          </cell>
          <cell r="AS326">
            <v>0.45340361164762422</v>
          </cell>
        </row>
        <row r="327">
          <cell r="AR327">
            <v>0.91500000000000004</v>
          </cell>
          <cell r="AS327">
            <v>0.44515158479281552</v>
          </cell>
        </row>
        <row r="328">
          <cell r="AR328">
            <v>0.73599999999999999</v>
          </cell>
          <cell r="AS328">
            <v>0.40936956805783115</v>
          </cell>
        </row>
        <row r="329">
          <cell r="AR329">
            <v>0.39900000000000002</v>
          </cell>
          <cell r="AS329">
            <v>0.36837257558747227</v>
          </cell>
        </row>
        <row r="330">
          <cell r="AR330">
            <v>7.4999999999999997E-2</v>
          </cell>
          <cell r="AS330">
            <v>0.25292224778911537</v>
          </cell>
        </row>
        <row r="331">
          <cell r="AR331">
            <v>0.27600000000000002</v>
          </cell>
          <cell r="AS331">
            <v>0.28105602870407037</v>
          </cell>
        </row>
        <row r="332">
          <cell r="AR332">
            <v>0.36399999999999999</v>
          </cell>
          <cell r="AS332">
            <v>0.30009992634197286</v>
          </cell>
        </row>
        <row r="333">
          <cell r="AR333">
            <v>7.5999999999999998E-2</v>
          </cell>
          <cell r="AS333">
            <v>0.25407377844573797</v>
          </cell>
        </row>
        <row r="334">
          <cell r="AR334">
            <v>0.25700000000000001</v>
          </cell>
          <cell r="AS334">
            <v>0.27945825291424709</v>
          </cell>
        </row>
        <row r="335">
          <cell r="AR335">
            <v>0.30299999999999999</v>
          </cell>
          <cell r="AS335">
            <v>0.2914360846877041</v>
          </cell>
        </row>
        <row r="336">
          <cell r="AR336">
            <v>0.28699999999999998</v>
          </cell>
          <cell r="AS336">
            <v>0.29757174671693776</v>
          </cell>
        </row>
        <row r="337">
          <cell r="AR337">
            <v>0.26400000000000001</v>
          </cell>
          <cell r="AS337">
            <v>0.27860141630359692</v>
          </cell>
        </row>
        <row r="338">
          <cell r="AR338">
            <v>0.158</v>
          </cell>
          <cell r="AS338">
            <v>0.30529227578143142</v>
          </cell>
        </row>
        <row r="339">
          <cell r="AR339">
            <v>0.22</v>
          </cell>
          <cell r="AS339">
            <v>0.30943516112245378</v>
          </cell>
        </row>
        <row r="340">
          <cell r="AR340">
            <v>1.25</v>
          </cell>
          <cell r="AS340">
            <v>0.5315398383742036</v>
          </cell>
        </row>
        <row r="341">
          <cell r="AR341">
            <v>0.93</v>
          </cell>
          <cell r="AS341">
            <v>0.5323539697149553</v>
          </cell>
        </row>
        <row r="342">
          <cell r="AR342">
            <v>2.85</v>
          </cell>
          <cell r="AS342">
            <v>0.80893951977363632</v>
          </cell>
        </row>
        <row r="343">
          <cell r="AR343">
            <v>2.33</v>
          </cell>
          <cell r="AS343">
            <v>0.80977872986067623</v>
          </cell>
        </row>
        <row r="344">
          <cell r="AR344">
            <v>2.5099999999999998</v>
          </cell>
          <cell r="AS344">
            <v>0.81056778245513972</v>
          </cell>
        </row>
        <row r="345">
          <cell r="AR345">
            <v>2.4700000000000002</v>
          </cell>
          <cell r="AS345">
            <v>0.81131104376071583</v>
          </cell>
        </row>
        <row r="346">
          <cell r="AR346">
            <v>4.5199999999999996</v>
          </cell>
          <cell r="AS346">
            <v>1.0863392011730693</v>
          </cell>
        </row>
        <row r="347">
          <cell r="AR347">
            <v>4.68</v>
          </cell>
          <cell r="AS347">
            <v>1.087598016303629</v>
          </cell>
        </row>
        <row r="348">
          <cell r="AR348">
            <v>3.99</v>
          </cell>
          <cell r="AS348">
            <v>1.0887815951953241</v>
          </cell>
        </row>
        <row r="349">
          <cell r="AR349">
            <v>3.6</v>
          </cell>
          <cell r="AS349">
            <v>1.0909485027644021</v>
          </cell>
        </row>
        <row r="350">
          <cell r="AR350">
            <v>6.21</v>
          </cell>
          <cell r="AS350">
            <v>1.3654173027465815</v>
          </cell>
        </row>
        <row r="351">
          <cell r="AR351">
            <v>5.88</v>
          </cell>
          <cell r="AS351">
            <v>1.3669954079355087</v>
          </cell>
        </row>
        <row r="352">
          <cell r="AR352">
            <v>5.24</v>
          </cell>
          <cell r="AS352">
            <v>1.3684819305466609</v>
          </cell>
        </row>
        <row r="353">
          <cell r="AR353">
            <v>4.91</v>
          </cell>
          <cell r="AS353">
            <v>1.3698846180276125</v>
          </cell>
        </row>
        <row r="354">
          <cell r="AR354">
            <v>4.1500000000000004</v>
          </cell>
          <cell r="AS354">
            <v>1.3724653413362657</v>
          </cell>
        </row>
        <row r="355">
          <cell r="AR355">
            <v>1.71</v>
          </cell>
          <cell r="AS355">
            <v>0.81056778245513972</v>
          </cell>
        </row>
        <row r="356">
          <cell r="AR356">
            <v>1.02</v>
          </cell>
          <cell r="AS356">
            <v>0.81201238750119165</v>
          </cell>
        </row>
        <row r="357">
          <cell r="AR357">
            <v>2.98</v>
          </cell>
          <cell r="AS357">
            <v>1.0887815951953241</v>
          </cell>
        </row>
        <row r="358">
          <cell r="AR358">
            <v>2.59</v>
          </cell>
          <cell r="AS358">
            <v>1.0909485027644021</v>
          </cell>
        </row>
        <row r="359">
          <cell r="AR359">
            <v>4.1500000000000004</v>
          </cell>
          <cell r="AS359">
            <v>1.3684819305466609</v>
          </cell>
        </row>
        <row r="360">
          <cell r="AR360">
            <v>3.82</v>
          </cell>
          <cell r="AS360">
            <v>1.3712103679290479</v>
          </cell>
        </row>
        <row r="361">
          <cell r="AR361">
            <v>1.1299999999999999</v>
          </cell>
          <cell r="AS361">
            <v>1.3698846180276125</v>
          </cell>
        </row>
        <row r="362">
          <cell r="AR362">
            <v>4.55</v>
          </cell>
          <cell r="AS362">
            <v>1.3103161979149962</v>
          </cell>
        </row>
        <row r="363">
          <cell r="AR363">
            <v>4.1100000000000003</v>
          </cell>
          <cell r="AS363">
            <v>1.3139831790993597</v>
          </cell>
        </row>
        <row r="364">
          <cell r="AR364">
            <v>15.29</v>
          </cell>
          <cell r="AS364">
            <v>1.4500391343779868</v>
          </cell>
        </row>
        <row r="365">
          <cell r="AR365">
            <v>14.85</v>
          </cell>
          <cell r="AS365">
            <v>1.4529078470695742</v>
          </cell>
        </row>
        <row r="366">
          <cell r="AR366">
            <v>13.9</v>
          </cell>
          <cell r="AS366">
            <v>1.4554436042099061</v>
          </cell>
        </row>
        <row r="367">
          <cell r="AR367">
            <v>18</v>
          </cell>
          <cell r="AS367">
            <v>1.8352640233899657</v>
          </cell>
        </row>
        <row r="368">
          <cell r="AR368">
            <v>17.64</v>
          </cell>
          <cell r="AS368">
            <v>1.8396445656725056</v>
          </cell>
        </row>
        <row r="369">
          <cell r="AR369">
            <v>17.09</v>
          </cell>
          <cell r="AS369">
            <v>1.8435206667339252</v>
          </cell>
        </row>
        <row r="370">
          <cell r="AR370">
            <v>16.21</v>
          </cell>
          <cell r="AS370">
            <v>1.1627515672452811</v>
          </cell>
        </row>
        <row r="371">
          <cell r="AR371">
            <v>14.89</v>
          </cell>
          <cell r="AS371">
            <v>1.1653699091209613</v>
          </cell>
        </row>
        <row r="372">
          <cell r="AR372">
            <v>18.63</v>
          </cell>
          <cell r="AS372">
            <v>1.6089495805170329</v>
          </cell>
        </row>
        <row r="373">
          <cell r="AR373">
            <v>18.48</v>
          </cell>
          <cell r="AS373">
            <v>1.6118322012444484</v>
          </cell>
        </row>
        <row r="374">
          <cell r="AR374">
            <v>16.940000000000001</v>
          </cell>
          <cell r="AS374">
            <v>1.6143439856552801</v>
          </cell>
        </row>
        <row r="375">
          <cell r="AR375">
            <v>3.37</v>
          </cell>
          <cell r="AS375">
            <v>0.70049416633298844</v>
          </cell>
        </row>
        <row r="376">
          <cell r="AR376">
            <v>2.57</v>
          </cell>
          <cell r="AS376">
            <v>0.70049416633298844</v>
          </cell>
        </row>
        <row r="377">
          <cell r="AR377">
            <v>2.56</v>
          </cell>
          <cell r="AS377">
            <v>0.70141882699400648</v>
          </cell>
        </row>
        <row r="378">
          <cell r="AR378">
            <v>2.36</v>
          </cell>
          <cell r="AS378">
            <v>0.70223295833475818</v>
          </cell>
        </row>
        <row r="379">
          <cell r="AR379">
            <v>6.43</v>
          </cell>
          <cell r="AS379">
            <v>0.9788185083934392</v>
          </cell>
        </row>
        <row r="380">
          <cell r="AR380">
            <v>5.37</v>
          </cell>
          <cell r="AS380">
            <v>0.9788185083934392</v>
          </cell>
        </row>
        <row r="381">
          <cell r="AR381">
            <v>4.7</v>
          </cell>
          <cell r="AS381">
            <v>0.9804467710749426</v>
          </cell>
        </row>
        <row r="382">
          <cell r="AR382">
            <v>2.08</v>
          </cell>
          <cell r="AS382">
            <v>0.74839248537863168</v>
          </cell>
        </row>
        <row r="383">
          <cell r="AR383">
            <v>2.27</v>
          </cell>
          <cell r="AS383">
            <v>0.74930097334424162</v>
          </cell>
        </row>
        <row r="384">
          <cell r="AR384">
            <v>2.75</v>
          </cell>
          <cell r="AS384">
            <v>0.7501885471593126</v>
          </cell>
        </row>
        <row r="385">
          <cell r="AR385">
            <v>3.85</v>
          </cell>
          <cell r="AS385">
            <v>1.0304402533247659</v>
          </cell>
        </row>
        <row r="386">
          <cell r="AR386">
            <v>5.4</v>
          </cell>
          <cell r="AS386">
            <v>1.3107240638632516</v>
          </cell>
        </row>
        <row r="387">
          <cell r="AR387">
            <v>1.07</v>
          </cell>
          <cell r="AS387">
            <v>0.78232414114147819</v>
          </cell>
        </row>
        <row r="388">
          <cell r="AR388">
            <v>1.02</v>
          </cell>
          <cell r="AS388">
            <v>0.78337217167022044</v>
          </cell>
        </row>
        <row r="389">
          <cell r="AR389">
            <v>0.89</v>
          </cell>
          <cell r="AS389">
            <v>0.78529732507739858</v>
          </cell>
        </row>
        <row r="390">
          <cell r="AR390">
            <v>0.97</v>
          </cell>
          <cell r="AS390">
            <v>0.78704307753206071</v>
          </cell>
        </row>
        <row r="391">
          <cell r="AR391">
            <v>1.62</v>
          </cell>
          <cell r="AS391">
            <v>1.0623557192415696</v>
          </cell>
        </row>
        <row r="392">
          <cell r="AR392">
            <v>1.39</v>
          </cell>
          <cell r="AS392">
            <v>1.064918359921013</v>
          </cell>
        </row>
        <row r="393">
          <cell r="AR393">
            <v>1.4</v>
          </cell>
          <cell r="AS393">
            <v>1.0661088659564046</v>
          </cell>
        </row>
        <row r="394">
          <cell r="AR394">
            <v>1.48</v>
          </cell>
          <cell r="AS394">
            <v>1.067244589613034</v>
          </cell>
        </row>
        <row r="395">
          <cell r="AR395">
            <v>1.72</v>
          </cell>
          <cell r="AS395">
            <v>1.0545393066124114</v>
          </cell>
        </row>
        <row r="396">
          <cell r="AR396">
            <v>0.77</v>
          </cell>
          <cell r="AS396">
            <v>0.80458277901653441</v>
          </cell>
        </row>
        <row r="397">
          <cell r="AR397">
            <v>0.86</v>
          </cell>
          <cell r="AS397">
            <v>0.81263655085850184</v>
          </cell>
        </row>
        <row r="398">
          <cell r="AR398">
            <v>0.76</v>
          </cell>
          <cell r="AS398">
            <v>0.80429119094415813</v>
          </cell>
        </row>
        <row r="399">
          <cell r="AR399">
            <v>1.39</v>
          </cell>
          <cell r="AS399">
            <v>1.0825940372546421</v>
          </cell>
        </row>
        <row r="400">
          <cell r="AR400">
            <v>1.26</v>
          </cell>
          <cell r="AS400">
            <v>1.0912362199966341</v>
          </cell>
        </row>
        <row r="401">
          <cell r="AR401">
            <v>1.23</v>
          </cell>
          <cell r="AS401">
            <v>1.0885134262442326</v>
          </cell>
        </row>
        <row r="402">
          <cell r="AR402">
            <v>1.1100000000000001</v>
          </cell>
          <cell r="AS402">
            <v>1.0934027209636865</v>
          </cell>
        </row>
        <row r="403">
          <cell r="AR403">
            <v>1.65</v>
          </cell>
          <cell r="AS403">
            <v>1.3664202342976264</v>
          </cell>
        </row>
        <row r="404">
          <cell r="AR404">
            <v>1.5</v>
          </cell>
          <cell r="AS404">
            <v>1.3673078535161927</v>
          </cell>
        </row>
        <row r="405">
          <cell r="AR405">
            <v>1.52</v>
          </cell>
          <cell r="AS405">
            <v>1.3684333926793393</v>
          </cell>
        </row>
        <row r="406">
          <cell r="AR406">
            <v>1.94</v>
          </cell>
          <cell r="AS406">
            <v>1.6395207198452886</v>
          </cell>
        </row>
        <row r="407">
          <cell r="AR407">
            <v>1.81</v>
          </cell>
          <cell r="AS407">
            <v>1.6391694439936471</v>
          </cell>
        </row>
        <row r="408">
          <cell r="AR408">
            <v>1.96</v>
          </cell>
          <cell r="AS408">
            <v>1.6416785427653064</v>
          </cell>
        </row>
        <row r="409">
          <cell r="AR409">
            <v>2</v>
          </cell>
          <cell r="AS409">
            <v>1.6411629069264795</v>
          </cell>
        </row>
        <row r="410">
          <cell r="AR410">
            <v>1.84</v>
          </cell>
          <cell r="AS410">
            <v>1.6463838630231988</v>
          </cell>
        </row>
        <row r="411">
          <cell r="AR411">
            <v>0.77</v>
          </cell>
          <cell r="AS411">
            <v>0.52451015646469368</v>
          </cell>
        </row>
        <row r="412">
          <cell r="AR412">
            <v>0.94</v>
          </cell>
          <cell r="AS412">
            <v>0.80380302103526213</v>
          </cell>
        </row>
        <row r="413">
          <cell r="AR413">
            <v>1.23</v>
          </cell>
          <cell r="AS413">
            <v>1.0834062021897919</v>
          </cell>
        </row>
        <row r="414">
          <cell r="AR414">
            <v>2.44</v>
          </cell>
          <cell r="AS414">
            <v>1.9152684869512806</v>
          </cell>
        </row>
        <row r="415">
          <cell r="AR415">
            <v>2.2200000000000002</v>
          </cell>
          <cell r="AS415">
            <v>1.0397326137804479</v>
          </cell>
        </row>
        <row r="416">
          <cell r="AR416">
            <v>1.17</v>
          </cell>
          <cell r="AS416">
            <v>0.81303698360875076</v>
          </cell>
        </row>
        <row r="417">
          <cell r="AR417">
            <v>1.1000000000000001</v>
          </cell>
          <cell r="AS417">
            <v>0.81496742102000075</v>
          </cell>
        </row>
        <row r="418">
          <cell r="AR418">
            <v>1.1000000000000001</v>
          </cell>
          <cell r="AS418">
            <v>0.81670677542846126</v>
          </cell>
        </row>
        <row r="419">
          <cell r="AR419">
            <v>1.3</v>
          </cell>
          <cell r="AS419">
            <v>1.0945632760549815</v>
          </cell>
        </row>
        <row r="420">
          <cell r="AR420">
            <v>3.01</v>
          </cell>
          <cell r="AS420">
            <v>1.0348764993923261</v>
          </cell>
        </row>
        <row r="421">
          <cell r="AR421">
            <v>1.103</v>
          </cell>
          <cell r="AS421">
            <v>0.82037623946128868</v>
          </cell>
        </row>
        <row r="422">
          <cell r="AR422">
            <v>1.0489999999999999</v>
          </cell>
          <cell r="AS422">
            <v>0.82241750545889425</v>
          </cell>
        </row>
        <row r="423">
          <cell r="AR423">
            <v>1.1100000000000001</v>
          </cell>
          <cell r="AS423">
            <v>0.8240516360543273</v>
          </cell>
        </row>
        <row r="424">
          <cell r="AR424">
            <v>1.1100000000000001</v>
          </cell>
          <cell r="AS424">
            <v>0.82671567511996169</v>
          </cell>
        </row>
        <row r="425">
          <cell r="AR425">
            <v>1.1499999999999999</v>
          </cell>
          <cell r="AS425">
            <v>0.82776929514343589</v>
          </cell>
        </row>
        <row r="426">
          <cell r="AR426">
            <v>1.1499999999999999</v>
          </cell>
          <cell r="AS426">
            <v>0.82776929514343589</v>
          </cell>
        </row>
        <row r="427">
          <cell r="AR427">
            <v>1.1200000000000001</v>
          </cell>
          <cell r="AS427">
            <v>0.82854989549238101</v>
          </cell>
        </row>
        <row r="428">
          <cell r="AR428">
            <v>1.1499999999999999</v>
          </cell>
          <cell r="AS428">
            <v>0.82939906786386552</v>
          </cell>
        </row>
        <row r="429">
          <cell r="AR429">
            <v>8.6</v>
          </cell>
          <cell r="AS429">
            <v>1.0691268786512276</v>
          </cell>
        </row>
        <row r="430">
          <cell r="AR430">
            <v>7.81</v>
          </cell>
          <cell r="AS430">
            <v>1.063265920790565</v>
          </cell>
        </row>
        <row r="431">
          <cell r="AR431">
            <v>15.58</v>
          </cell>
          <cell r="AS431">
            <v>1.7407649310163789</v>
          </cell>
        </row>
        <row r="432">
          <cell r="AR432">
            <v>11.44</v>
          </cell>
          <cell r="AS432">
            <v>1.5355035471183653</v>
          </cell>
        </row>
        <row r="433">
          <cell r="AR433">
            <v>4.29</v>
          </cell>
          <cell r="AS433">
            <v>0.63198760872028981</v>
          </cell>
        </row>
        <row r="434">
          <cell r="AR434">
            <v>2.78</v>
          </cell>
          <cell r="AS434">
            <v>0.98481670514753028</v>
          </cell>
        </row>
        <row r="435">
          <cell r="AR435">
            <v>2.93</v>
          </cell>
          <cell r="AS435">
            <v>0.90530044297400725</v>
          </cell>
        </row>
        <row r="436">
          <cell r="AR436">
            <v>3.3</v>
          </cell>
          <cell r="AS436">
            <v>1.0156783675134979</v>
          </cell>
        </row>
        <row r="437">
          <cell r="AR437">
            <v>3.52</v>
          </cell>
          <cell r="AS437">
            <v>0.90311299422367364</v>
          </cell>
        </row>
        <row r="438">
          <cell r="AR438">
            <v>2.5</v>
          </cell>
          <cell r="AS438">
            <v>0.85014641372991262</v>
          </cell>
        </row>
        <row r="439">
          <cell r="AR439">
            <v>2.4500000000000002</v>
          </cell>
          <cell r="AS439">
            <v>0.79584723750722453</v>
          </cell>
        </row>
        <row r="440">
          <cell r="AR440">
            <v>2.76</v>
          </cell>
          <cell r="AS440">
            <v>0.84897187575572841</v>
          </cell>
        </row>
        <row r="441">
          <cell r="AR441">
            <v>2.2999999999999998</v>
          </cell>
          <cell r="AS441">
            <v>0.77672277532434997</v>
          </cell>
        </row>
        <row r="442">
          <cell r="AR442">
            <v>14</v>
          </cell>
          <cell r="AS442">
            <v>1.521942422082126</v>
          </cell>
        </row>
        <row r="443">
          <cell r="AR443">
            <v>14.81</v>
          </cell>
          <cell r="AS443">
            <v>1.5197691288363966</v>
          </cell>
        </row>
        <row r="444">
          <cell r="AR444">
            <v>8.32</v>
          </cell>
          <cell r="AS444">
            <v>1.3843777632879388</v>
          </cell>
        </row>
        <row r="445">
          <cell r="AR445">
            <v>11.8</v>
          </cell>
          <cell r="AS445">
            <v>1.6208633695515806</v>
          </cell>
        </row>
        <row r="446">
          <cell r="AR446">
            <v>5.5</v>
          </cell>
          <cell r="AS446">
            <v>1.4110046233166647</v>
          </cell>
        </row>
        <row r="447">
          <cell r="AR447">
            <v>12.95</v>
          </cell>
          <cell r="AS447">
            <v>1.7533712172770939</v>
          </cell>
        </row>
        <row r="448">
          <cell r="AR448">
            <v>4.7</v>
          </cell>
          <cell r="AS448">
            <v>0.92776976294018221</v>
          </cell>
        </row>
        <row r="449">
          <cell r="AR449">
            <v>3.44</v>
          </cell>
          <cell r="AS449">
            <v>0.95706588403554782</v>
          </cell>
        </row>
        <row r="450">
          <cell r="AR450">
            <v>5.3</v>
          </cell>
          <cell r="AS450">
            <v>0.63749649661878227</v>
          </cell>
        </row>
        <row r="451">
          <cell r="AR451">
            <v>5.0999999999999996</v>
          </cell>
          <cell r="AS451">
            <v>0.78947505806741125</v>
          </cell>
        </row>
        <row r="452">
          <cell r="AR452">
            <v>3.75</v>
          </cell>
          <cell r="AS452">
            <v>0.78386363035337969</v>
          </cell>
        </row>
        <row r="453">
          <cell r="AR453">
            <v>3.1</v>
          </cell>
          <cell r="AS453">
            <v>0.77599108299097608</v>
          </cell>
        </row>
        <row r="454">
          <cell r="AR454">
            <v>3.58</v>
          </cell>
          <cell r="AS454">
            <v>0.78376813118616029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epo.uni-hannover.de/handle/123456789/20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AC6AD-F053-447B-8F6E-1E4005A10365}">
  <sheetPr codeName="Sheet1"/>
  <dimension ref="A1:EU447"/>
  <sheetViews>
    <sheetView tabSelected="1" zoomScale="85" zoomScaleNormal="85" workbookViewId="0">
      <pane ySplit="2" topLeftCell="A66" activePane="bottomLeft" state="frozen"/>
      <selection activeCell="AI1" sqref="AI1"/>
      <selection pane="bottomLeft" activeCell="D77" sqref="D77"/>
    </sheetView>
  </sheetViews>
  <sheetFormatPr defaultColWidth="9" defaultRowHeight="14.25" x14ac:dyDescent="0.45"/>
  <cols>
    <col min="1" max="1" width="90.19921875" style="2" bestFit="1" customWidth="1"/>
    <col min="2" max="2" width="11" style="25" customWidth="1"/>
    <col min="3" max="3" width="17.265625" style="2" bestFit="1" customWidth="1"/>
    <col min="4" max="4" width="56.73046875" style="2" bestFit="1" customWidth="1"/>
    <col min="5" max="5" width="13" style="2" bestFit="1" customWidth="1"/>
    <col min="6" max="6" width="13.46484375" style="2" bestFit="1" customWidth="1"/>
    <col min="7" max="9" width="13.46484375" style="2" customWidth="1"/>
    <col min="10" max="10" width="9" style="12"/>
    <col min="11" max="11" width="9" style="2"/>
    <col min="12" max="12" width="11.6640625" style="12" customWidth="1"/>
    <col min="13" max="16" width="11.6640625" style="2" customWidth="1"/>
    <col min="17" max="18" width="11.6640625" style="22" customWidth="1"/>
    <col min="19" max="19" width="11.6640625" style="18" customWidth="1"/>
    <col min="20" max="20" width="11.6640625" style="2" customWidth="1"/>
    <col min="21" max="26" width="9" style="2" customWidth="1"/>
    <col min="27" max="27" width="9" style="23" customWidth="1"/>
    <col min="28" max="29" width="9" style="24" customWidth="1"/>
    <col min="30" max="30" width="9" style="2" customWidth="1"/>
    <col min="31" max="31" width="9" style="48" customWidth="1"/>
    <col min="32" max="32" width="9" style="2" customWidth="1"/>
    <col min="33" max="33" width="9" style="24" customWidth="1"/>
    <col min="34" max="34" width="9" style="2" customWidth="1"/>
    <col min="35" max="35" width="6.46484375" style="2" customWidth="1"/>
    <col min="36" max="36" width="7.1328125" style="2" customWidth="1"/>
    <col min="37" max="37" width="5.796875" style="2" customWidth="1"/>
    <col min="38" max="42" width="9" style="2" customWidth="1"/>
    <col min="43" max="43" width="14.6640625" style="25" bestFit="1" customWidth="1"/>
    <col min="44" max="45" width="11.6640625" style="3" customWidth="1"/>
    <col min="46" max="48" width="11.6640625" style="2" customWidth="1"/>
    <col min="49" max="49" width="11.6640625" style="4" customWidth="1"/>
    <col min="50" max="50" width="11.6640625" style="2" customWidth="1"/>
    <col min="51" max="51" width="11.6640625" style="4" customWidth="1"/>
    <col min="52" max="52" width="11.6640625" style="2" customWidth="1"/>
    <col min="53" max="53" width="13.46484375" style="25" bestFit="1" customWidth="1"/>
    <col min="54" max="54" width="11.6640625" style="14" customWidth="1"/>
    <col min="55" max="55" width="11.6640625" style="25" customWidth="1"/>
    <col min="56" max="113" width="7.33203125" style="2" customWidth="1"/>
    <col min="114" max="114" width="11.6640625" style="2" bestFit="1" customWidth="1"/>
    <col min="115" max="115" width="11.6640625" style="2" customWidth="1"/>
    <col min="116" max="116" width="16.6640625" style="2" bestFit="1" customWidth="1"/>
    <col min="117" max="118" width="9" style="2"/>
    <col min="119" max="119" width="8" style="69" bestFit="1" customWidth="1"/>
    <col min="120" max="120" width="6.33203125" style="2" customWidth="1"/>
    <col min="121" max="121" width="8.46484375" style="68" bestFit="1" customWidth="1"/>
    <col min="122" max="122" width="6.46484375" style="2" customWidth="1"/>
    <col min="123" max="123" width="8.46484375" style="4" bestFit="1" customWidth="1"/>
    <col min="124" max="124" width="7.46484375" style="2" bestFit="1" customWidth="1"/>
    <col min="125" max="125" width="7.46484375" style="2" customWidth="1"/>
    <col min="126" max="126" width="9.33203125" style="2" customWidth="1"/>
    <col min="127" max="127" width="9" style="25"/>
    <col min="128" max="128" width="9" style="12"/>
    <col min="129" max="129" width="9" style="2"/>
    <col min="130" max="130" width="9" style="12"/>
    <col min="131" max="131" width="9" style="2"/>
    <col min="132" max="132" width="9" style="12"/>
    <col min="133" max="133" width="9" style="2"/>
    <col min="134" max="134" width="9" style="12"/>
    <col min="135" max="135" width="9" style="2"/>
    <col min="136" max="136" width="9" style="12"/>
    <col min="137" max="137" width="9" style="2"/>
    <col min="138" max="138" width="9" style="12"/>
    <col min="139" max="139" width="9" style="2"/>
    <col min="140" max="140" width="9" style="12"/>
    <col min="141" max="141" width="9" style="2"/>
    <col min="142" max="142" width="9" style="12"/>
    <col min="143" max="143" width="9" style="2"/>
    <col min="144" max="144" width="9" style="12"/>
    <col min="145" max="145" width="9" style="2"/>
    <col min="146" max="146" width="9" style="12"/>
    <col min="147" max="16384" width="9" style="2"/>
  </cols>
  <sheetData>
    <row r="1" spans="1:151" s="1" customFormat="1" ht="14.55" customHeight="1" x14ac:dyDescent="0.45">
      <c r="B1" s="27"/>
      <c r="C1" s="73" t="s">
        <v>30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10"/>
      <c r="O1" s="13"/>
      <c r="P1" s="13"/>
      <c r="Q1" s="20"/>
      <c r="R1" s="20"/>
      <c r="S1" s="18"/>
      <c r="T1" s="73" t="s">
        <v>31</v>
      </c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27"/>
      <c r="AR1" s="73" t="s">
        <v>28</v>
      </c>
      <c r="AS1" s="73"/>
      <c r="AT1" s="73"/>
      <c r="AU1" s="73"/>
      <c r="AV1" s="73"/>
      <c r="AW1" s="73"/>
      <c r="AX1" s="73"/>
      <c r="AY1" s="73"/>
      <c r="AZ1" s="73"/>
      <c r="BA1" s="27"/>
      <c r="BB1" s="15"/>
      <c r="BC1" s="27"/>
      <c r="BD1" s="74" t="s">
        <v>29</v>
      </c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  <c r="BY1" s="73"/>
      <c r="BZ1" s="73"/>
      <c r="CA1" s="73"/>
      <c r="CB1" s="73"/>
      <c r="CC1" s="73"/>
      <c r="CD1" s="73"/>
      <c r="CE1" s="73"/>
      <c r="CF1" s="73"/>
      <c r="CG1" s="73"/>
      <c r="CH1" s="73"/>
      <c r="CI1" s="73"/>
      <c r="CJ1" s="73"/>
      <c r="CK1" s="73"/>
      <c r="CL1" s="73"/>
      <c r="CM1" s="73"/>
      <c r="CN1" s="73"/>
      <c r="CO1" s="73"/>
      <c r="CP1" s="73"/>
      <c r="CQ1" s="73"/>
      <c r="CR1" s="73"/>
      <c r="CS1" s="73"/>
      <c r="CT1" s="73"/>
      <c r="CU1" s="73"/>
      <c r="CV1" s="73"/>
      <c r="CW1" s="73"/>
      <c r="CX1" s="73"/>
      <c r="CY1" s="73"/>
      <c r="CZ1" s="73"/>
      <c r="DA1" s="73"/>
      <c r="DB1" s="73"/>
      <c r="DC1" s="73"/>
      <c r="DD1" s="73"/>
      <c r="DE1" s="73"/>
      <c r="DF1" s="73"/>
      <c r="DG1" s="73"/>
      <c r="DH1" s="73"/>
      <c r="DI1" s="73"/>
      <c r="DJ1" s="73"/>
      <c r="DK1" s="73"/>
      <c r="DL1" s="73"/>
      <c r="DM1" s="73"/>
      <c r="DN1" s="73"/>
      <c r="DO1" s="73"/>
      <c r="DP1" s="73"/>
      <c r="DQ1" s="73"/>
      <c r="DR1" s="73"/>
      <c r="DS1" s="71"/>
      <c r="DT1" s="10"/>
      <c r="DU1" s="35"/>
      <c r="DV1" s="30"/>
      <c r="DW1" s="27"/>
      <c r="DX1" s="61" t="s">
        <v>78</v>
      </c>
      <c r="DZ1" s="65"/>
      <c r="EB1" s="65"/>
      <c r="ED1" s="65"/>
      <c r="EF1" s="65"/>
      <c r="EH1" s="65"/>
      <c r="EJ1" s="65"/>
      <c r="EL1" s="65"/>
      <c r="EN1" s="65"/>
      <c r="EP1" s="65"/>
    </row>
    <row r="2" spans="1:151" s="5" customFormat="1" ht="85.9" thickBot="1" x14ac:dyDescent="0.5">
      <c r="A2" s="8" t="s">
        <v>21</v>
      </c>
      <c r="B2" s="26" t="s">
        <v>105</v>
      </c>
      <c r="C2" s="11" t="s">
        <v>19</v>
      </c>
      <c r="D2" s="11" t="s">
        <v>106</v>
      </c>
      <c r="E2" s="8" t="s">
        <v>545</v>
      </c>
      <c r="F2" s="9" t="s">
        <v>32</v>
      </c>
      <c r="G2" s="9" t="s">
        <v>430</v>
      </c>
      <c r="H2" s="9" t="s">
        <v>128</v>
      </c>
      <c r="I2" s="9" t="s">
        <v>131</v>
      </c>
      <c r="J2" s="36" t="s">
        <v>0</v>
      </c>
      <c r="K2" s="9" t="s">
        <v>80</v>
      </c>
      <c r="L2" s="36" t="s">
        <v>1</v>
      </c>
      <c r="M2" s="9" t="s">
        <v>79</v>
      </c>
      <c r="N2" s="9" t="s">
        <v>91</v>
      </c>
      <c r="O2" s="9" t="s">
        <v>93</v>
      </c>
      <c r="P2" s="9" t="s">
        <v>225</v>
      </c>
      <c r="Q2" s="21" t="s">
        <v>90</v>
      </c>
      <c r="R2" s="21" t="s">
        <v>446</v>
      </c>
      <c r="S2" s="19" t="s">
        <v>447</v>
      </c>
      <c r="T2" s="6" t="s">
        <v>9</v>
      </c>
      <c r="U2" s="11" t="s">
        <v>11</v>
      </c>
      <c r="V2" s="11" t="s">
        <v>14</v>
      </c>
      <c r="W2" s="11" t="s">
        <v>12</v>
      </c>
      <c r="X2" s="11" t="s">
        <v>15</v>
      </c>
      <c r="Y2" s="7" t="s">
        <v>33</v>
      </c>
      <c r="Z2" s="7" t="s">
        <v>16</v>
      </c>
      <c r="AA2" s="17" t="s">
        <v>107</v>
      </c>
      <c r="AB2" s="34" t="s">
        <v>108</v>
      </c>
      <c r="AC2" s="17" t="s">
        <v>439</v>
      </c>
      <c r="AD2" s="17" t="s">
        <v>440</v>
      </c>
      <c r="AE2" s="47" t="s">
        <v>813</v>
      </c>
      <c r="AF2" s="17" t="s">
        <v>815</v>
      </c>
      <c r="AG2" s="17" t="s">
        <v>814</v>
      </c>
      <c r="AH2" s="17" t="s">
        <v>816</v>
      </c>
      <c r="AI2" s="11" t="s">
        <v>84</v>
      </c>
      <c r="AJ2" s="11" t="s">
        <v>85</v>
      </c>
      <c r="AK2" s="11" t="s">
        <v>86</v>
      </c>
      <c r="AL2" s="11" t="s">
        <v>87</v>
      </c>
      <c r="AM2" s="7" t="s">
        <v>17</v>
      </c>
      <c r="AN2" s="7" t="s">
        <v>18</v>
      </c>
      <c r="AO2" s="6" t="s">
        <v>10</v>
      </c>
      <c r="AP2" s="6" t="s">
        <v>13</v>
      </c>
      <c r="AQ2" s="28" t="s">
        <v>109</v>
      </c>
      <c r="AR2" s="33" t="s">
        <v>82</v>
      </c>
      <c r="AS2" s="33" t="s">
        <v>83</v>
      </c>
      <c r="AT2" s="9"/>
      <c r="AU2" s="6" t="s">
        <v>22</v>
      </c>
      <c r="AV2" s="7" t="s">
        <v>23</v>
      </c>
      <c r="AW2" s="44" t="s">
        <v>817</v>
      </c>
      <c r="AX2" s="6" t="s">
        <v>24</v>
      </c>
      <c r="AY2" s="44" t="s">
        <v>818</v>
      </c>
      <c r="AZ2" s="7" t="s">
        <v>25</v>
      </c>
      <c r="BA2" s="29"/>
      <c r="BB2" s="16" t="s">
        <v>88</v>
      </c>
      <c r="BC2" s="28" t="s">
        <v>96</v>
      </c>
      <c r="BD2" s="9" t="s">
        <v>34</v>
      </c>
      <c r="BE2" s="9" t="s">
        <v>35</v>
      </c>
      <c r="BF2" s="9" t="s">
        <v>36</v>
      </c>
      <c r="BG2" s="9" t="s">
        <v>37</v>
      </c>
      <c r="BH2" s="9" t="s">
        <v>38</v>
      </c>
      <c r="BI2" s="9" t="s">
        <v>39</v>
      </c>
      <c r="BJ2" s="9" t="s">
        <v>227</v>
      </c>
      <c r="BK2" s="9" t="s">
        <v>228</v>
      </c>
      <c r="BL2" s="9" t="s">
        <v>230</v>
      </c>
      <c r="BM2" s="9" t="s">
        <v>231</v>
      </c>
      <c r="BN2" s="9" t="s">
        <v>40</v>
      </c>
      <c r="BO2" s="9" t="s">
        <v>49</v>
      </c>
      <c r="BP2" s="9" t="s">
        <v>41</v>
      </c>
      <c r="BQ2" s="9" t="s">
        <v>50</v>
      </c>
      <c r="BR2" s="9" t="s">
        <v>42</v>
      </c>
      <c r="BS2" s="9" t="s">
        <v>51</v>
      </c>
      <c r="BT2" s="9" t="s">
        <v>412</v>
      </c>
      <c r="BU2" s="9" t="s">
        <v>413</v>
      </c>
      <c r="BV2" s="9" t="s">
        <v>410</v>
      </c>
      <c r="BW2" s="9" t="s">
        <v>411</v>
      </c>
      <c r="BX2" s="9" t="s">
        <v>43</v>
      </c>
      <c r="BY2" s="9" t="s">
        <v>52</v>
      </c>
      <c r="BZ2" s="9" t="s">
        <v>44</v>
      </c>
      <c r="CA2" s="9" t="s">
        <v>53</v>
      </c>
      <c r="CB2" s="9" t="s">
        <v>45</v>
      </c>
      <c r="CC2" s="9" t="s">
        <v>54</v>
      </c>
      <c r="CD2" s="9" t="s">
        <v>46</v>
      </c>
      <c r="CE2" s="9" t="s">
        <v>55</v>
      </c>
      <c r="CF2" s="9" t="s">
        <v>414</v>
      </c>
      <c r="CG2" s="9" t="s">
        <v>415</v>
      </c>
      <c r="CH2" s="9" t="s">
        <v>416</v>
      </c>
      <c r="CI2" s="9" t="s">
        <v>417</v>
      </c>
      <c r="CJ2" s="9" t="s">
        <v>418</v>
      </c>
      <c r="CK2" s="9" t="s">
        <v>419</v>
      </c>
      <c r="CL2" s="9" t="s">
        <v>420</v>
      </c>
      <c r="CM2" s="9" t="s">
        <v>421</v>
      </c>
      <c r="CN2" s="9" t="s">
        <v>422</v>
      </c>
      <c r="CO2" s="9" t="s">
        <v>423</v>
      </c>
      <c r="CP2" s="9" t="s">
        <v>798</v>
      </c>
      <c r="CQ2" s="9" t="s">
        <v>799</v>
      </c>
      <c r="CR2" s="9" t="s">
        <v>800</v>
      </c>
      <c r="CS2" s="9" t="s">
        <v>801</v>
      </c>
      <c r="CT2" s="9" t="s">
        <v>802</v>
      </c>
      <c r="CU2" s="9" t="s">
        <v>803</v>
      </c>
      <c r="CV2" s="9" t="s">
        <v>811</v>
      </c>
      <c r="CW2" s="9" t="s">
        <v>812</v>
      </c>
      <c r="CX2" s="9" t="s">
        <v>424</v>
      </c>
      <c r="CY2" s="9" t="s">
        <v>425</v>
      </c>
      <c r="CZ2" s="9" t="s">
        <v>426</v>
      </c>
      <c r="DA2" s="9" t="s">
        <v>427</v>
      </c>
      <c r="DB2" s="9" t="s">
        <v>428</v>
      </c>
      <c r="DC2" s="9" t="s">
        <v>429</v>
      </c>
      <c r="DD2" s="9" t="s">
        <v>561</v>
      </c>
      <c r="DE2" s="9" t="s">
        <v>562</v>
      </c>
      <c r="DF2" s="9" t="s">
        <v>790</v>
      </c>
      <c r="DG2" s="9" t="s">
        <v>789</v>
      </c>
      <c r="DH2" s="9" t="s">
        <v>47</v>
      </c>
      <c r="DI2" s="9" t="s">
        <v>56</v>
      </c>
      <c r="DJ2" s="9" t="s">
        <v>48</v>
      </c>
      <c r="DK2" s="9" t="s">
        <v>135</v>
      </c>
      <c r="DL2" s="9" t="s">
        <v>97</v>
      </c>
      <c r="DM2" s="6" t="s">
        <v>26</v>
      </c>
      <c r="DN2" s="6" t="s">
        <v>27</v>
      </c>
      <c r="DO2" s="70" t="s">
        <v>98</v>
      </c>
      <c r="DP2" s="9" t="s">
        <v>100</v>
      </c>
      <c r="DQ2" s="67" t="s">
        <v>99</v>
      </c>
      <c r="DR2" s="9" t="s">
        <v>101</v>
      </c>
      <c r="DS2" s="72" t="s">
        <v>102</v>
      </c>
      <c r="DT2" s="9" t="s">
        <v>103</v>
      </c>
      <c r="DU2" s="9" t="s">
        <v>819</v>
      </c>
      <c r="DV2" s="28" t="s">
        <v>809</v>
      </c>
      <c r="DW2" s="28" t="s">
        <v>810</v>
      </c>
      <c r="DX2" s="43" t="s">
        <v>57</v>
      </c>
      <c r="DY2" s="6" t="s">
        <v>58</v>
      </c>
      <c r="DZ2" s="43" t="s">
        <v>59</v>
      </c>
      <c r="EA2" s="6" t="s">
        <v>60</v>
      </c>
      <c r="EB2" s="43" t="s">
        <v>61</v>
      </c>
      <c r="EC2" s="6" t="s">
        <v>62</v>
      </c>
      <c r="ED2" s="43" t="s">
        <v>63</v>
      </c>
      <c r="EE2" s="6" t="s">
        <v>64</v>
      </c>
      <c r="EF2" s="43" t="s">
        <v>65</v>
      </c>
      <c r="EG2" s="6" t="s">
        <v>66</v>
      </c>
      <c r="EH2" s="43" t="s">
        <v>67</v>
      </c>
      <c r="EI2" s="6" t="s">
        <v>68</v>
      </c>
      <c r="EJ2" s="43" t="s">
        <v>69</v>
      </c>
      <c r="EK2" s="6" t="s">
        <v>70</v>
      </c>
      <c r="EL2" s="43" t="s">
        <v>44</v>
      </c>
      <c r="EM2" s="6" t="s">
        <v>71</v>
      </c>
      <c r="EN2" s="43" t="s">
        <v>72</v>
      </c>
      <c r="EO2" s="6" t="s">
        <v>73</v>
      </c>
      <c r="EP2" s="43" t="s">
        <v>74</v>
      </c>
      <c r="EQ2" s="6" t="s">
        <v>75</v>
      </c>
      <c r="ER2" s="6" t="s">
        <v>76</v>
      </c>
      <c r="ES2" s="6" t="s">
        <v>77</v>
      </c>
      <c r="ET2" s="6"/>
      <c r="EU2" s="6"/>
    </row>
    <row r="3" spans="1:151" s="12" customFormat="1" x14ac:dyDescent="0.45">
      <c r="A3" s="39" t="s">
        <v>140</v>
      </c>
      <c r="B3" s="32" t="s">
        <v>521</v>
      </c>
      <c r="C3" s="12" t="s">
        <v>448</v>
      </c>
      <c r="D3" s="41" t="s">
        <v>519</v>
      </c>
      <c r="E3" s="12" t="s">
        <v>20</v>
      </c>
      <c r="F3" s="39" t="s">
        <v>144</v>
      </c>
      <c r="G3" s="76" t="s">
        <v>431</v>
      </c>
      <c r="H3" s="39" t="s">
        <v>136</v>
      </c>
      <c r="I3" s="39">
        <v>48</v>
      </c>
      <c r="J3" s="39">
        <v>198.5</v>
      </c>
      <c r="K3" s="39">
        <v>5</v>
      </c>
      <c r="L3" s="39">
        <v>1100</v>
      </c>
      <c r="M3" s="39">
        <v>5</v>
      </c>
      <c r="N3" s="12" t="s">
        <v>92</v>
      </c>
      <c r="O3" s="39" t="s">
        <v>453</v>
      </c>
      <c r="P3" s="76" t="s">
        <v>229</v>
      </c>
      <c r="Q3" s="95"/>
      <c r="R3" s="114">
        <v>2.6</v>
      </c>
      <c r="S3" s="96">
        <v>-6.1</v>
      </c>
      <c r="AA3" s="50"/>
      <c r="AB3" s="50"/>
      <c r="AC3" s="50"/>
      <c r="AD3" s="76"/>
      <c r="AE3" s="50">
        <v>1</v>
      </c>
      <c r="AF3" s="50"/>
      <c r="AG3" s="50">
        <v>0</v>
      </c>
      <c r="AH3" s="76"/>
      <c r="AQ3" s="32"/>
      <c r="AR3" s="62">
        <v>0.97170000000000001</v>
      </c>
      <c r="AS3" s="62">
        <v>1.611</v>
      </c>
      <c r="AU3" s="37">
        <v>1985</v>
      </c>
      <c r="AW3" s="37">
        <v>1928.8244999999999</v>
      </c>
      <c r="AX3" s="37">
        <v>22.650176806994367</v>
      </c>
      <c r="BA3" s="32"/>
      <c r="BB3" s="82" t="s">
        <v>89</v>
      </c>
      <c r="BC3" s="83" t="s">
        <v>132</v>
      </c>
      <c r="BD3" s="76"/>
      <c r="BF3" s="76"/>
      <c r="BH3" s="76"/>
      <c r="BN3" s="76"/>
      <c r="BR3" s="76"/>
      <c r="BV3" s="76"/>
      <c r="BW3" s="76"/>
      <c r="BX3" s="76"/>
      <c r="BY3" s="76"/>
      <c r="BZ3" s="76"/>
      <c r="CA3" s="76"/>
      <c r="CB3" s="76"/>
      <c r="CF3" s="76"/>
      <c r="CG3" s="76"/>
      <c r="CH3" s="76"/>
      <c r="CI3" s="76"/>
      <c r="CJ3" s="76"/>
      <c r="CK3" s="76"/>
      <c r="CL3" s="76"/>
      <c r="CM3" s="76"/>
      <c r="CN3" s="76"/>
      <c r="CO3" s="76"/>
      <c r="CP3" s="76"/>
      <c r="CQ3" s="76"/>
      <c r="CR3" s="76"/>
      <c r="CS3" s="76"/>
      <c r="CT3" s="76"/>
      <c r="CU3" s="76"/>
      <c r="CV3" s="76"/>
      <c r="CW3" s="76"/>
      <c r="CX3" s="76"/>
      <c r="CY3" s="76"/>
      <c r="CZ3" s="76"/>
      <c r="DA3" s="76"/>
      <c r="DB3" s="76"/>
      <c r="DC3" s="76"/>
      <c r="DD3" s="76"/>
      <c r="DE3" s="76"/>
      <c r="DF3" s="76"/>
      <c r="DG3" s="76"/>
      <c r="DH3" s="39"/>
      <c r="DJ3" s="41">
        <f t="shared" ref="DJ3:DJ48" si="0">IF(AND(DH3&lt;100, DH3&gt;0), 100-DH3, 0)</f>
        <v>0</v>
      </c>
      <c r="DK3" s="76"/>
      <c r="DO3" s="39">
        <v>5</v>
      </c>
      <c r="DP3" s="76"/>
      <c r="DU3" s="64"/>
      <c r="DW3" s="32"/>
      <c r="DX3" s="12" t="e">
        <f t="shared" ref="DX3:DX49" si="1">BD3/$DH3*100</f>
        <v>#DIV/0!</v>
      </c>
      <c r="DY3" s="12" t="e">
        <f t="shared" ref="DY3:DY49" si="2">DX3*SQRT(((BE3/BD3)^2)+(($DI3/$DH3)^2))</f>
        <v>#DIV/0!</v>
      </c>
      <c r="DZ3" s="12" t="e">
        <f t="shared" ref="DZ3:DZ49" si="3">BF3/$DH3*100</f>
        <v>#DIV/0!</v>
      </c>
      <c r="EA3" s="12" t="e">
        <f t="shared" ref="EA3:EA49" si="4">DZ3*SQRT(((BG3/BF3)^2)+(($DI3/$DH3)^2))</f>
        <v>#DIV/0!</v>
      </c>
      <c r="EB3" s="12" t="e">
        <f t="shared" ref="EB3:EB49" si="5">BH3/$DH3*100</f>
        <v>#DIV/0!</v>
      </c>
      <c r="EC3" s="12" t="e">
        <f t="shared" ref="EC3:EC49" si="6">EB3*SQRT(((BI3/BH3)^2)+(($DI3/$DH3)^2))</f>
        <v>#DIV/0!</v>
      </c>
      <c r="ED3" s="12" t="e">
        <f t="shared" ref="ED3:ED49" si="7">BN3/$DH3*100</f>
        <v>#DIV/0!</v>
      </c>
      <c r="EE3" s="12" t="e">
        <f t="shared" ref="EE3:EE49" si="8">ED3*SQRT(((BO3/BN3)^2)+(($DI3/$DH3)^2))</f>
        <v>#DIV/0!</v>
      </c>
      <c r="EF3" s="12" t="e">
        <f t="shared" ref="EF3:EF49" si="9">BP3/$DH3*100</f>
        <v>#DIV/0!</v>
      </c>
      <c r="EG3" s="12" t="e">
        <f t="shared" ref="EG3:EG49" si="10">EF3*SQRT(((BQ3/BP3)^2)+(($DI3/$DH3)^2))</f>
        <v>#DIV/0!</v>
      </c>
      <c r="EH3" s="12" t="e">
        <f t="shared" ref="EH3:EH49" si="11">BR3/$DH3*100</f>
        <v>#DIV/0!</v>
      </c>
      <c r="EI3" s="12" t="e">
        <f t="shared" ref="EI3:EI49" si="12">EH3*SQRT(((BS3/BR3)^2)+(($DI3/$DH3)^2))</f>
        <v>#DIV/0!</v>
      </c>
      <c r="EJ3" s="12" t="e">
        <f t="shared" ref="EJ3:EJ49" si="13">BX3/$DH3*100</f>
        <v>#DIV/0!</v>
      </c>
      <c r="EK3" s="12" t="e">
        <f t="shared" ref="EK3:EK49" si="14">EJ3*SQRT(((BY3/BX3)^2)+(($DI3/$DH3)^2))</f>
        <v>#DIV/0!</v>
      </c>
      <c r="EL3" s="12" t="e">
        <f t="shared" ref="EL3:EL49" si="15">BZ3/$DH3*100</f>
        <v>#DIV/0!</v>
      </c>
      <c r="EM3" s="12" t="e">
        <f t="shared" ref="EM3:EM49" si="16">EL3*SQRT(((CA3/BZ3)^2)+(($DI3/$DH3)^2))</f>
        <v>#DIV/0!</v>
      </c>
      <c r="EN3" s="12" t="e">
        <f t="shared" ref="EN3:EN49" si="17">CB3/$DH3*100</f>
        <v>#DIV/0!</v>
      </c>
      <c r="EO3" s="12" t="e">
        <f t="shared" ref="EO3:EO49" si="18">EN3*SQRT(((CC3/CB3)^2)+(($DI3/$DH3)^2))</f>
        <v>#DIV/0!</v>
      </c>
      <c r="EP3" s="12" t="e">
        <f t="shared" ref="EP3:EP49" si="19">CD3/$DH3*100</f>
        <v>#DIV/0!</v>
      </c>
      <c r="EQ3" s="12" t="e">
        <f t="shared" ref="EQ3:EQ49" si="20">EP3*SQRT(((CE3/CD3)^2)+(($DI3/$DH3)^2))</f>
        <v>#DIV/0!</v>
      </c>
      <c r="ER3" s="12" t="e">
        <f t="shared" ref="ER3:ER49" si="21">DH3/$DH3*100</f>
        <v>#DIV/0!</v>
      </c>
      <c r="ES3" s="12" t="e">
        <f t="shared" ref="ES3:ES49" si="22">ER3*SQRT(((DI3/DH3)^2)+(($DI3/$DH3)^2))</f>
        <v>#DIV/0!</v>
      </c>
    </row>
    <row r="4" spans="1:151" s="12" customFormat="1" x14ac:dyDescent="0.45">
      <c r="A4" s="39" t="s">
        <v>140</v>
      </c>
      <c r="B4" s="32" t="s">
        <v>521</v>
      </c>
      <c r="C4" s="12" t="s">
        <v>448</v>
      </c>
      <c r="D4" s="41" t="s">
        <v>519</v>
      </c>
      <c r="E4" s="12" t="s">
        <v>20</v>
      </c>
      <c r="F4" s="39" t="s">
        <v>145</v>
      </c>
      <c r="G4" s="76" t="s">
        <v>431</v>
      </c>
      <c r="H4" s="39" t="s">
        <v>136</v>
      </c>
      <c r="I4" s="39">
        <v>48</v>
      </c>
      <c r="J4" s="39">
        <v>152.69999999999999</v>
      </c>
      <c r="K4" s="39">
        <v>5</v>
      </c>
      <c r="L4" s="39">
        <v>1100</v>
      </c>
      <c r="M4" s="39">
        <v>5</v>
      </c>
      <c r="N4" s="12" t="s">
        <v>92</v>
      </c>
      <c r="O4" s="39" t="s">
        <v>454</v>
      </c>
      <c r="P4" s="76" t="s">
        <v>229</v>
      </c>
      <c r="Q4" s="95"/>
      <c r="R4" s="114">
        <v>2.5</v>
      </c>
      <c r="S4" s="96">
        <v>-6.3</v>
      </c>
      <c r="AA4" s="50"/>
      <c r="AB4" s="50"/>
      <c r="AC4" s="50"/>
      <c r="AD4" s="76"/>
      <c r="AE4" s="50">
        <v>1</v>
      </c>
      <c r="AF4" s="50"/>
      <c r="AG4" s="50">
        <v>0</v>
      </c>
      <c r="AH4" s="76"/>
      <c r="AQ4" s="32"/>
      <c r="AR4" s="62">
        <v>0.96679999999999999</v>
      </c>
      <c r="AS4" s="62">
        <v>1.431</v>
      </c>
      <c r="AU4" s="37">
        <v>1527</v>
      </c>
      <c r="AW4" s="37">
        <v>1476.3036</v>
      </c>
      <c r="AX4" s="37">
        <v>21.756909116647336</v>
      </c>
      <c r="BA4" s="32"/>
      <c r="BB4" s="97" t="s">
        <v>89</v>
      </c>
      <c r="BC4" s="83" t="s">
        <v>132</v>
      </c>
      <c r="BD4" s="76"/>
      <c r="BF4" s="76"/>
      <c r="BH4" s="76"/>
      <c r="BN4" s="76"/>
      <c r="BR4" s="76"/>
      <c r="BV4" s="76"/>
      <c r="BW4" s="76"/>
      <c r="BX4" s="76"/>
      <c r="BY4" s="76"/>
      <c r="BZ4" s="76"/>
      <c r="CA4" s="76"/>
      <c r="CB4" s="76"/>
      <c r="CF4" s="76"/>
      <c r="CG4" s="76"/>
      <c r="CH4" s="76"/>
      <c r="CI4" s="76"/>
      <c r="CJ4" s="76"/>
      <c r="CK4" s="76"/>
      <c r="CL4" s="76"/>
      <c r="CM4" s="76"/>
      <c r="CN4" s="76"/>
      <c r="CO4" s="76"/>
      <c r="CP4" s="76"/>
      <c r="CQ4" s="76"/>
      <c r="CR4" s="76"/>
      <c r="CS4" s="76"/>
      <c r="CT4" s="76"/>
      <c r="CU4" s="76"/>
      <c r="CV4" s="76"/>
      <c r="CW4" s="76"/>
      <c r="CX4" s="76"/>
      <c r="CY4" s="76"/>
      <c r="CZ4" s="76"/>
      <c r="DA4" s="76"/>
      <c r="DB4" s="76"/>
      <c r="DC4" s="76"/>
      <c r="DD4" s="76"/>
      <c r="DE4" s="76"/>
      <c r="DF4" s="76"/>
      <c r="DG4" s="76"/>
      <c r="DH4" s="39"/>
      <c r="DJ4" s="41">
        <f t="shared" si="0"/>
        <v>0</v>
      </c>
      <c r="DK4" s="76"/>
      <c r="DO4" s="39">
        <v>4.3</v>
      </c>
      <c r="DP4" s="76"/>
      <c r="DU4" s="64"/>
      <c r="DW4" s="32"/>
      <c r="DX4" s="12" t="e">
        <f t="shared" si="1"/>
        <v>#DIV/0!</v>
      </c>
      <c r="DY4" s="12" t="e">
        <f t="shared" si="2"/>
        <v>#DIV/0!</v>
      </c>
      <c r="DZ4" s="12" t="e">
        <f t="shared" si="3"/>
        <v>#DIV/0!</v>
      </c>
      <c r="EA4" s="12" t="e">
        <f t="shared" si="4"/>
        <v>#DIV/0!</v>
      </c>
      <c r="EB4" s="12" t="e">
        <f t="shared" si="5"/>
        <v>#DIV/0!</v>
      </c>
      <c r="EC4" s="12" t="e">
        <f t="shared" si="6"/>
        <v>#DIV/0!</v>
      </c>
      <c r="ED4" s="12" t="e">
        <f t="shared" si="7"/>
        <v>#DIV/0!</v>
      </c>
      <c r="EE4" s="12" t="e">
        <f t="shared" si="8"/>
        <v>#DIV/0!</v>
      </c>
      <c r="EF4" s="12" t="e">
        <f t="shared" si="9"/>
        <v>#DIV/0!</v>
      </c>
      <c r="EG4" s="12" t="e">
        <f t="shared" si="10"/>
        <v>#DIV/0!</v>
      </c>
      <c r="EH4" s="12" t="e">
        <f t="shared" si="11"/>
        <v>#DIV/0!</v>
      </c>
      <c r="EI4" s="12" t="e">
        <f t="shared" si="12"/>
        <v>#DIV/0!</v>
      </c>
      <c r="EJ4" s="12" t="e">
        <f t="shared" si="13"/>
        <v>#DIV/0!</v>
      </c>
      <c r="EK4" s="12" t="e">
        <f t="shared" si="14"/>
        <v>#DIV/0!</v>
      </c>
      <c r="EL4" s="12" t="e">
        <f t="shared" si="15"/>
        <v>#DIV/0!</v>
      </c>
      <c r="EM4" s="12" t="e">
        <f t="shared" si="16"/>
        <v>#DIV/0!</v>
      </c>
      <c r="EN4" s="12" t="e">
        <f t="shared" si="17"/>
        <v>#DIV/0!</v>
      </c>
      <c r="EO4" s="12" t="e">
        <f t="shared" si="18"/>
        <v>#DIV/0!</v>
      </c>
      <c r="EP4" s="12" t="e">
        <f t="shared" si="19"/>
        <v>#DIV/0!</v>
      </c>
      <c r="EQ4" s="12" t="e">
        <f t="shared" si="20"/>
        <v>#DIV/0!</v>
      </c>
      <c r="ER4" s="12" t="e">
        <f t="shared" si="21"/>
        <v>#DIV/0!</v>
      </c>
      <c r="ES4" s="12" t="e">
        <f t="shared" si="22"/>
        <v>#DIV/0!</v>
      </c>
    </row>
    <row r="5" spans="1:151" s="12" customFormat="1" x14ac:dyDescent="0.45">
      <c r="A5" s="39" t="s">
        <v>140</v>
      </c>
      <c r="B5" s="32" t="s">
        <v>521</v>
      </c>
      <c r="C5" s="12" t="s">
        <v>448</v>
      </c>
      <c r="D5" s="41" t="s">
        <v>519</v>
      </c>
      <c r="E5" s="12" t="s">
        <v>20</v>
      </c>
      <c r="F5" s="39" t="s">
        <v>146</v>
      </c>
      <c r="G5" s="76" t="s">
        <v>431</v>
      </c>
      <c r="H5" s="39" t="s">
        <v>136</v>
      </c>
      <c r="I5" s="39">
        <v>48</v>
      </c>
      <c r="J5" s="39">
        <v>106.5</v>
      </c>
      <c r="K5" s="39">
        <v>5</v>
      </c>
      <c r="L5" s="39">
        <v>1100</v>
      </c>
      <c r="M5" s="39">
        <v>5</v>
      </c>
      <c r="N5" s="12" t="s">
        <v>92</v>
      </c>
      <c r="O5" s="39" t="s">
        <v>232</v>
      </c>
      <c r="P5" s="76" t="s">
        <v>229</v>
      </c>
      <c r="Q5" s="95"/>
      <c r="R5" s="114">
        <v>2.4</v>
      </c>
      <c r="S5" s="96">
        <v>-6.4</v>
      </c>
      <c r="AA5" s="50"/>
      <c r="AB5" s="50"/>
      <c r="AC5" s="50"/>
      <c r="AD5" s="76"/>
      <c r="AE5" s="50">
        <v>1</v>
      </c>
      <c r="AF5" s="50"/>
      <c r="AG5" s="50">
        <v>0</v>
      </c>
      <c r="AH5" s="76"/>
      <c r="AQ5" s="32"/>
      <c r="AR5" s="62">
        <v>0.96860000000000002</v>
      </c>
      <c r="AS5" s="62">
        <v>1.2749999999999999</v>
      </c>
      <c r="AU5" s="37">
        <v>1065</v>
      </c>
      <c r="AW5" s="37">
        <v>1031.559</v>
      </c>
      <c r="AX5" s="37">
        <v>20.897054188987454</v>
      </c>
      <c r="BA5" s="32"/>
      <c r="BB5" s="97" t="s">
        <v>89</v>
      </c>
      <c r="BC5" s="83" t="s">
        <v>132</v>
      </c>
      <c r="BD5" s="76"/>
      <c r="BF5" s="76"/>
      <c r="BH5" s="76"/>
      <c r="BN5" s="76"/>
      <c r="BR5" s="76"/>
      <c r="BV5" s="76"/>
      <c r="BW5" s="76"/>
      <c r="BX5" s="76"/>
      <c r="BY5" s="76"/>
      <c r="BZ5" s="76"/>
      <c r="CA5" s="76"/>
      <c r="CB5" s="76"/>
      <c r="CF5" s="76"/>
      <c r="CG5" s="76"/>
      <c r="CH5" s="76"/>
      <c r="CI5" s="76"/>
      <c r="CJ5" s="76"/>
      <c r="CK5" s="76"/>
      <c r="CL5" s="76"/>
      <c r="CM5" s="76"/>
      <c r="CN5" s="76"/>
      <c r="CO5" s="76"/>
      <c r="CP5" s="76"/>
      <c r="CQ5" s="76"/>
      <c r="CR5" s="76"/>
      <c r="CS5" s="76"/>
      <c r="CT5" s="76"/>
      <c r="CU5" s="76"/>
      <c r="CV5" s="76"/>
      <c r="CW5" s="76"/>
      <c r="CX5" s="76"/>
      <c r="CY5" s="76"/>
      <c r="CZ5" s="76"/>
      <c r="DA5" s="76"/>
      <c r="DB5" s="76"/>
      <c r="DC5" s="76"/>
      <c r="DD5" s="76"/>
      <c r="DE5" s="76"/>
      <c r="DF5" s="76"/>
      <c r="DG5" s="76"/>
      <c r="DH5" s="39"/>
      <c r="DJ5" s="41">
        <f t="shared" si="0"/>
        <v>0</v>
      </c>
      <c r="DK5" s="76"/>
      <c r="DO5" s="39">
        <v>3.5</v>
      </c>
      <c r="DP5" s="76"/>
      <c r="DU5" s="64"/>
      <c r="DW5" s="32"/>
      <c r="DX5" s="12" t="e">
        <f t="shared" si="1"/>
        <v>#DIV/0!</v>
      </c>
      <c r="DY5" s="12" t="e">
        <f t="shared" si="2"/>
        <v>#DIV/0!</v>
      </c>
      <c r="DZ5" s="12" t="e">
        <f t="shared" si="3"/>
        <v>#DIV/0!</v>
      </c>
      <c r="EA5" s="12" t="e">
        <f t="shared" si="4"/>
        <v>#DIV/0!</v>
      </c>
      <c r="EB5" s="12" t="e">
        <f t="shared" si="5"/>
        <v>#DIV/0!</v>
      </c>
      <c r="EC5" s="12" t="e">
        <f t="shared" si="6"/>
        <v>#DIV/0!</v>
      </c>
      <c r="ED5" s="12" t="e">
        <f t="shared" si="7"/>
        <v>#DIV/0!</v>
      </c>
      <c r="EE5" s="12" t="e">
        <f t="shared" si="8"/>
        <v>#DIV/0!</v>
      </c>
      <c r="EF5" s="12" t="e">
        <f t="shared" si="9"/>
        <v>#DIV/0!</v>
      </c>
      <c r="EG5" s="12" t="e">
        <f t="shared" si="10"/>
        <v>#DIV/0!</v>
      </c>
      <c r="EH5" s="12" t="e">
        <f t="shared" si="11"/>
        <v>#DIV/0!</v>
      </c>
      <c r="EI5" s="12" t="e">
        <f t="shared" si="12"/>
        <v>#DIV/0!</v>
      </c>
      <c r="EJ5" s="12" t="e">
        <f t="shared" si="13"/>
        <v>#DIV/0!</v>
      </c>
      <c r="EK5" s="12" t="e">
        <f t="shared" si="14"/>
        <v>#DIV/0!</v>
      </c>
      <c r="EL5" s="12" t="e">
        <f t="shared" si="15"/>
        <v>#DIV/0!</v>
      </c>
      <c r="EM5" s="12" t="e">
        <f t="shared" si="16"/>
        <v>#DIV/0!</v>
      </c>
      <c r="EN5" s="12" t="e">
        <f t="shared" si="17"/>
        <v>#DIV/0!</v>
      </c>
      <c r="EO5" s="12" t="e">
        <f t="shared" si="18"/>
        <v>#DIV/0!</v>
      </c>
      <c r="EP5" s="12" t="e">
        <f t="shared" si="19"/>
        <v>#DIV/0!</v>
      </c>
      <c r="EQ5" s="12" t="e">
        <f t="shared" si="20"/>
        <v>#DIV/0!</v>
      </c>
      <c r="ER5" s="12" t="e">
        <f t="shared" si="21"/>
        <v>#DIV/0!</v>
      </c>
      <c r="ES5" s="12" t="e">
        <f t="shared" si="22"/>
        <v>#DIV/0!</v>
      </c>
    </row>
    <row r="6" spans="1:151" s="12" customFormat="1" x14ac:dyDescent="0.45">
      <c r="A6" s="39" t="s">
        <v>140</v>
      </c>
      <c r="B6" s="32" t="s">
        <v>521</v>
      </c>
      <c r="C6" s="12" t="s">
        <v>448</v>
      </c>
      <c r="D6" s="41" t="s">
        <v>519</v>
      </c>
      <c r="E6" s="12" t="s">
        <v>20</v>
      </c>
      <c r="F6" s="39" t="s">
        <v>147</v>
      </c>
      <c r="G6" s="76" t="s">
        <v>431</v>
      </c>
      <c r="H6" s="39" t="s">
        <v>136</v>
      </c>
      <c r="I6" s="39">
        <v>48</v>
      </c>
      <c r="J6" s="39">
        <v>70.3</v>
      </c>
      <c r="K6" s="39">
        <v>5</v>
      </c>
      <c r="L6" s="39">
        <v>1100</v>
      </c>
      <c r="M6" s="39">
        <v>5</v>
      </c>
      <c r="N6" s="12" t="s">
        <v>92</v>
      </c>
      <c r="O6" s="39" t="s">
        <v>137</v>
      </c>
      <c r="P6" s="76" t="s">
        <v>229</v>
      </c>
      <c r="Q6" s="95"/>
      <c r="R6" s="114">
        <v>1.3</v>
      </c>
      <c r="S6" s="96">
        <v>-7.5</v>
      </c>
      <c r="AA6" s="50"/>
      <c r="AB6" s="50"/>
      <c r="AC6" s="50"/>
      <c r="AD6" s="76"/>
      <c r="AE6" s="50">
        <v>1</v>
      </c>
      <c r="AF6" s="50"/>
      <c r="AG6" s="50">
        <v>0</v>
      </c>
      <c r="AH6" s="76"/>
      <c r="AQ6" s="32"/>
      <c r="AR6" s="62">
        <v>0.97499999999999998</v>
      </c>
      <c r="AS6" s="62">
        <v>1.1679999999999999</v>
      </c>
      <c r="AU6" s="37">
        <v>703</v>
      </c>
      <c r="AW6" s="37">
        <v>685.42499999999995</v>
      </c>
      <c r="AX6" s="37">
        <v>20.322090022808847</v>
      </c>
      <c r="BA6" s="32"/>
      <c r="BB6" s="97" t="s">
        <v>89</v>
      </c>
      <c r="BC6" s="83" t="s">
        <v>132</v>
      </c>
      <c r="BD6" s="76"/>
      <c r="BF6" s="76"/>
      <c r="BH6" s="76"/>
      <c r="BN6" s="76"/>
      <c r="BR6" s="76"/>
      <c r="BV6" s="76"/>
      <c r="BW6" s="76"/>
      <c r="BX6" s="76"/>
      <c r="BY6" s="76"/>
      <c r="BZ6" s="76"/>
      <c r="CA6" s="76"/>
      <c r="CB6" s="76"/>
      <c r="CF6" s="76"/>
      <c r="CG6" s="76"/>
      <c r="CH6" s="76"/>
      <c r="CI6" s="76"/>
      <c r="CJ6" s="76"/>
      <c r="CK6" s="76"/>
      <c r="CL6" s="76"/>
      <c r="CM6" s="76"/>
      <c r="CN6" s="76"/>
      <c r="CO6" s="76"/>
      <c r="CP6" s="76"/>
      <c r="CQ6" s="76"/>
      <c r="CR6" s="76"/>
      <c r="CS6" s="76"/>
      <c r="CT6" s="76"/>
      <c r="CU6" s="76"/>
      <c r="CV6" s="76"/>
      <c r="CW6" s="76"/>
      <c r="CX6" s="76"/>
      <c r="CY6" s="76"/>
      <c r="CZ6" s="76"/>
      <c r="DA6" s="76"/>
      <c r="DB6" s="76"/>
      <c r="DC6" s="76"/>
      <c r="DD6" s="76"/>
      <c r="DE6" s="76"/>
      <c r="DF6" s="76"/>
      <c r="DG6" s="76"/>
      <c r="DH6" s="39"/>
      <c r="DJ6" s="41">
        <f t="shared" si="0"/>
        <v>0</v>
      </c>
      <c r="DK6" s="76"/>
      <c r="DO6" s="39">
        <v>2.8</v>
      </c>
      <c r="DP6" s="76"/>
      <c r="DU6" s="64"/>
      <c r="DW6" s="32"/>
      <c r="DX6" s="12" t="e">
        <f t="shared" si="1"/>
        <v>#DIV/0!</v>
      </c>
      <c r="DY6" s="12" t="e">
        <f t="shared" si="2"/>
        <v>#DIV/0!</v>
      </c>
      <c r="DZ6" s="12" t="e">
        <f t="shared" si="3"/>
        <v>#DIV/0!</v>
      </c>
      <c r="EA6" s="12" t="e">
        <f t="shared" si="4"/>
        <v>#DIV/0!</v>
      </c>
      <c r="EB6" s="12" t="e">
        <f t="shared" si="5"/>
        <v>#DIV/0!</v>
      </c>
      <c r="EC6" s="12" t="e">
        <f t="shared" si="6"/>
        <v>#DIV/0!</v>
      </c>
      <c r="ED6" s="12" t="e">
        <f t="shared" si="7"/>
        <v>#DIV/0!</v>
      </c>
      <c r="EE6" s="12" t="e">
        <f t="shared" si="8"/>
        <v>#DIV/0!</v>
      </c>
      <c r="EF6" s="12" t="e">
        <f t="shared" si="9"/>
        <v>#DIV/0!</v>
      </c>
      <c r="EG6" s="12" t="e">
        <f t="shared" si="10"/>
        <v>#DIV/0!</v>
      </c>
      <c r="EH6" s="12" t="e">
        <f t="shared" si="11"/>
        <v>#DIV/0!</v>
      </c>
      <c r="EI6" s="12" t="e">
        <f t="shared" si="12"/>
        <v>#DIV/0!</v>
      </c>
      <c r="EJ6" s="12" t="e">
        <f t="shared" si="13"/>
        <v>#DIV/0!</v>
      </c>
      <c r="EK6" s="12" t="e">
        <f t="shared" si="14"/>
        <v>#DIV/0!</v>
      </c>
      <c r="EL6" s="12" t="e">
        <f t="shared" si="15"/>
        <v>#DIV/0!</v>
      </c>
      <c r="EM6" s="12" t="e">
        <f t="shared" si="16"/>
        <v>#DIV/0!</v>
      </c>
      <c r="EN6" s="12" t="e">
        <f t="shared" si="17"/>
        <v>#DIV/0!</v>
      </c>
      <c r="EO6" s="12" t="e">
        <f t="shared" si="18"/>
        <v>#DIV/0!</v>
      </c>
      <c r="EP6" s="12" t="e">
        <f t="shared" si="19"/>
        <v>#DIV/0!</v>
      </c>
      <c r="EQ6" s="12" t="e">
        <f t="shared" si="20"/>
        <v>#DIV/0!</v>
      </c>
      <c r="ER6" s="12" t="e">
        <f t="shared" si="21"/>
        <v>#DIV/0!</v>
      </c>
      <c r="ES6" s="12" t="e">
        <f t="shared" si="22"/>
        <v>#DIV/0!</v>
      </c>
    </row>
    <row r="7" spans="1:151" s="12" customFormat="1" x14ac:dyDescent="0.45">
      <c r="A7" s="39" t="s">
        <v>140</v>
      </c>
      <c r="B7" s="32" t="s">
        <v>521</v>
      </c>
      <c r="C7" s="12" t="s">
        <v>448</v>
      </c>
      <c r="D7" s="41" t="s">
        <v>519</v>
      </c>
      <c r="E7" s="12" t="s">
        <v>20</v>
      </c>
      <c r="F7" s="39" t="s">
        <v>148</v>
      </c>
      <c r="G7" s="76" t="s">
        <v>431</v>
      </c>
      <c r="H7" s="39" t="s">
        <v>136</v>
      </c>
      <c r="I7" s="39">
        <v>48</v>
      </c>
      <c r="J7" s="39">
        <v>48.3</v>
      </c>
      <c r="K7" s="39">
        <v>5</v>
      </c>
      <c r="L7" s="39">
        <v>1100</v>
      </c>
      <c r="M7" s="39">
        <v>5</v>
      </c>
      <c r="N7" s="12" t="s">
        <v>92</v>
      </c>
      <c r="O7" s="39" t="s">
        <v>453</v>
      </c>
      <c r="P7" s="76" t="s">
        <v>233</v>
      </c>
      <c r="Q7" s="95"/>
      <c r="R7" s="114">
        <v>2.6</v>
      </c>
      <c r="S7" s="96">
        <v>-6.2</v>
      </c>
      <c r="AA7" s="50"/>
      <c r="AB7" s="50"/>
      <c r="AC7" s="50"/>
      <c r="AD7" s="76"/>
      <c r="AE7" s="50">
        <v>1</v>
      </c>
      <c r="AF7" s="50"/>
      <c r="AG7" s="50">
        <v>0</v>
      </c>
      <c r="AH7" s="76"/>
      <c r="AQ7" s="32"/>
      <c r="AR7" s="62">
        <v>0.998</v>
      </c>
      <c r="AS7" s="62">
        <v>1.0089999999999999</v>
      </c>
      <c r="AU7" s="37">
        <v>483</v>
      </c>
      <c r="AW7" s="37">
        <v>482.03399999999999</v>
      </c>
      <c r="AX7" s="37">
        <v>20.521535371852313</v>
      </c>
      <c r="BA7" s="32"/>
      <c r="BB7" s="97" t="s">
        <v>89</v>
      </c>
      <c r="BC7" s="83" t="s">
        <v>132</v>
      </c>
      <c r="BD7" s="76">
        <v>61.4</v>
      </c>
      <c r="BF7" s="76">
        <v>0.61</v>
      </c>
      <c r="BH7" s="76">
        <v>16.100000000000001</v>
      </c>
      <c r="BN7" s="76">
        <v>3.53</v>
      </c>
      <c r="BR7" s="76">
        <v>2.8</v>
      </c>
      <c r="BV7" s="76"/>
      <c r="BW7" s="76"/>
      <c r="BX7" s="76">
        <v>4.72</v>
      </c>
      <c r="BY7" s="76"/>
      <c r="BZ7" s="76">
        <v>4.5999999999999996</v>
      </c>
      <c r="CA7" s="76"/>
      <c r="CB7" s="76">
        <v>1.72</v>
      </c>
      <c r="CF7" s="76"/>
      <c r="CG7" s="76"/>
      <c r="CH7" s="76"/>
      <c r="CI7" s="76"/>
      <c r="CJ7" s="76"/>
      <c r="CK7" s="76"/>
      <c r="CL7" s="76"/>
      <c r="CM7" s="76"/>
      <c r="CN7" s="76"/>
      <c r="CO7" s="76"/>
      <c r="CP7" s="76"/>
      <c r="CQ7" s="76"/>
      <c r="CR7" s="76"/>
      <c r="CS7" s="76"/>
      <c r="CT7" s="76"/>
      <c r="CU7" s="76"/>
      <c r="CV7" s="76"/>
      <c r="CW7" s="76"/>
      <c r="CX7" s="76"/>
      <c r="CY7" s="76"/>
      <c r="CZ7" s="76"/>
      <c r="DA7" s="76"/>
      <c r="DB7" s="76"/>
      <c r="DC7" s="76"/>
      <c r="DD7" s="76"/>
      <c r="DE7" s="76"/>
      <c r="DF7" s="76"/>
      <c r="DG7" s="76"/>
      <c r="DH7" s="39">
        <v>97.68</v>
      </c>
      <c r="DJ7" s="41">
        <f t="shared" si="0"/>
        <v>2.3199999999999932</v>
      </c>
      <c r="DK7" s="76"/>
      <c r="DO7" s="39">
        <v>2.2000000000000002</v>
      </c>
      <c r="DP7" s="76"/>
      <c r="DU7" s="64"/>
      <c r="DW7" s="32"/>
      <c r="DX7" s="12">
        <f t="shared" si="1"/>
        <v>62.85831285831285</v>
      </c>
      <c r="DY7" s="12">
        <f t="shared" si="2"/>
        <v>0</v>
      </c>
      <c r="DZ7" s="12">
        <f t="shared" si="3"/>
        <v>0.62448812448812441</v>
      </c>
      <c r="EA7" s="12">
        <f t="shared" si="4"/>
        <v>0</v>
      </c>
      <c r="EB7" s="12">
        <f t="shared" si="5"/>
        <v>16.482391482391481</v>
      </c>
      <c r="EC7" s="12">
        <f t="shared" si="6"/>
        <v>0</v>
      </c>
      <c r="ED7" s="12">
        <f t="shared" si="7"/>
        <v>3.6138411138411133</v>
      </c>
      <c r="EE7" s="12">
        <f t="shared" si="8"/>
        <v>0</v>
      </c>
      <c r="EF7" s="12">
        <f t="shared" si="9"/>
        <v>0</v>
      </c>
      <c r="EG7" s="12" t="e">
        <f t="shared" si="10"/>
        <v>#DIV/0!</v>
      </c>
      <c r="EH7" s="12">
        <f t="shared" si="11"/>
        <v>2.8665028665028665</v>
      </c>
      <c r="EI7" s="12">
        <f t="shared" si="12"/>
        <v>0</v>
      </c>
      <c r="EJ7" s="12">
        <f t="shared" si="13"/>
        <v>4.8321048321048314</v>
      </c>
      <c r="EK7" s="12">
        <f t="shared" si="14"/>
        <v>0</v>
      </c>
      <c r="EL7" s="12">
        <f t="shared" si="15"/>
        <v>4.7092547092547088</v>
      </c>
      <c r="EM7" s="12">
        <f t="shared" si="16"/>
        <v>0</v>
      </c>
      <c r="EN7" s="12">
        <f t="shared" si="17"/>
        <v>1.7608517608517609</v>
      </c>
      <c r="EO7" s="12">
        <f t="shared" si="18"/>
        <v>0</v>
      </c>
      <c r="EP7" s="12">
        <f t="shared" si="19"/>
        <v>0</v>
      </c>
      <c r="EQ7" s="12" t="e">
        <f t="shared" si="20"/>
        <v>#DIV/0!</v>
      </c>
      <c r="ER7" s="12">
        <f t="shared" si="21"/>
        <v>100</v>
      </c>
      <c r="ES7" s="12">
        <f t="shared" si="22"/>
        <v>0</v>
      </c>
    </row>
    <row r="8" spans="1:151" s="12" customFormat="1" x14ac:dyDescent="0.45">
      <c r="A8" s="39" t="s">
        <v>140</v>
      </c>
      <c r="B8" s="32" t="s">
        <v>521</v>
      </c>
      <c r="C8" s="12" t="s">
        <v>448</v>
      </c>
      <c r="D8" s="41" t="s">
        <v>519</v>
      </c>
      <c r="E8" s="12" t="s">
        <v>20</v>
      </c>
      <c r="F8" s="39" t="s">
        <v>149</v>
      </c>
      <c r="G8" s="76" t="s">
        <v>431</v>
      </c>
      <c r="H8" s="39" t="s">
        <v>136</v>
      </c>
      <c r="I8" s="39">
        <v>48</v>
      </c>
      <c r="J8" s="39">
        <v>107.4</v>
      </c>
      <c r="K8" s="39">
        <v>5</v>
      </c>
      <c r="L8" s="39">
        <v>1075</v>
      </c>
      <c r="M8" s="39">
        <v>5</v>
      </c>
      <c r="N8" s="12" t="s">
        <v>92</v>
      </c>
      <c r="O8" s="39" t="s">
        <v>455</v>
      </c>
      <c r="P8" s="76" t="s">
        <v>229</v>
      </c>
      <c r="Q8" s="95"/>
      <c r="R8" s="114">
        <v>2.8</v>
      </c>
      <c r="S8" s="96">
        <v>-6.3</v>
      </c>
      <c r="AA8" s="50"/>
      <c r="AB8" s="50"/>
      <c r="AC8" s="50"/>
      <c r="AD8" s="76"/>
      <c r="AE8" s="50">
        <v>1</v>
      </c>
      <c r="AF8" s="50"/>
      <c r="AG8" s="50">
        <v>0</v>
      </c>
      <c r="AH8" s="76"/>
      <c r="AQ8" s="32"/>
      <c r="AR8" s="62">
        <v>0.96160000000000001</v>
      </c>
      <c r="AS8" s="62">
        <v>1.28</v>
      </c>
      <c r="AU8" s="37">
        <v>1074</v>
      </c>
      <c r="AW8" s="37">
        <v>1032.7583999999999</v>
      </c>
      <c r="AX8" s="37">
        <v>20.738024468513441</v>
      </c>
      <c r="BA8" s="32"/>
      <c r="BB8" s="97" t="s">
        <v>89</v>
      </c>
      <c r="BC8" s="83" t="s">
        <v>132</v>
      </c>
      <c r="BD8" s="76"/>
      <c r="BF8" s="76"/>
      <c r="BH8" s="76"/>
      <c r="BN8" s="76"/>
      <c r="BR8" s="76"/>
      <c r="BV8" s="76"/>
      <c r="BW8" s="76"/>
      <c r="BX8" s="76"/>
      <c r="BY8" s="76"/>
      <c r="BZ8" s="76"/>
      <c r="CA8" s="76"/>
      <c r="CB8" s="76"/>
      <c r="CF8" s="76"/>
      <c r="CG8" s="76"/>
      <c r="CH8" s="76"/>
      <c r="CI8" s="76"/>
      <c r="CJ8" s="76"/>
      <c r="CK8" s="76"/>
      <c r="CL8" s="76"/>
      <c r="CM8" s="76"/>
      <c r="CN8" s="76"/>
      <c r="CO8" s="76"/>
      <c r="CP8" s="76"/>
      <c r="CQ8" s="76"/>
      <c r="CR8" s="76"/>
      <c r="CS8" s="76"/>
      <c r="CT8" s="76"/>
      <c r="CU8" s="76"/>
      <c r="CV8" s="76"/>
      <c r="CW8" s="76"/>
      <c r="CX8" s="76"/>
      <c r="CY8" s="76"/>
      <c r="CZ8" s="76"/>
      <c r="DA8" s="76"/>
      <c r="DB8" s="76"/>
      <c r="DC8" s="76"/>
      <c r="DD8" s="76"/>
      <c r="DE8" s="76"/>
      <c r="DF8" s="76"/>
      <c r="DG8" s="76"/>
      <c r="DH8" s="39"/>
      <c r="DJ8" s="41">
        <f t="shared" si="0"/>
        <v>0</v>
      </c>
      <c r="DK8" s="76"/>
      <c r="DO8" s="39">
        <v>3.5</v>
      </c>
      <c r="DP8" s="76"/>
      <c r="DU8" s="64"/>
      <c r="DW8" s="32"/>
      <c r="DX8" s="12" t="e">
        <f t="shared" si="1"/>
        <v>#DIV/0!</v>
      </c>
      <c r="DY8" s="12" t="e">
        <f t="shared" si="2"/>
        <v>#DIV/0!</v>
      </c>
      <c r="DZ8" s="12" t="e">
        <f t="shared" si="3"/>
        <v>#DIV/0!</v>
      </c>
      <c r="EA8" s="12" t="e">
        <f t="shared" si="4"/>
        <v>#DIV/0!</v>
      </c>
      <c r="EB8" s="12" t="e">
        <f t="shared" si="5"/>
        <v>#DIV/0!</v>
      </c>
      <c r="EC8" s="12" t="e">
        <f t="shared" si="6"/>
        <v>#DIV/0!</v>
      </c>
      <c r="ED8" s="12" t="e">
        <f t="shared" si="7"/>
        <v>#DIV/0!</v>
      </c>
      <c r="EE8" s="12" t="e">
        <f t="shared" si="8"/>
        <v>#DIV/0!</v>
      </c>
      <c r="EF8" s="12" t="e">
        <f t="shared" si="9"/>
        <v>#DIV/0!</v>
      </c>
      <c r="EG8" s="12" t="e">
        <f t="shared" si="10"/>
        <v>#DIV/0!</v>
      </c>
      <c r="EH8" s="12" t="e">
        <f t="shared" si="11"/>
        <v>#DIV/0!</v>
      </c>
      <c r="EI8" s="12" t="e">
        <f t="shared" si="12"/>
        <v>#DIV/0!</v>
      </c>
      <c r="EJ8" s="12" t="e">
        <f t="shared" si="13"/>
        <v>#DIV/0!</v>
      </c>
      <c r="EK8" s="12" t="e">
        <f t="shared" si="14"/>
        <v>#DIV/0!</v>
      </c>
      <c r="EL8" s="12" t="e">
        <f t="shared" si="15"/>
        <v>#DIV/0!</v>
      </c>
      <c r="EM8" s="12" t="e">
        <f t="shared" si="16"/>
        <v>#DIV/0!</v>
      </c>
      <c r="EN8" s="12" t="e">
        <f t="shared" si="17"/>
        <v>#DIV/0!</v>
      </c>
      <c r="EO8" s="12" t="e">
        <f t="shared" si="18"/>
        <v>#DIV/0!</v>
      </c>
      <c r="EP8" s="12" t="e">
        <f t="shared" si="19"/>
        <v>#DIV/0!</v>
      </c>
      <c r="EQ8" s="12" t="e">
        <f t="shared" si="20"/>
        <v>#DIV/0!</v>
      </c>
      <c r="ER8" s="12" t="e">
        <f t="shared" si="21"/>
        <v>#DIV/0!</v>
      </c>
      <c r="ES8" s="12" t="e">
        <f t="shared" si="22"/>
        <v>#DIV/0!</v>
      </c>
    </row>
    <row r="9" spans="1:151" s="12" customFormat="1" x14ac:dyDescent="0.45">
      <c r="A9" s="39" t="s">
        <v>140</v>
      </c>
      <c r="B9" s="32" t="s">
        <v>521</v>
      </c>
      <c r="C9" s="12" t="s">
        <v>448</v>
      </c>
      <c r="D9" s="41" t="s">
        <v>519</v>
      </c>
      <c r="E9" s="12" t="s">
        <v>20</v>
      </c>
      <c r="F9" s="39" t="s">
        <v>150</v>
      </c>
      <c r="G9" s="76" t="s">
        <v>431</v>
      </c>
      <c r="H9" s="39" t="s">
        <v>136</v>
      </c>
      <c r="I9" s="39">
        <v>48</v>
      </c>
      <c r="J9" s="39">
        <v>170.3</v>
      </c>
      <c r="K9" s="39">
        <v>5</v>
      </c>
      <c r="L9" s="39">
        <v>1050</v>
      </c>
      <c r="M9" s="39">
        <v>5</v>
      </c>
      <c r="N9" s="12" t="s">
        <v>92</v>
      </c>
      <c r="O9" s="39" t="s">
        <v>232</v>
      </c>
      <c r="P9" s="76" t="s">
        <v>229</v>
      </c>
      <c r="Q9" s="95"/>
      <c r="R9" s="114">
        <v>2.4</v>
      </c>
      <c r="S9" s="96">
        <v>-7</v>
      </c>
      <c r="AA9" s="50"/>
      <c r="AB9" s="50"/>
      <c r="AC9" s="50"/>
      <c r="AD9" s="76"/>
      <c r="AE9" s="50">
        <v>1</v>
      </c>
      <c r="AF9" s="50"/>
      <c r="AG9" s="50">
        <v>0</v>
      </c>
      <c r="AH9" s="76"/>
      <c r="AQ9" s="32"/>
      <c r="AR9" s="62">
        <v>0.94799999999999995</v>
      </c>
      <c r="AS9" s="62">
        <v>1.5109999999999999</v>
      </c>
      <c r="AU9" s="37">
        <v>1703</v>
      </c>
      <c r="AW9" s="37">
        <v>1614.444</v>
      </c>
      <c r="AX9" s="37">
        <v>21.496008389443816</v>
      </c>
      <c r="BA9" s="32"/>
      <c r="BB9" s="97" t="s">
        <v>89</v>
      </c>
      <c r="BC9" s="83" t="s">
        <v>132</v>
      </c>
      <c r="BD9" s="76"/>
      <c r="BF9" s="76"/>
      <c r="BH9" s="76"/>
      <c r="BN9" s="76"/>
      <c r="BR9" s="76"/>
      <c r="BV9" s="76"/>
      <c r="BW9" s="76"/>
      <c r="BX9" s="76"/>
      <c r="BY9" s="76"/>
      <c r="BZ9" s="76"/>
      <c r="CA9" s="76"/>
      <c r="CB9" s="76"/>
      <c r="CF9" s="76"/>
      <c r="CG9" s="76"/>
      <c r="CH9" s="76"/>
      <c r="CI9" s="76"/>
      <c r="CJ9" s="76"/>
      <c r="CK9" s="76"/>
      <c r="CL9" s="76"/>
      <c r="CM9" s="76"/>
      <c r="CN9" s="76"/>
      <c r="CO9" s="76"/>
      <c r="CP9" s="76"/>
      <c r="CQ9" s="76"/>
      <c r="CR9" s="76"/>
      <c r="CS9" s="76"/>
      <c r="CT9" s="76"/>
      <c r="CU9" s="76"/>
      <c r="CV9" s="76"/>
      <c r="CW9" s="76"/>
      <c r="CX9" s="76"/>
      <c r="CY9" s="76"/>
      <c r="CZ9" s="76"/>
      <c r="DA9" s="76"/>
      <c r="DB9" s="76"/>
      <c r="DC9" s="76"/>
      <c r="DD9" s="76"/>
      <c r="DE9" s="76"/>
      <c r="DF9" s="76"/>
      <c r="DG9" s="76"/>
      <c r="DH9" s="39"/>
      <c r="DJ9" s="41">
        <f t="shared" si="0"/>
        <v>0</v>
      </c>
      <c r="DK9" s="76"/>
      <c r="DO9" s="39">
        <v>4.7</v>
      </c>
      <c r="DP9" s="76"/>
      <c r="DU9" s="64"/>
      <c r="DW9" s="32"/>
      <c r="DX9" s="12" t="e">
        <f t="shared" si="1"/>
        <v>#DIV/0!</v>
      </c>
      <c r="DY9" s="12" t="e">
        <f t="shared" si="2"/>
        <v>#DIV/0!</v>
      </c>
      <c r="DZ9" s="12" t="e">
        <f t="shared" si="3"/>
        <v>#DIV/0!</v>
      </c>
      <c r="EA9" s="12" t="e">
        <f t="shared" si="4"/>
        <v>#DIV/0!</v>
      </c>
      <c r="EB9" s="12" t="e">
        <f t="shared" si="5"/>
        <v>#DIV/0!</v>
      </c>
      <c r="EC9" s="12" t="e">
        <f t="shared" si="6"/>
        <v>#DIV/0!</v>
      </c>
      <c r="ED9" s="12" t="e">
        <f t="shared" si="7"/>
        <v>#DIV/0!</v>
      </c>
      <c r="EE9" s="12" t="e">
        <f t="shared" si="8"/>
        <v>#DIV/0!</v>
      </c>
      <c r="EF9" s="12" t="e">
        <f t="shared" si="9"/>
        <v>#DIV/0!</v>
      </c>
      <c r="EG9" s="12" t="e">
        <f t="shared" si="10"/>
        <v>#DIV/0!</v>
      </c>
      <c r="EH9" s="12" t="e">
        <f t="shared" si="11"/>
        <v>#DIV/0!</v>
      </c>
      <c r="EI9" s="12" t="e">
        <f t="shared" si="12"/>
        <v>#DIV/0!</v>
      </c>
      <c r="EJ9" s="12" t="e">
        <f t="shared" si="13"/>
        <v>#DIV/0!</v>
      </c>
      <c r="EK9" s="12" t="e">
        <f t="shared" si="14"/>
        <v>#DIV/0!</v>
      </c>
      <c r="EL9" s="12" t="e">
        <f t="shared" si="15"/>
        <v>#DIV/0!</v>
      </c>
      <c r="EM9" s="12" t="e">
        <f t="shared" si="16"/>
        <v>#DIV/0!</v>
      </c>
      <c r="EN9" s="12" t="e">
        <f t="shared" si="17"/>
        <v>#DIV/0!</v>
      </c>
      <c r="EO9" s="12" t="e">
        <f t="shared" si="18"/>
        <v>#DIV/0!</v>
      </c>
      <c r="EP9" s="12" t="e">
        <f t="shared" si="19"/>
        <v>#DIV/0!</v>
      </c>
      <c r="EQ9" s="12" t="e">
        <f t="shared" si="20"/>
        <v>#DIV/0!</v>
      </c>
      <c r="ER9" s="12" t="e">
        <f t="shared" si="21"/>
        <v>#DIV/0!</v>
      </c>
      <c r="ES9" s="12" t="e">
        <f t="shared" si="22"/>
        <v>#DIV/0!</v>
      </c>
    </row>
    <row r="10" spans="1:151" s="12" customFormat="1" x14ac:dyDescent="0.45">
      <c r="A10" s="39" t="s">
        <v>140</v>
      </c>
      <c r="B10" s="32" t="s">
        <v>521</v>
      </c>
      <c r="C10" s="12" t="s">
        <v>448</v>
      </c>
      <c r="D10" s="41" t="s">
        <v>519</v>
      </c>
      <c r="E10" s="12" t="s">
        <v>20</v>
      </c>
      <c r="F10" s="39" t="s">
        <v>151</v>
      </c>
      <c r="G10" s="76" t="s">
        <v>431</v>
      </c>
      <c r="H10" s="39" t="s">
        <v>136</v>
      </c>
      <c r="I10" s="39">
        <v>48</v>
      </c>
      <c r="J10" s="39">
        <v>153.1</v>
      </c>
      <c r="K10" s="39">
        <v>5</v>
      </c>
      <c r="L10" s="39">
        <v>1050</v>
      </c>
      <c r="M10" s="39">
        <v>5</v>
      </c>
      <c r="N10" s="12" t="s">
        <v>92</v>
      </c>
      <c r="O10" s="39" t="s">
        <v>456</v>
      </c>
      <c r="P10" s="76" t="s">
        <v>229</v>
      </c>
      <c r="Q10" s="95"/>
      <c r="R10" s="114">
        <v>1.2</v>
      </c>
      <c r="S10" s="96">
        <v>-8.1999999999999993</v>
      </c>
      <c r="AA10" s="50"/>
      <c r="AB10" s="50"/>
      <c r="AC10" s="50"/>
      <c r="AD10" s="76"/>
      <c r="AE10" s="50">
        <v>1</v>
      </c>
      <c r="AF10" s="50"/>
      <c r="AG10" s="50">
        <v>0</v>
      </c>
      <c r="AH10" s="76"/>
      <c r="AQ10" s="32"/>
      <c r="AR10" s="62">
        <v>0.94810000000000005</v>
      </c>
      <c r="AS10" s="62">
        <v>1.444</v>
      </c>
      <c r="AU10" s="37">
        <v>1531</v>
      </c>
      <c r="AW10" s="37">
        <v>1451.5411000000001</v>
      </c>
      <c r="AX10" s="37">
        <v>21.222349711682526</v>
      </c>
      <c r="BA10" s="32"/>
      <c r="BB10" s="97" t="s">
        <v>89</v>
      </c>
      <c r="BC10" s="83" t="s">
        <v>132</v>
      </c>
      <c r="BD10" s="76"/>
      <c r="BF10" s="76"/>
      <c r="BH10" s="76"/>
      <c r="BN10" s="76"/>
      <c r="BR10" s="76"/>
      <c r="BV10" s="76"/>
      <c r="BW10" s="76"/>
      <c r="BX10" s="76"/>
      <c r="BY10" s="76"/>
      <c r="BZ10" s="76"/>
      <c r="CA10" s="76"/>
      <c r="CB10" s="76"/>
      <c r="CF10" s="76"/>
      <c r="CG10" s="76"/>
      <c r="CH10" s="76"/>
      <c r="CI10" s="76"/>
      <c r="CJ10" s="76"/>
      <c r="CK10" s="76"/>
      <c r="CL10" s="76"/>
      <c r="CM10" s="76"/>
      <c r="CN10" s="76"/>
      <c r="CO10" s="76"/>
      <c r="CP10" s="76"/>
      <c r="CQ10" s="76"/>
      <c r="CR10" s="76"/>
      <c r="CS10" s="76"/>
      <c r="CT10" s="76"/>
      <c r="CU10" s="76"/>
      <c r="CV10" s="76"/>
      <c r="CW10" s="76"/>
      <c r="CX10" s="76"/>
      <c r="CY10" s="76"/>
      <c r="CZ10" s="76"/>
      <c r="DA10" s="76"/>
      <c r="DB10" s="76"/>
      <c r="DC10" s="76"/>
      <c r="DD10" s="76"/>
      <c r="DE10" s="76"/>
      <c r="DF10" s="76"/>
      <c r="DG10" s="76"/>
      <c r="DH10" s="39"/>
      <c r="DJ10" s="41">
        <f t="shared" si="0"/>
        <v>0</v>
      </c>
      <c r="DK10" s="76"/>
      <c r="DO10" s="39">
        <v>4.4000000000000004</v>
      </c>
      <c r="DP10" s="76"/>
      <c r="DU10" s="64"/>
      <c r="DW10" s="32"/>
      <c r="DX10" s="12" t="e">
        <f t="shared" si="1"/>
        <v>#DIV/0!</v>
      </c>
      <c r="DY10" s="12" t="e">
        <f t="shared" si="2"/>
        <v>#DIV/0!</v>
      </c>
      <c r="DZ10" s="12" t="e">
        <f t="shared" si="3"/>
        <v>#DIV/0!</v>
      </c>
      <c r="EA10" s="12" t="e">
        <f t="shared" si="4"/>
        <v>#DIV/0!</v>
      </c>
      <c r="EB10" s="12" t="e">
        <f t="shared" si="5"/>
        <v>#DIV/0!</v>
      </c>
      <c r="EC10" s="12" t="e">
        <f t="shared" si="6"/>
        <v>#DIV/0!</v>
      </c>
      <c r="ED10" s="12" t="e">
        <f t="shared" si="7"/>
        <v>#DIV/0!</v>
      </c>
      <c r="EE10" s="12" t="e">
        <f t="shared" si="8"/>
        <v>#DIV/0!</v>
      </c>
      <c r="EF10" s="12" t="e">
        <f t="shared" si="9"/>
        <v>#DIV/0!</v>
      </c>
      <c r="EG10" s="12" t="e">
        <f t="shared" si="10"/>
        <v>#DIV/0!</v>
      </c>
      <c r="EH10" s="12" t="e">
        <f t="shared" si="11"/>
        <v>#DIV/0!</v>
      </c>
      <c r="EI10" s="12" t="e">
        <f t="shared" si="12"/>
        <v>#DIV/0!</v>
      </c>
      <c r="EJ10" s="12" t="e">
        <f t="shared" si="13"/>
        <v>#DIV/0!</v>
      </c>
      <c r="EK10" s="12" t="e">
        <f t="shared" si="14"/>
        <v>#DIV/0!</v>
      </c>
      <c r="EL10" s="12" t="e">
        <f t="shared" si="15"/>
        <v>#DIV/0!</v>
      </c>
      <c r="EM10" s="12" t="e">
        <f t="shared" si="16"/>
        <v>#DIV/0!</v>
      </c>
      <c r="EN10" s="12" t="e">
        <f t="shared" si="17"/>
        <v>#DIV/0!</v>
      </c>
      <c r="EO10" s="12" t="e">
        <f t="shared" si="18"/>
        <v>#DIV/0!</v>
      </c>
      <c r="EP10" s="12" t="e">
        <f t="shared" si="19"/>
        <v>#DIV/0!</v>
      </c>
      <c r="EQ10" s="12" t="e">
        <f t="shared" si="20"/>
        <v>#DIV/0!</v>
      </c>
      <c r="ER10" s="12" t="e">
        <f t="shared" si="21"/>
        <v>#DIV/0!</v>
      </c>
      <c r="ES10" s="12" t="e">
        <f t="shared" si="22"/>
        <v>#DIV/0!</v>
      </c>
    </row>
    <row r="11" spans="1:151" s="12" customFormat="1" x14ac:dyDescent="0.45">
      <c r="A11" s="39" t="s">
        <v>140</v>
      </c>
      <c r="B11" s="32" t="s">
        <v>521</v>
      </c>
      <c r="C11" s="12" t="s">
        <v>448</v>
      </c>
      <c r="D11" s="41" t="s">
        <v>519</v>
      </c>
      <c r="E11" s="12" t="s">
        <v>20</v>
      </c>
      <c r="F11" s="39" t="s">
        <v>152</v>
      </c>
      <c r="G11" s="76" t="s">
        <v>431</v>
      </c>
      <c r="H11" s="39" t="s">
        <v>136</v>
      </c>
      <c r="I11" s="39">
        <v>48</v>
      </c>
      <c r="J11" s="39">
        <v>103.8</v>
      </c>
      <c r="K11" s="39">
        <v>5</v>
      </c>
      <c r="L11" s="39">
        <v>1050</v>
      </c>
      <c r="M11" s="39">
        <v>5</v>
      </c>
      <c r="N11" s="12" t="s">
        <v>92</v>
      </c>
      <c r="O11" s="39" t="s">
        <v>457</v>
      </c>
      <c r="P11" s="76" t="s">
        <v>234</v>
      </c>
      <c r="Q11" s="95"/>
      <c r="R11" s="114">
        <v>2.2000000000000002</v>
      </c>
      <c r="S11" s="96">
        <v>-7.2</v>
      </c>
      <c r="AA11" s="50"/>
      <c r="AB11" s="50"/>
      <c r="AC11" s="50"/>
      <c r="AD11" s="76"/>
      <c r="AE11" s="50">
        <v>1</v>
      </c>
      <c r="AF11" s="50"/>
      <c r="AG11" s="50">
        <v>0</v>
      </c>
      <c r="AH11" s="76"/>
      <c r="AQ11" s="32"/>
      <c r="AR11" s="62">
        <v>0.95489999999999997</v>
      </c>
      <c r="AS11" s="62">
        <v>1.272</v>
      </c>
      <c r="AU11" s="37">
        <v>1038</v>
      </c>
      <c r="AW11" s="37">
        <v>991.18619999999999</v>
      </c>
      <c r="AX11" s="37">
        <v>20.496359184567059</v>
      </c>
      <c r="BA11" s="32"/>
      <c r="BB11" s="97" t="s">
        <v>89</v>
      </c>
      <c r="BC11" s="83" t="s">
        <v>132</v>
      </c>
      <c r="BD11" s="76">
        <v>60.7</v>
      </c>
      <c r="BF11" s="76">
        <v>0.49</v>
      </c>
      <c r="BH11" s="76">
        <v>17.399999999999999</v>
      </c>
      <c r="BN11" s="76">
        <v>3.76</v>
      </c>
      <c r="BR11" s="76">
        <v>2.2000000000000002</v>
      </c>
      <c r="BV11" s="76"/>
      <c r="BW11" s="76"/>
      <c r="BX11" s="76">
        <v>5.29</v>
      </c>
      <c r="BY11" s="76"/>
      <c r="BZ11" s="76">
        <v>4.5999999999999996</v>
      </c>
      <c r="CA11" s="76"/>
      <c r="CB11" s="76">
        <v>1.64</v>
      </c>
      <c r="CF11" s="76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6"/>
      <c r="CT11" s="76"/>
      <c r="CU11" s="76"/>
      <c r="CV11" s="76"/>
      <c r="CW11" s="76"/>
      <c r="CX11" s="76"/>
      <c r="CY11" s="76"/>
      <c r="CZ11" s="76"/>
      <c r="DA11" s="76"/>
      <c r="DB11" s="76"/>
      <c r="DC11" s="76"/>
      <c r="DD11" s="76"/>
      <c r="DE11" s="76"/>
      <c r="DF11" s="76"/>
      <c r="DG11" s="76"/>
      <c r="DH11" s="39">
        <v>99.58</v>
      </c>
      <c r="DJ11" s="41">
        <f t="shared" si="0"/>
        <v>0.42000000000000171</v>
      </c>
      <c r="DK11" s="76">
        <v>0.99</v>
      </c>
      <c r="DO11" s="39">
        <v>3.5</v>
      </c>
      <c r="DP11" s="76"/>
      <c r="DU11" s="64"/>
      <c r="DW11" s="32"/>
      <c r="DX11" s="12">
        <f t="shared" si="1"/>
        <v>60.956015264109261</v>
      </c>
      <c r="DY11" s="12">
        <f t="shared" si="2"/>
        <v>0</v>
      </c>
      <c r="DZ11" s="12">
        <f t="shared" si="3"/>
        <v>0.49206668005623616</v>
      </c>
      <c r="EA11" s="12">
        <f t="shared" si="4"/>
        <v>0</v>
      </c>
      <c r="EB11" s="12">
        <f t="shared" si="5"/>
        <v>17.473388230568389</v>
      </c>
      <c r="EC11" s="12">
        <f t="shared" si="6"/>
        <v>0</v>
      </c>
      <c r="ED11" s="12">
        <f t="shared" si="7"/>
        <v>3.7758586061458121</v>
      </c>
      <c r="EE11" s="12">
        <f t="shared" si="8"/>
        <v>0</v>
      </c>
      <c r="EF11" s="12">
        <f t="shared" si="9"/>
        <v>0</v>
      </c>
      <c r="EG11" s="12" t="e">
        <f t="shared" si="10"/>
        <v>#DIV/0!</v>
      </c>
      <c r="EH11" s="12">
        <f t="shared" si="11"/>
        <v>2.2092789716810604</v>
      </c>
      <c r="EI11" s="12">
        <f t="shared" si="12"/>
        <v>0</v>
      </c>
      <c r="EJ11" s="12">
        <f t="shared" si="13"/>
        <v>5.3123117091785499</v>
      </c>
      <c r="EK11" s="12">
        <f t="shared" si="14"/>
        <v>0</v>
      </c>
      <c r="EL11" s="12">
        <f t="shared" si="15"/>
        <v>4.619401486242217</v>
      </c>
      <c r="EM11" s="12">
        <f t="shared" si="16"/>
        <v>0</v>
      </c>
      <c r="EN11" s="12">
        <f t="shared" si="17"/>
        <v>1.6469170516167906</v>
      </c>
      <c r="EO11" s="12">
        <f t="shared" si="18"/>
        <v>0</v>
      </c>
      <c r="EP11" s="12">
        <f t="shared" si="19"/>
        <v>0</v>
      </c>
      <c r="EQ11" s="12" t="e">
        <f t="shared" si="20"/>
        <v>#DIV/0!</v>
      </c>
      <c r="ER11" s="12">
        <f t="shared" si="21"/>
        <v>100</v>
      </c>
      <c r="ES11" s="12">
        <f t="shared" si="22"/>
        <v>0</v>
      </c>
    </row>
    <row r="12" spans="1:151" s="12" customFormat="1" x14ac:dyDescent="0.45">
      <c r="A12" s="39" t="s">
        <v>140</v>
      </c>
      <c r="B12" s="32" t="s">
        <v>521</v>
      </c>
      <c r="C12" s="12" t="s">
        <v>448</v>
      </c>
      <c r="D12" s="41" t="s">
        <v>519</v>
      </c>
      <c r="E12" s="12" t="s">
        <v>20</v>
      </c>
      <c r="F12" s="39" t="s">
        <v>153</v>
      </c>
      <c r="G12" s="76" t="s">
        <v>431</v>
      </c>
      <c r="H12" s="39" t="s">
        <v>136</v>
      </c>
      <c r="I12" s="39">
        <v>48</v>
      </c>
      <c r="J12" s="39">
        <v>278.5</v>
      </c>
      <c r="K12" s="39">
        <v>5</v>
      </c>
      <c r="L12" s="39">
        <v>1030</v>
      </c>
      <c r="M12" s="39">
        <v>5</v>
      </c>
      <c r="N12" s="12" t="s">
        <v>92</v>
      </c>
      <c r="O12" s="39" t="s">
        <v>458</v>
      </c>
      <c r="P12" s="76" t="s">
        <v>229</v>
      </c>
      <c r="Q12" s="95"/>
      <c r="R12" s="114">
        <v>1.9</v>
      </c>
      <c r="S12" s="96">
        <v>-7.8</v>
      </c>
      <c r="AA12" s="50"/>
      <c r="AB12" s="50"/>
      <c r="AC12" s="50"/>
      <c r="AD12" s="76"/>
      <c r="AE12" s="50">
        <v>1</v>
      </c>
      <c r="AF12" s="50"/>
      <c r="AG12" s="50">
        <v>0</v>
      </c>
      <c r="AH12" s="76"/>
      <c r="AQ12" s="32"/>
      <c r="AR12" s="62">
        <v>0.95760000000000001</v>
      </c>
      <c r="AS12" s="62">
        <v>2.0449999999999999</v>
      </c>
      <c r="AU12" s="37">
        <v>2785</v>
      </c>
      <c r="AW12" s="37">
        <v>2666.9160000000002</v>
      </c>
      <c r="AX12" s="37">
        <v>22.863824496455312</v>
      </c>
      <c r="BA12" s="32"/>
      <c r="BB12" s="97" t="s">
        <v>89</v>
      </c>
      <c r="BC12" s="83" t="s">
        <v>132</v>
      </c>
      <c r="BD12" s="76"/>
      <c r="BF12" s="76"/>
      <c r="BH12" s="76"/>
      <c r="BN12" s="76"/>
      <c r="BR12" s="76"/>
      <c r="BV12" s="76"/>
      <c r="BW12" s="76"/>
      <c r="BX12" s="76"/>
      <c r="BY12" s="76"/>
      <c r="BZ12" s="76"/>
      <c r="CA12" s="76"/>
      <c r="CB12" s="76"/>
      <c r="CF12" s="76"/>
      <c r="CG12" s="76"/>
      <c r="CH12" s="76"/>
      <c r="CI12" s="76"/>
      <c r="CJ12" s="76"/>
      <c r="CK12" s="76"/>
      <c r="CL12" s="76"/>
      <c r="CM12" s="76"/>
      <c r="CN12" s="76"/>
      <c r="CO12" s="76"/>
      <c r="CP12" s="76"/>
      <c r="CQ12" s="76"/>
      <c r="CR12" s="76"/>
      <c r="CS12" s="76"/>
      <c r="CT12" s="76"/>
      <c r="CU12" s="76"/>
      <c r="CV12" s="76"/>
      <c r="CW12" s="76"/>
      <c r="CX12" s="76"/>
      <c r="CY12" s="76"/>
      <c r="CZ12" s="76"/>
      <c r="DA12" s="76"/>
      <c r="DB12" s="76"/>
      <c r="DC12" s="76"/>
      <c r="DD12" s="76"/>
      <c r="DE12" s="76"/>
      <c r="DF12" s="76"/>
      <c r="DG12" s="76"/>
      <c r="DH12" s="39"/>
      <c r="DJ12" s="41">
        <f t="shared" si="0"/>
        <v>0</v>
      </c>
      <c r="DK12" s="76"/>
      <c r="DO12" s="39">
        <v>6.3</v>
      </c>
      <c r="DP12" s="76"/>
      <c r="DU12" s="64"/>
      <c r="DW12" s="32"/>
      <c r="DX12" s="12" t="e">
        <f t="shared" si="1"/>
        <v>#DIV/0!</v>
      </c>
      <c r="DY12" s="12" t="e">
        <f t="shared" si="2"/>
        <v>#DIV/0!</v>
      </c>
      <c r="DZ12" s="12" t="e">
        <f t="shared" si="3"/>
        <v>#DIV/0!</v>
      </c>
      <c r="EA12" s="12" t="e">
        <f t="shared" si="4"/>
        <v>#DIV/0!</v>
      </c>
      <c r="EB12" s="12" t="e">
        <f t="shared" si="5"/>
        <v>#DIV/0!</v>
      </c>
      <c r="EC12" s="12" t="e">
        <f t="shared" si="6"/>
        <v>#DIV/0!</v>
      </c>
      <c r="ED12" s="12" t="e">
        <f t="shared" si="7"/>
        <v>#DIV/0!</v>
      </c>
      <c r="EE12" s="12" t="e">
        <f t="shared" si="8"/>
        <v>#DIV/0!</v>
      </c>
      <c r="EF12" s="12" t="e">
        <f t="shared" si="9"/>
        <v>#DIV/0!</v>
      </c>
      <c r="EG12" s="12" t="e">
        <f t="shared" si="10"/>
        <v>#DIV/0!</v>
      </c>
      <c r="EH12" s="12" t="e">
        <f t="shared" si="11"/>
        <v>#DIV/0!</v>
      </c>
      <c r="EI12" s="12" t="e">
        <f t="shared" si="12"/>
        <v>#DIV/0!</v>
      </c>
      <c r="EJ12" s="12" t="e">
        <f t="shared" si="13"/>
        <v>#DIV/0!</v>
      </c>
      <c r="EK12" s="12" t="e">
        <f t="shared" si="14"/>
        <v>#DIV/0!</v>
      </c>
      <c r="EL12" s="12" t="e">
        <f t="shared" si="15"/>
        <v>#DIV/0!</v>
      </c>
      <c r="EM12" s="12" t="e">
        <f t="shared" si="16"/>
        <v>#DIV/0!</v>
      </c>
      <c r="EN12" s="12" t="e">
        <f t="shared" si="17"/>
        <v>#DIV/0!</v>
      </c>
      <c r="EO12" s="12" t="e">
        <f t="shared" si="18"/>
        <v>#DIV/0!</v>
      </c>
      <c r="EP12" s="12" t="e">
        <f t="shared" si="19"/>
        <v>#DIV/0!</v>
      </c>
      <c r="EQ12" s="12" t="e">
        <f t="shared" si="20"/>
        <v>#DIV/0!</v>
      </c>
      <c r="ER12" s="12" t="e">
        <f t="shared" si="21"/>
        <v>#DIV/0!</v>
      </c>
      <c r="ES12" s="12" t="e">
        <f t="shared" si="22"/>
        <v>#DIV/0!</v>
      </c>
    </row>
    <row r="13" spans="1:151" s="12" customFormat="1" x14ac:dyDescent="0.45">
      <c r="A13" s="39" t="s">
        <v>140</v>
      </c>
      <c r="B13" s="32" t="s">
        <v>521</v>
      </c>
      <c r="C13" s="12" t="s">
        <v>448</v>
      </c>
      <c r="D13" s="41" t="s">
        <v>519</v>
      </c>
      <c r="E13" s="12" t="s">
        <v>20</v>
      </c>
      <c r="F13" s="39" t="s">
        <v>154</v>
      </c>
      <c r="G13" s="76" t="s">
        <v>431</v>
      </c>
      <c r="H13" s="39" t="s">
        <v>136</v>
      </c>
      <c r="I13" s="39">
        <v>48</v>
      </c>
      <c r="J13" s="39">
        <v>192.7</v>
      </c>
      <c r="K13" s="39">
        <v>5</v>
      </c>
      <c r="L13" s="39">
        <v>1025</v>
      </c>
      <c r="M13" s="39">
        <v>5</v>
      </c>
      <c r="O13" s="39"/>
      <c r="P13" s="76" t="s">
        <v>229</v>
      </c>
      <c r="Q13" s="95"/>
      <c r="R13" s="77"/>
      <c r="S13" s="79"/>
      <c r="AA13" s="50"/>
      <c r="AB13" s="50"/>
      <c r="AC13" s="50"/>
      <c r="AD13" s="76"/>
      <c r="AE13" s="50">
        <v>1</v>
      </c>
      <c r="AF13" s="50"/>
      <c r="AG13" s="50">
        <v>0</v>
      </c>
      <c r="AH13" s="76"/>
      <c r="AQ13" s="32"/>
      <c r="AR13" s="62">
        <v>0.93720000000000003</v>
      </c>
      <c r="AS13" s="62">
        <v>1.6140000000000001</v>
      </c>
      <c r="AU13" s="37">
        <v>1927</v>
      </c>
      <c r="AW13" s="37">
        <v>1805.9844000000001</v>
      </c>
      <c r="AX13" s="37">
        <v>21.478137443627944</v>
      </c>
      <c r="BA13" s="32"/>
      <c r="BB13" s="97" t="s">
        <v>89</v>
      </c>
      <c r="BC13" s="83" t="s">
        <v>132</v>
      </c>
      <c r="BD13" s="76"/>
      <c r="BF13" s="76"/>
      <c r="BH13" s="76"/>
      <c r="BN13" s="76"/>
      <c r="BR13" s="76"/>
      <c r="BV13" s="76"/>
      <c r="BW13" s="76"/>
      <c r="BX13" s="76"/>
      <c r="BY13" s="76"/>
      <c r="BZ13" s="76"/>
      <c r="CA13" s="76"/>
      <c r="CB13" s="76"/>
      <c r="CF13" s="76"/>
      <c r="CG13" s="76"/>
      <c r="CH13" s="76"/>
      <c r="CI13" s="76"/>
      <c r="CJ13" s="76"/>
      <c r="CK13" s="76"/>
      <c r="CL13" s="76"/>
      <c r="CM13" s="76"/>
      <c r="CN13" s="76"/>
      <c r="CO13" s="76"/>
      <c r="CP13" s="76"/>
      <c r="CQ13" s="76"/>
      <c r="CR13" s="76"/>
      <c r="CS13" s="76"/>
      <c r="CT13" s="76"/>
      <c r="CU13" s="76"/>
      <c r="CV13" s="76"/>
      <c r="CW13" s="76"/>
      <c r="CX13" s="76"/>
      <c r="CY13" s="76"/>
      <c r="CZ13" s="76"/>
      <c r="DA13" s="76"/>
      <c r="DB13" s="76"/>
      <c r="DC13" s="76"/>
      <c r="DD13" s="76"/>
      <c r="DE13" s="76"/>
      <c r="DF13" s="76"/>
      <c r="DG13" s="76"/>
      <c r="DH13" s="39"/>
      <c r="DJ13" s="41">
        <f t="shared" si="0"/>
        <v>0</v>
      </c>
      <c r="DK13" s="76"/>
      <c r="DO13" s="39">
        <v>5.2</v>
      </c>
      <c r="DP13" s="76"/>
      <c r="DU13" s="64"/>
      <c r="DW13" s="32"/>
      <c r="DX13" s="12" t="e">
        <f t="shared" si="1"/>
        <v>#DIV/0!</v>
      </c>
      <c r="DY13" s="12" t="e">
        <f t="shared" si="2"/>
        <v>#DIV/0!</v>
      </c>
      <c r="DZ13" s="12" t="e">
        <f t="shared" si="3"/>
        <v>#DIV/0!</v>
      </c>
      <c r="EA13" s="12" t="e">
        <f t="shared" si="4"/>
        <v>#DIV/0!</v>
      </c>
      <c r="EB13" s="12" t="e">
        <f t="shared" si="5"/>
        <v>#DIV/0!</v>
      </c>
      <c r="EC13" s="12" t="e">
        <f t="shared" si="6"/>
        <v>#DIV/0!</v>
      </c>
      <c r="ED13" s="12" t="e">
        <f t="shared" si="7"/>
        <v>#DIV/0!</v>
      </c>
      <c r="EE13" s="12" t="e">
        <f t="shared" si="8"/>
        <v>#DIV/0!</v>
      </c>
      <c r="EF13" s="12" t="e">
        <f t="shared" si="9"/>
        <v>#DIV/0!</v>
      </c>
      <c r="EG13" s="12" t="e">
        <f t="shared" si="10"/>
        <v>#DIV/0!</v>
      </c>
      <c r="EH13" s="12" t="e">
        <f t="shared" si="11"/>
        <v>#DIV/0!</v>
      </c>
      <c r="EI13" s="12" t="e">
        <f t="shared" si="12"/>
        <v>#DIV/0!</v>
      </c>
      <c r="EJ13" s="12" t="e">
        <f t="shared" si="13"/>
        <v>#DIV/0!</v>
      </c>
      <c r="EK13" s="12" t="e">
        <f t="shared" si="14"/>
        <v>#DIV/0!</v>
      </c>
      <c r="EL13" s="12" t="e">
        <f t="shared" si="15"/>
        <v>#DIV/0!</v>
      </c>
      <c r="EM13" s="12" t="e">
        <f t="shared" si="16"/>
        <v>#DIV/0!</v>
      </c>
      <c r="EN13" s="12" t="e">
        <f t="shared" si="17"/>
        <v>#DIV/0!</v>
      </c>
      <c r="EO13" s="12" t="e">
        <f t="shared" si="18"/>
        <v>#DIV/0!</v>
      </c>
      <c r="EP13" s="12" t="e">
        <f t="shared" si="19"/>
        <v>#DIV/0!</v>
      </c>
      <c r="EQ13" s="12" t="e">
        <f t="shared" si="20"/>
        <v>#DIV/0!</v>
      </c>
      <c r="ER13" s="12" t="e">
        <f t="shared" si="21"/>
        <v>#DIV/0!</v>
      </c>
      <c r="ES13" s="12" t="e">
        <f t="shared" si="22"/>
        <v>#DIV/0!</v>
      </c>
    </row>
    <row r="14" spans="1:151" s="12" customFormat="1" x14ac:dyDescent="0.45">
      <c r="A14" s="39" t="s">
        <v>140</v>
      </c>
      <c r="B14" s="32" t="s">
        <v>521</v>
      </c>
      <c r="C14" s="12" t="s">
        <v>448</v>
      </c>
      <c r="D14" s="41" t="s">
        <v>519</v>
      </c>
      <c r="E14" s="12" t="s">
        <v>20</v>
      </c>
      <c r="F14" s="39" t="s">
        <v>155</v>
      </c>
      <c r="G14" s="76" t="s">
        <v>431</v>
      </c>
      <c r="H14" s="39" t="s">
        <v>136</v>
      </c>
      <c r="I14" s="39">
        <v>48</v>
      </c>
      <c r="J14" s="39">
        <v>283.39999999999998</v>
      </c>
      <c r="K14" s="39">
        <v>5</v>
      </c>
      <c r="L14" s="39">
        <v>1000</v>
      </c>
      <c r="M14" s="39">
        <v>5</v>
      </c>
      <c r="O14" s="39"/>
      <c r="P14" s="76" t="s">
        <v>229</v>
      </c>
      <c r="Q14" s="95"/>
      <c r="R14" s="77"/>
      <c r="S14" s="79"/>
      <c r="AA14" s="50"/>
      <c r="AB14" s="50"/>
      <c r="AC14" s="50"/>
      <c r="AD14" s="76"/>
      <c r="AE14" s="50">
        <v>1</v>
      </c>
      <c r="AF14" s="50"/>
      <c r="AG14" s="50">
        <v>0</v>
      </c>
      <c r="AH14" s="76"/>
      <c r="AQ14" s="32"/>
      <c r="AR14" s="62">
        <v>0.94079999999999997</v>
      </c>
      <c r="AS14" s="62">
        <v>2.0990000000000002</v>
      </c>
      <c r="AU14" s="37">
        <v>2834</v>
      </c>
      <c r="AW14" s="37">
        <v>2666.2271999999998</v>
      </c>
      <c r="AX14" s="37">
        <v>22.290214034683331</v>
      </c>
      <c r="BA14" s="32"/>
      <c r="BB14" s="97" t="s">
        <v>89</v>
      </c>
      <c r="BC14" s="83" t="s">
        <v>132</v>
      </c>
      <c r="BD14" s="76"/>
      <c r="BF14" s="76"/>
      <c r="BH14" s="76"/>
      <c r="BN14" s="76"/>
      <c r="BR14" s="76"/>
      <c r="BV14" s="76"/>
      <c r="BW14" s="76"/>
      <c r="BX14" s="76"/>
      <c r="BY14" s="76"/>
      <c r="BZ14" s="76"/>
      <c r="CA14" s="76"/>
      <c r="CB14" s="76"/>
      <c r="CF14" s="76"/>
      <c r="CG14" s="76"/>
      <c r="CH14" s="76"/>
      <c r="CI14" s="76"/>
      <c r="CJ14" s="76"/>
      <c r="CK14" s="76"/>
      <c r="CL14" s="76"/>
      <c r="CM14" s="76"/>
      <c r="CN14" s="76"/>
      <c r="CO14" s="76"/>
      <c r="CP14" s="76"/>
      <c r="CQ14" s="76"/>
      <c r="CR14" s="76"/>
      <c r="CS14" s="76"/>
      <c r="CT14" s="76"/>
      <c r="CU14" s="76"/>
      <c r="CV14" s="76"/>
      <c r="CW14" s="76"/>
      <c r="CX14" s="76"/>
      <c r="CY14" s="76"/>
      <c r="CZ14" s="76"/>
      <c r="DA14" s="76"/>
      <c r="DB14" s="76"/>
      <c r="DC14" s="76"/>
      <c r="DD14" s="76"/>
      <c r="DE14" s="76"/>
      <c r="DF14" s="76"/>
      <c r="DG14" s="76"/>
      <c r="DH14" s="39"/>
      <c r="DJ14" s="41">
        <f t="shared" si="0"/>
        <v>0</v>
      </c>
      <c r="DK14" s="76"/>
      <c r="DO14" s="39">
        <v>6.4</v>
      </c>
      <c r="DP14" s="76"/>
      <c r="DU14" s="64"/>
      <c r="DW14" s="32"/>
      <c r="DX14" s="12" t="e">
        <f t="shared" si="1"/>
        <v>#DIV/0!</v>
      </c>
      <c r="DY14" s="12" t="e">
        <f t="shared" si="2"/>
        <v>#DIV/0!</v>
      </c>
      <c r="DZ14" s="12" t="e">
        <f t="shared" si="3"/>
        <v>#DIV/0!</v>
      </c>
      <c r="EA14" s="12" t="e">
        <f t="shared" si="4"/>
        <v>#DIV/0!</v>
      </c>
      <c r="EB14" s="12" t="e">
        <f t="shared" si="5"/>
        <v>#DIV/0!</v>
      </c>
      <c r="EC14" s="12" t="e">
        <f t="shared" si="6"/>
        <v>#DIV/0!</v>
      </c>
      <c r="ED14" s="12" t="e">
        <f t="shared" si="7"/>
        <v>#DIV/0!</v>
      </c>
      <c r="EE14" s="12" t="e">
        <f t="shared" si="8"/>
        <v>#DIV/0!</v>
      </c>
      <c r="EF14" s="12" t="e">
        <f t="shared" si="9"/>
        <v>#DIV/0!</v>
      </c>
      <c r="EG14" s="12" t="e">
        <f t="shared" si="10"/>
        <v>#DIV/0!</v>
      </c>
      <c r="EH14" s="12" t="e">
        <f t="shared" si="11"/>
        <v>#DIV/0!</v>
      </c>
      <c r="EI14" s="12" t="e">
        <f t="shared" si="12"/>
        <v>#DIV/0!</v>
      </c>
      <c r="EJ14" s="12" t="e">
        <f t="shared" si="13"/>
        <v>#DIV/0!</v>
      </c>
      <c r="EK14" s="12" t="e">
        <f t="shared" si="14"/>
        <v>#DIV/0!</v>
      </c>
      <c r="EL14" s="12" t="e">
        <f t="shared" si="15"/>
        <v>#DIV/0!</v>
      </c>
      <c r="EM14" s="12" t="e">
        <f t="shared" si="16"/>
        <v>#DIV/0!</v>
      </c>
      <c r="EN14" s="12" t="e">
        <f t="shared" si="17"/>
        <v>#DIV/0!</v>
      </c>
      <c r="EO14" s="12" t="e">
        <f t="shared" si="18"/>
        <v>#DIV/0!</v>
      </c>
      <c r="EP14" s="12" t="e">
        <f t="shared" si="19"/>
        <v>#DIV/0!</v>
      </c>
      <c r="EQ14" s="12" t="e">
        <f t="shared" si="20"/>
        <v>#DIV/0!</v>
      </c>
      <c r="ER14" s="12" t="e">
        <f t="shared" si="21"/>
        <v>#DIV/0!</v>
      </c>
      <c r="ES14" s="12" t="e">
        <f t="shared" si="22"/>
        <v>#DIV/0!</v>
      </c>
    </row>
    <row r="15" spans="1:151" s="12" customFormat="1" x14ac:dyDescent="0.45">
      <c r="A15" s="39" t="s">
        <v>140</v>
      </c>
      <c r="B15" s="32" t="s">
        <v>521</v>
      </c>
      <c r="C15" s="12" t="s">
        <v>448</v>
      </c>
      <c r="D15" s="41" t="s">
        <v>519</v>
      </c>
      <c r="E15" s="12" t="s">
        <v>20</v>
      </c>
      <c r="F15" s="39" t="s">
        <v>156</v>
      </c>
      <c r="G15" s="76" t="s">
        <v>431</v>
      </c>
      <c r="H15" s="39" t="s">
        <v>136</v>
      </c>
      <c r="I15" s="39">
        <v>48</v>
      </c>
      <c r="J15" s="39">
        <v>147.5</v>
      </c>
      <c r="K15" s="39">
        <v>5</v>
      </c>
      <c r="L15" s="39">
        <v>1000</v>
      </c>
      <c r="M15" s="39">
        <v>5</v>
      </c>
      <c r="N15" s="12" t="s">
        <v>92</v>
      </c>
      <c r="O15" s="39" t="s">
        <v>235</v>
      </c>
      <c r="P15" s="76" t="s">
        <v>236</v>
      </c>
      <c r="Q15" s="95"/>
      <c r="R15" s="114">
        <v>1.6</v>
      </c>
      <c r="S15" s="96">
        <v>-8.6</v>
      </c>
      <c r="AA15" s="50"/>
      <c r="AB15" s="50"/>
      <c r="AC15" s="50"/>
      <c r="AD15" s="76"/>
      <c r="AE15" s="50">
        <v>1</v>
      </c>
      <c r="AF15" s="50"/>
      <c r="AG15" s="50">
        <v>0</v>
      </c>
      <c r="AH15" s="76"/>
      <c r="AQ15" s="32"/>
      <c r="AR15" s="62">
        <v>0.92710000000000004</v>
      </c>
      <c r="AS15" s="62">
        <v>1.4339999999999999</v>
      </c>
      <c r="AU15" s="37">
        <v>1475</v>
      </c>
      <c r="AW15" s="37">
        <v>1367.4725000000001</v>
      </c>
      <c r="AX15" s="37">
        <v>20.5418381813186</v>
      </c>
      <c r="BA15" s="32"/>
      <c r="BB15" s="97" t="s">
        <v>89</v>
      </c>
      <c r="BC15" s="83" t="s">
        <v>132</v>
      </c>
      <c r="BD15" s="76">
        <v>60.4</v>
      </c>
      <c r="BF15" s="76">
        <v>0.57999999999999996</v>
      </c>
      <c r="BH15" s="76">
        <v>15.8</v>
      </c>
      <c r="BN15" s="76">
        <v>3.62</v>
      </c>
      <c r="BR15" s="76">
        <v>2</v>
      </c>
      <c r="BV15" s="76"/>
      <c r="BW15" s="76"/>
      <c r="BX15" s="76">
        <v>4.95</v>
      </c>
      <c r="BY15" s="76"/>
      <c r="BZ15" s="76">
        <v>3.9</v>
      </c>
      <c r="CA15" s="76"/>
      <c r="CB15" s="76">
        <v>1.83</v>
      </c>
      <c r="CF15" s="76"/>
      <c r="CG15" s="76"/>
      <c r="CH15" s="76"/>
      <c r="CI15" s="76"/>
      <c r="CJ15" s="76"/>
      <c r="CK15" s="76"/>
      <c r="CL15" s="76"/>
      <c r="CM15" s="76"/>
      <c r="CN15" s="76"/>
      <c r="CO15" s="76"/>
      <c r="CP15" s="76"/>
      <c r="CQ15" s="76"/>
      <c r="CR15" s="76"/>
      <c r="CS15" s="76"/>
      <c r="CT15" s="76"/>
      <c r="CU15" s="76"/>
      <c r="CV15" s="76"/>
      <c r="CW15" s="76"/>
      <c r="CX15" s="76"/>
      <c r="CY15" s="76"/>
      <c r="CZ15" s="76"/>
      <c r="DA15" s="76"/>
      <c r="DB15" s="76"/>
      <c r="DC15" s="76"/>
      <c r="DD15" s="76"/>
      <c r="DE15" s="76"/>
      <c r="DF15" s="76"/>
      <c r="DG15" s="76"/>
      <c r="DH15" s="39">
        <v>97.48</v>
      </c>
      <c r="DJ15" s="41">
        <f t="shared" si="0"/>
        <v>2.519999999999996</v>
      </c>
      <c r="DK15" s="76">
        <v>0.91</v>
      </c>
      <c r="DO15" s="39">
        <v>4.4000000000000004</v>
      </c>
      <c r="DP15" s="76"/>
      <c r="DU15" s="64"/>
      <c r="DW15" s="32"/>
      <c r="DX15" s="12">
        <f t="shared" si="1"/>
        <v>61.961427985227736</v>
      </c>
      <c r="DY15" s="12">
        <f t="shared" si="2"/>
        <v>0</v>
      </c>
      <c r="DZ15" s="12">
        <f t="shared" si="3"/>
        <v>0.59499384489125962</v>
      </c>
      <c r="EA15" s="12">
        <f t="shared" si="4"/>
        <v>0</v>
      </c>
      <c r="EB15" s="12">
        <f t="shared" si="5"/>
        <v>16.208453016003283</v>
      </c>
      <c r="EC15" s="12">
        <f t="shared" si="6"/>
        <v>0</v>
      </c>
      <c r="ED15" s="12">
        <f t="shared" si="7"/>
        <v>3.713582273286828</v>
      </c>
      <c r="EE15" s="12">
        <f t="shared" si="8"/>
        <v>0</v>
      </c>
      <c r="EF15" s="12">
        <f t="shared" si="9"/>
        <v>0</v>
      </c>
      <c r="EG15" s="12" t="e">
        <f t="shared" si="10"/>
        <v>#DIV/0!</v>
      </c>
      <c r="EH15" s="12">
        <f t="shared" si="11"/>
        <v>2.0517029134181368</v>
      </c>
      <c r="EI15" s="12">
        <f t="shared" si="12"/>
        <v>0</v>
      </c>
      <c r="EJ15" s="12">
        <f t="shared" si="13"/>
        <v>5.0779647107098889</v>
      </c>
      <c r="EK15" s="12">
        <f t="shared" si="14"/>
        <v>0</v>
      </c>
      <c r="EL15" s="12">
        <f t="shared" si="15"/>
        <v>4.0008206811653668</v>
      </c>
      <c r="EM15" s="12">
        <f t="shared" si="16"/>
        <v>0</v>
      </c>
      <c r="EN15" s="12">
        <f t="shared" si="17"/>
        <v>1.8773081657775956</v>
      </c>
      <c r="EO15" s="12">
        <f t="shared" si="18"/>
        <v>0</v>
      </c>
      <c r="EP15" s="12">
        <f t="shared" si="19"/>
        <v>0</v>
      </c>
      <c r="EQ15" s="12" t="e">
        <f t="shared" si="20"/>
        <v>#DIV/0!</v>
      </c>
      <c r="ER15" s="12">
        <f t="shared" si="21"/>
        <v>100</v>
      </c>
      <c r="ES15" s="12">
        <f t="shared" si="22"/>
        <v>0</v>
      </c>
    </row>
    <row r="16" spans="1:151" s="12" customFormat="1" x14ac:dyDescent="0.45">
      <c r="A16" s="39" t="s">
        <v>140</v>
      </c>
      <c r="B16" s="32" t="s">
        <v>521</v>
      </c>
      <c r="C16" s="12" t="s">
        <v>448</v>
      </c>
      <c r="D16" s="41" t="s">
        <v>519</v>
      </c>
      <c r="E16" s="12" t="s">
        <v>20</v>
      </c>
      <c r="F16" s="39" t="s">
        <v>157</v>
      </c>
      <c r="G16" s="76" t="s">
        <v>431</v>
      </c>
      <c r="H16" s="39" t="s">
        <v>136</v>
      </c>
      <c r="I16" s="39">
        <v>48</v>
      </c>
      <c r="J16" s="39">
        <v>105.5</v>
      </c>
      <c r="K16" s="39">
        <v>5</v>
      </c>
      <c r="L16" s="39">
        <v>1000</v>
      </c>
      <c r="M16" s="39">
        <v>5</v>
      </c>
      <c r="N16" s="12" t="s">
        <v>92</v>
      </c>
      <c r="O16" s="39" t="s">
        <v>455</v>
      </c>
      <c r="P16" s="76" t="s">
        <v>237</v>
      </c>
      <c r="Q16" s="95"/>
      <c r="R16" s="114">
        <v>2.8</v>
      </c>
      <c r="S16" s="96">
        <v>-7.4</v>
      </c>
      <c r="AA16" s="50"/>
      <c r="AB16" s="50"/>
      <c r="AC16" s="50"/>
      <c r="AD16" s="76"/>
      <c r="AE16" s="50">
        <v>1</v>
      </c>
      <c r="AF16" s="50"/>
      <c r="AG16" s="50">
        <v>0</v>
      </c>
      <c r="AH16" s="76"/>
      <c r="AQ16" s="32"/>
      <c r="AR16" s="62">
        <v>0.93769999999999998</v>
      </c>
      <c r="AS16" s="62">
        <v>1.2829999999999999</v>
      </c>
      <c r="AU16" s="37">
        <v>1055</v>
      </c>
      <c r="AW16" s="37">
        <v>989.27350000000001</v>
      </c>
      <c r="AX16" s="37">
        <v>20.099480301115282</v>
      </c>
      <c r="BA16" s="32"/>
      <c r="BB16" s="97" t="s">
        <v>89</v>
      </c>
      <c r="BC16" s="83" t="s">
        <v>132</v>
      </c>
      <c r="BD16" s="76">
        <v>63.4</v>
      </c>
      <c r="BF16" s="76">
        <v>0.68</v>
      </c>
      <c r="BH16" s="76">
        <v>16.2</v>
      </c>
      <c r="BN16" s="76">
        <v>3.03</v>
      </c>
      <c r="BR16" s="76">
        <v>1.5</v>
      </c>
      <c r="BV16" s="76"/>
      <c r="BW16" s="76"/>
      <c r="BX16" s="76">
        <v>3.62</v>
      </c>
      <c r="BY16" s="76"/>
      <c r="BZ16" s="76">
        <v>3.6</v>
      </c>
      <c r="CA16" s="76"/>
      <c r="CB16" s="76">
        <v>2.0099999999999998</v>
      </c>
      <c r="CF16" s="76"/>
      <c r="CG16" s="76"/>
      <c r="CH16" s="76"/>
      <c r="CI16" s="76"/>
      <c r="CJ16" s="76"/>
      <c r="CK16" s="76"/>
      <c r="CL16" s="76"/>
      <c r="CM16" s="76"/>
      <c r="CN16" s="76"/>
      <c r="CO16" s="76"/>
      <c r="CP16" s="76"/>
      <c r="CQ16" s="76"/>
      <c r="CR16" s="76"/>
      <c r="CS16" s="76"/>
      <c r="CT16" s="76"/>
      <c r="CU16" s="76"/>
      <c r="CV16" s="76"/>
      <c r="CW16" s="76"/>
      <c r="CX16" s="76"/>
      <c r="CY16" s="76"/>
      <c r="CZ16" s="76"/>
      <c r="DA16" s="76"/>
      <c r="DB16" s="76"/>
      <c r="DC16" s="76"/>
      <c r="DD16" s="76"/>
      <c r="DE16" s="76"/>
      <c r="DF16" s="76"/>
      <c r="DG16" s="76"/>
      <c r="DH16" s="39">
        <v>97.74</v>
      </c>
      <c r="DJ16" s="41">
        <f t="shared" si="0"/>
        <v>2.2600000000000051</v>
      </c>
      <c r="DK16" s="76">
        <v>0.71</v>
      </c>
      <c r="DO16" s="39">
        <v>3.7</v>
      </c>
      <c r="DP16" s="76"/>
      <c r="DU16" s="64"/>
      <c r="DW16" s="32"/>
      <c r="DX16" s="12">
        <f t="shared" si="1"/>
        <v>64.865970943319013</v>
      </c>
      <c r="DY16" s="12">
        <f t="shared" si="2"/>
        <v>0</v>
      </c>
      <c r="DZ16" s="12">
        <f t="shared" si="3"/>
        <v>0.69572334765704946</v>
      </c>
      <c r="EA16" s="12">
        <f t="shared" si="4"/>
        <v>0</v>
      </c>
      <c r="EB16" s="12">
        <f t="shared" si="5"/>
        <v>16.574585635359114</v>
      </c>
      <c r="EC16" s="12">
        <f t="shared" si="6"/>
        <v>0</v>
      </c>
      <c r="ED16" s="12">
        <f t="shared" si="7"/>
        <v>3.1000613873542049</v>
      </c>
      <c r="EE16" s="12">
        <f t="shared" si="8"/>
        <v>0</v>
      </c>
      <c r="EF16" s="12">
        <f t="shared" si="9"/>
        <v>0</v>
      </c>
      <c r="EG16" s="12" t="e">
        <f t="shared" si="10"/>
        <v>#DIV/0!</v>
      </c>
      <c r="EH16" s="12">
        <f t="shared" si="11"/>
        <v>1.5346838551258442</v>
      </c>
      <c r="EI16" s="12">
        <f t="shared" si="12"/>
        <v>0</v>
      </c>
      <c r="EJ16" s="12">
        <f t="shared" si="13"/>
        <v>3.7037037037037042</v>
      </c>
      <c r="EK16" s="12">
        <f t="shared" si="14"/>
        <v>0</v>
      </c>
      <c r="EL16" s="12">
        <f t="shared" si="15"/>
        <v>3.6832412523020261</v>
      </c>
      <c r="EM16" s="12">
        <f t="shared" si="16"/>
        <v>0</v>
      </c>
      <c r="EN16" s="12">
        <f t="shared" si="17"/>
        <v>2.0564763658686309</v>
      </c>
      <c r="EO16" s="12">
        <f t="shared" si="18"/>
        <v>0</v>
      </c>
      <c r="EP16" s="12">
        <f t="shared" si="19"/>
        <v>0</v>
      </c>
      <c r="EQ16" s="12" t="e">
        <f t="shared" si="20"/>
        <v>#DIV/0!</v>
      </c>
      <c r="ER16" s="12">
        <f t="shared" si="21"/>
        <v>100</v>
      </c>
      <c r="ES16" s="12">
        <f t="shared" si="22"/>
        <v>0</v>
      </c>
    </row>
    <row r="17" spans="1:149" s="12" customFormat="1" x14ac:dyDescent="0.45">
      <c r="A17" s="39" t="s">
        <v>140</v>
      </c>
      <c r="B17" s="32" t="s">
        <v>521</v>
      </c>
      <c r="C17" s="12" t="s">
        <v>448</v>
      </c>
      <c r="D17" s="41" t="s">
        <v>519</v>
      </c>
      <c r="E17" s="12" t="s">
        <v>20</v>
      </c>
      <c r="F17" s="39" t="s">
        <v>158</v>
      </c>
      <c r="G17" s="76" t="s">
        <v>431</v>
      </c>
      <c r="H17" s="39" t="s">
        <v>136</v>
      </c>
      <c r="I17" s="39">
        <v>48</v>
      </c>
      <c r="J17" s="39">
        <v>44.1</v>
      </c>
      <c r="K17" s="39">
        <v>5</v>
      </c>
      <c r="L17" s="39">
        <v>1000</v>
      </c>
      <c r="M17" s="39">
        <v>5</v>
      </c>
      <c r="O17" s="39"/>
      <c r="P17" s="76" t="s">
        <v>238</v>
      </c>
      <c r="Q17" s="95"/>
      <c r="R17" s="77"/>
      <c r="S17" s="96"/>
      <c r="AA17" s="50"/>
      <c r="AB17" s="50"/>
      <c r="AC17" s="50"/>
      <c r="AD17" s="76"/>
      <c r="AE17" s="50">
        <v>1</v>
      </c>
      <c r="AF17" s="50"/>
      <c r="AG17" s="50">
        <v>0</v>
      </c>
      <c r="AH17" s="76"/>
      <c r="AQ17" s="32"/>
      <c r="AR17" s="62">
        <v>0.96789999999999998</v>
      </c>
      <c r="AS17" s="62">
        <v>1.1020000000000001</v>
      </c>
      <c r="AU17" s="37">
        <v>441</v>
      </c>
      <c r="AW17" s="37">
        <v>426.84390000000002</v>
      </c>
      <c r="AX17" s="37">
        <v>19.717690763165344</v>
      </c>
      <c r="BA17" s="32"/>
      <c r="BB17" s="97" t="s">
        <v>89</v>
      </c>
      <c r="BC17" s="83" t="s">
        <v>132</v>
      </c>
      <c r="BD17" s="76">
        <v>68.2</v>
      </c>
      <c r="BF17" s="76">
        <v>1.03</v>
      </c>
      <c r="BH17" s="76">
        <v>13.7</v>
      </c>
      <c r="BN17" s="76">
        <v>3.16</v>
      </c>
      <c r="BR17" s="76">
        <v>1.2</v>
      </c>
      <c r="BV17" s="76"/>
      <c r="BW17" s="76"/>
      <c r="BX17" s="76">
        <v>3.2</v>
      </c>
      <c r="BY17" s="76"/>
      <c r="BZ17" s="76">
        <v>4.2</v>
      </c>
      <c r="CA17" s="76"/>
      <c r="CB17" s="76">
        <v>2.6</v>
      </c>
      <c r="CF17" s="76"/>
      <c r="CG17" s="76"/>
      <c r="CH17" s="76"/>
      <c r="CI17" s="76"/>
      <c r="CJ17" s="76"/>
      <c r="CK17" s="76"/>
      <c r="CL17" s="76"/>
      <c r="CM17" s="76"/>
      <c r="CN17" s="76"/>
      <c r="CO17" s="76"/>
      <c r="CP17" s="76"/>
      <c r="CQ17" s="76"/>
      <c r="CR17" s="76"/>
      <c r="CS17" s="76"/>
      <c r="CT17" s="76"/>
      <c r="CU17" s="76"/>
      <c r="CV17" s="76"/>
      <c r="CW17" s="76"/>
      <c r="CX17" s="76"/>
      <c r="CY17" s="76"/>
      <c r="CZ17" s="76"/>
      <c r="DA17" s="76"/>
      <c r="DB17" s="76"/>
      <c r="DC17" s="76"/>
      <c r="DD17" s="76"/>
      <c r="DE17" s="76"/>
      <c r="DF17" s="76"/>
      <c r="DG17" s="76"/>
      <c r="DH17" s="39">
        <v>99.59</v>
      </c>
      <c r="DJ17" s="41">
        <f t="shared" si="0"/>
        <v>0.40999999999999659</v>
      </c>
      <c r="DK17" s="76">
        <v>0.66</v>
      </c>
      <c r="DO17" s="39">
        <v>2.2999999999999998</v>
      </c>
      <c r="DP17" s="76"/>
      <c r="DU17" s="64"/>
      <c r="DW17" s="32"/>
      <c r="DX17" s="12">
        <f t="shared" si="1"/>
        <v>68.480771161763229</v>
      </c>
      <c r="DY17" s="12">
        <f t="shared" si="2"/>
        <v>0</v>
      </c>
      <c r="DZ17" s="12">
        <f t="shared" si="3"/>
        <v>1.0342403855808817</v>
      </c>
      <c r="EA17" s="12">
        <f t="shared" si="4"/>
        <v>0</v>
      </c>
      <c r="EB17" s="12">
        <f t="shared" si="5"/>
        <v>13.756401245104929</v>
      </c>
      <c r="EC17" s="12">
        <f t="shared" si="6"/>
        <v>0</v>
      </c>
      <c r="ED17" s="12">
        <f t="shared" si="7"/>
        <v>3.1730093382869766</v>
      </c>
      <c r="EE17" s="12">
        <f t="shared" si="8"/>
        <v>0</v>
      </c>
      <c r="EF17" s="12">
        <f t="shared" si="9"/>
        <v>0</v>
      </c>
      <c r="EG17" s="12" t="e">
        <f t="shared" si="10"/>
        <v>#DIV/0!</v>
      </c>
      <c r="EH17" s="12">
        <f t="shared" si="11"/>
        <v>1.2049402550456871</v>
      </c>
      <c r="EI17" s="12">
        <f t="shared" si="12"/>
        <v>0</v>
      </c>
      <c r="EJ17" s="12">
        <f t="shared" si="13"/>
        <v>3.2131740134551658</v>
      </c>
      <c r="EK17" s="12">
        <f t="shared" si="14"/>
        <v>0</v>
      </c>
      <c r="EL17" s="12">
        <f t="shared" si="15"/>
        <v>4.2172908926599053</v>
      </c>
      <c r="EM17" s="12">
        <f t="shared" si="16"/>
        <v>0</v>
      </c>
      <c r="EN17" s="12">
        <f t="shared" si="17"/>
        <v>2.6107038859323226</v>
      </c>
      <c r="EO17" s="12">
        <f t="shared" si="18"/>
        <v>0</v>
      </c>
      <c r="EP17" s="12">
        <f t="shared" si="19"/>
        <v>0</v>
      </c>
      <c r="EQ17" s="12" t="e">
        <f t="shared" si="20"/>
        <v>#DIV/0!</v>
      </c>
      <c r="ER17" s="12">
        <f t="shared" si="21"/>
        <v>100</v>
      </c>
      <c r="ES17" s="12">
        <f t="shared" si="22"/>
        <v>0</v>
      </c>
    </row>
    <row r="18" spans="1:149" s="12" customFormat="1" x14ac:dyDescent="0.45">
      <c r="A18" s="39" t="s">
        <v>140</v>
      </c>
      <c r="B18" s="32" t="s">
        <v>521</v>
      </c>
      <c r="C18" s="12" t="s">
        <v>448</v>
      </c>
      <c r="D18" s="41" t="s">
        <v>519</v>
      </c>
      <c r="E18" s="12" t="s">
        <v>20</v>
      </c>
      <c r="F18" s="39" t="s">
        <v>159</v>
      </c>
      <c r="G18" s="76" t="s">
        <v>431</v>
      </c>
      <c r="H18" s="39" t="s">
        <v>136</v>
      </c>
      <c r="I18" s="39">
        <v>48</v>
      </c>
      <c r="J18" s="39">
        <v>294.39999999999998</v>
      </c>
      <c r="K18" s="39">
        <v>5</v>
      </c>
      <c r="L18" s="39">
        <v>975</v>
      </c>
      <c r="M18" s="39">
        <v>5</v>
      </c>
      <c r="N18" s="12" t="s">
        <v>92</v>
      </c>
      <c r="O18" s="39" t="s">
        <v>455</v>
      </c>
      <c r="P18" s="76" t="s">
        <v>229</v>
      </c>
      <c r="Q18" s="95"/>
      <c r="R18" s="114">
        <v>2.8</v>
      </c>
      <c r="S18" s="96">
        <v>-7.7</v>
      </c>
      <c r="AA18" s="50"/>
      <c r="AB18" s="50"/>
      <c r="AC18" s="50"/>
      <c r="AD18" s="76"/>
      <c r="AE18" s="50">
        <v>1</v>
      </c>
      <c r="AF18" s="50"/>
      <c r="AG18" s="50">
        <v>0</v>
      </c>
      <c r="AH18" s="76"/>
      <c r="AQ18" s="32"/>
      <c r="AR18" s="62">
        <v>0.92769999999999997</v>
      </c>
      <c r="AS18" s="62">
        <v>2.19</v>
      </c>
      <c r="AU18" s="37">
        <v>2944</v>
      </c>
      <c r="AW18" s="37">
        <v>2731.1487999999999</v>
      </c>
      <c r="AX18" s="37">
        <v>21.865513473535501</v>
      </c>
      <c r="BA18" s="32"/>
      <c r="BB18" s="97" t="s">
        <v>89</v>
      </c>
      <c r="BC18" s="83" t="s">
        <v>132</v>
      </c>
      <c r="BD18" s="76"/>
      <c r="BF18" s="76"/>
      <c r="BH18" s="76"/>
      <c r="BN18" s="76"/>
      <c r="BR18" s="76"/>
      <c r="BV18" s="76"/>
      <c r="BW18" s="76"/>
      <c r="BX18" s="76"/>
      <c r="BY18" s="76"/>
      <c r="BZ18" s="76"/>
      <c r="CA18" s="76"/>
      <c r="CB18" s="76"/>
      <c r="CF18" s="76"/>
      <c r="CG18" s="76"/>
      <c r="CH18" s="76"/>
      <c r="CI18" s="76"/>
      <c r="CJ18" s="76"/>
      <c r="CK18" s="76"/>
      <c r="CL18" s="76"/>
      <c r="CM18" s="76"/>
      <c r="CN18" s="76"/>
      <c r="CO18" s="76"/>
      <c r="CP18" s="76"/>
      <c r="CQ18" s="76"/>
      <c r="CR18" s="76"/>
      <c r="CS18" s="76"/>
      <c r="CT18" s="76"/>
      <c r="CU18" s="76"/>
      <c r="CV18" s="76"/>
      <c r="CW18" s="76"/>
      <c r="CX18" s="76"/>
      <c r="CY18" s="76"/>
      <c r="CZ18" s="76"/>
      <c r="DA18" s="76"/>
      <c r="DB18" s="76"/>
      <c r="DC18" s="76"/>
      <c r="DD18" s="76"/>
      <c r="DE18" s="76"/>
      <c r="DF18" s="76"/>
      <c r="DG18" s="76"/>
      <c r="DH18" s="39"/>
      <c r="DJ18" s="41">
        <f t="shared" si="0"/>
        <v>0</v>
      </c>
      <c r="DK18" s="76"/>
      <c r="DO18" s="39">
        <v>6.6</v>
      </c>
      <c r="DP18" s="76"/>
      <c r="DU18" s="64"/>
      <c r="DW18" s="32"/>
      <c r="DX18" s="12" t="e">
        <f t="shared" si="1"/>
        <v>#DIV/0!</v>
      </c>
      <c r="DY18" s="12" t="e">
        <f t="shared" si="2"/>
        <v>#DIV/0!</v>
      </c>
      <c r="DZ18" s="12" t="e">
        <f t="shared" si="3"/>
        <v>#DIV/0!</v>
      </c>
      <c r="EA18" s="12" t="e">
        <f t="shared" si="4"/>
        <v>#DIV/0!</v>
      </c>
      <c r="EB18" s="12" t="e">
        <f t="shared" si="5"/>
        <v>#DIV/0!</v>
      </c>
      <c r="EC18" s="12" t="e">
        <f t="shared" si="6"/>
        <v>#DIV/0!</v>
      </c>
      <c r="ED18" s="12" t="e">
        <f t="shared" si="7"/>
        <v>#DIV/0!</v>
      </c>
      <c r="EE18" s="12" t="e">
        <f t="shared" si="8"/>
        <v>#DIV/0!</v>
      </c>
      <c r="EF18" s="12" t="e">
        <f t="shared" si="9"/>
        <v>#DIV/0!</v>
      </c>
      <c r="EG18" s="12" t="e">
        <f t="shared" si="10"/>
        <v>#DIV/0!</v>
      </c>
      <c r="EH18" s="12" t="e">
        <f t="shared" si="11"/>
        <v>#DIV/0!</v>
      </c>
      <c r="EI18" s="12" t="e">
        <f t="shared" si="12"/>
        <v>#DIV/0!</v>
      </c>
      <c r="EJ18" s="12" t="e">
        <f t="shared" si="13"/>
        <v>#DIV/0!</v>
      </c>
      <c r="EK18" s="12" t="e">
        <f t="shared" si="14"/>
        <v>#DIV/0!</v>
      </c>
      <c r="EL18" s="12" t="e">
        <f t="shared" si="15"/>
        <v>#DIV/0!</v>
      </c>
      <c r="EM18" s="12" t="e">
        <f t="shared" si="16"/>
        <v>#DIV/0!</v>
      </c>
      <c r="EN18" s="12" t="e">
        <f t="shared" si="17"/>
        <v>#DIV/0!</v>
      </c>
      <c r="EO18" s="12" t="e">
        <f t="shared" si="18"/>
        <v>#DIV/0!</v>
      </c>
      <c r="EP18" s="12" t="e">
        <f t="shared" si="19"/>
        <v>#DIV/0!</v>
      </c>
      <c r="EQ18" s="12" t="e">
        <f t="shared" si="20"/>
        <v>#DIV/0!</v>
      </c>
      <c r="ER18" s="12" t="e">
        <f t="shared" si="21"/>
        <v>#DIV/0!</v>
      </c>
      <c r="ES18" s="12" t="e">
        <f t="shared" si="22"/>
        <v>#DIV/0!</v>
      </c>
    </row>
    <row r="19" spans="1:149" s="12" customFormat="1" x14ac:dyDescent="0.45">
      <c r="A19" s="39" t="s">
        <v>140</v>
      </c>
      <c r="B19" s="32" t="s">
        <v>521</v>
      </c>
      <c r="C19" s="12" t="s">
        <v>448</v>
      </c>
      <c r="D19" s="41" t="s">
        <v>519</v>
      </c>
      <c r="E19" s="12" t="s">
        <v>20</v>
      </c>
      <c r="F19" s="39" t="s">
        <v>160</v>
      </c>
      <c r="G19" s="76" t="s">
        <v>431</v>
      </c>
      <c r="H19" s="39" t="s">
        <v>136</v>
      </c>
      <c r="I19" s="39">
        <v>48</v>
      </c>
      <c r="J19" s="39">
        <v>294.39999999999998</v>
      </c>
      <c r="K19" s="39">
        <v>5</v>
      </c>
      <c r="L19" s="39">
        <v>975</v>
      </c>
      <c r="M19" s="39">
        <v>5</v>
      </c>
      <c r="O19" s="39"/>
      <c r="P19" s="76" t="s">
        <v>229</v>
      </c>
      <c r="Q19" s="95"/>
      <c r="R19" s="77"/>
      <c r="S19" s="96"/>
      <c r="AA19" s="50"/>
      <c r="AB19" s="50"/>
      <c r="AC19" s="50"/>
      <c r="AD19" s="76"/>
      <c r="AE19" s="50">
        <v>1</v>
      </c>
      <c r="AF19" s="50"/>
      <c r="AG19" s="50">
        <v>0</v>
      </c>
      <c r="AH19" s="76"/>
      <c r="AQ19" s="32"/>
      <c r="AR19" s="62">
        <v>0.92769999999999997</v>
      </c>
      <c r="AS19" s="62">
        <v>2.19</v>
      </c>
      <c r="AU19" s="37">
        <v>2944</v>
      </c>
      <c r="AW19" s="37">
        <v>2731.1487999999999</v>
      </c>
      <c r="AX19" s="37">
        <v>21.865513473535501</v>
      </c>
      <c r="BA19" s="32"/>
      <c r="BB19" s="97" t="s">
        <v>89</v>
      </c>
      <c r="BC19" s="83" t="s">
        <v>132</v>
      </c>
      <c r="BD19" s="76"/>
      <c r="BF19" s="76"/>
      <c r="BH19" s="76"/>
      <c r="BN19" s="76"/>
      <c r="BR19" s="76"/>
      <c r="BV19" s="76"/>
      <c r="BW19" s="76"/>
      <c r="BX19" s="76"/>
      <c r="BY19" s="76"/>
      <c r="BZ19" s="76"/>
      <c r="CA19" s="76"/>
      <c r="CB19" s="76"/>
      <c r="CF19" s="76"/>
      <c r="CG19" s="76"/>
      <c r="CH19" s="76"/>
      <c r="CI19" s="76"/>
      <c r="CJ19" s="76"/>
      <c r="CK19" s="76"/>
      <c r="CL19" s="76"/>
      <c r="CM19" s="76"/>
      <c r="CN19" s="76"/>
      <c r="CO19" s="76"/>
      <c r="CP19" s="76"/>
      <c r="CQ19" s="76"/>
      <c r="CR19" s="76"/>
      <c r="CS19" s="76"/>
      <c r="CT19" s="76"/>
      <c r="CU19" s="76"/>
      <c r="CV19" s="76"/>
      <c r="CW19" s="76"/>
      <c r="CX19" s="76"/>
      <c r="CY19" s="76"/>
      <c r="CZ19" s="76"/>
      <c r="DA19" s="76"/>
      <c r="DB19" s="76"/>
      <c r="DC19" s="76"/>
      <c r="DD19" s="76"/>
      <c r="DE19" s="76"/>
      <c r="DF19" s="76"/>
      <c r="DG19" s="76"/>
      <c r="DH19" s="39"/>
      <c r="DJ19" s="41">
        <f t="shared" si="0"/>
        <v>0</v>
      </c>
      <c r="DK19" s="76"/>
      <c r="DO19" s="39">
        <v>6</v>
      </c>
      <c r="DP19" s="76"/>
      <c r="DU19" s="64"/>
      <c r="DW19" s="32"/>
      <c r="DX19" s="12" t="e">
        <f t="shared" si="1"/>
        <v>#DIV/0!</v>
      </c>
      <c r="DY19" s="12" t="e">
        <f t="shared" si="2"/>
        <v>#DIV/0!</v>
      </c>
      <c r="DZ19" s="12" t="e">
        <f t="shared" si="3"/>
        <v>#DIV/0!</v>
      </c>
      <c r="EA19" s="12" t="e">
        <f t="shared" si="4"/>
        <v>#DIV/0!</v>
      </c>
      <c r="EB19" s="12" t="e">
        <f t="shared" si="5"/>
        <v>#DIV/0!</v>
      </c>
      <c r="EC19" s="12" t="e">
        <f t="shared" si="6"/>
        <v>#DIV/0!</v>
      </c>
      <c r="ED19" s="12" t="e">
        <f t="shared" si="7"/>
        <v>#DIV/0!</v>
      </c>
      <c r="EE19" s="12" t="e">
        <f t="shared" si="8"/>
        <v>#DIV/0!</v>
      </c>
      <c r="EF19" s="12" t="e">
        <f t="shared" si="9"/>
        <v>#DIV/0!</v>
      </c>
      <c r="EG19" s="12" t="e">
        <f t="shared" si="10"/>
        <v>#DIV/0!</v>
      </c>
      <c r="EH19" s="12" t="e">
        <f t="shared" si="11"/>
        <v>#DIV/0!</v>
      </c>
      <c r="EI19" s="12" t="e">
        <f t="shared" si="12"/>
        <v>#DIV/0!</v>
      </c>
      <c r="EJ19" s="12" t="e">
        <f t="shared" si="13"/>
        <v>#DIV/0!</v>
      </c>
      <c r="EK19" s="12" t="e">
        <f t="shared" si="14"/>
        <v>#DIV/0!</v>
      </c>
      <c r="EL19" s="12" t="e">
        <f t="shared" si="15"/>
        <v>#DIV/0!</v>
      </c>
      <c r="EM19" s="12" t="e">
        <f t="shared" si="16"/>
        <v>#DIV/0!</v>
      </c>
      <c r="EN19" s="12" t="e">
        <f t="shared" si="17"/>
        <v>#DIV/0!</v>
      </c>
      <c r="EO19" s="12" t="e">
        <f t="shared" si="18"/>
        <v>#DIV/0!</v>
      </c>
      <c r="EP19" s="12" t="e">
        <f t="shared" si="19"/>
        <v>#DIV/0!</v>
      </c>
      <c r="EQ19" s="12" t="e">
        <f t="shared" si="20"/>
        <v>#DIV/0!</v>
      </c>
      <c r="ER19" s="12" t="e">
        <f t="shared" si="21"/>
        <v>#DIV/0!</v>
      </c>
      <c r="ES19" s="12" t="e">
        <f t="shared" si="22"/>
        <v>#DIV/0!</v>
      </c>
    </row>
    <row r="20" spans="1:149" s="12" customFormat="1" x14ac:dyDescent="0.45">
      <c r="A20" s="39" t="s">
        <v>140</v>
      </c>
      <c r="B20" s="32" t="s">
        <v>521</v>
      </c>
      <c r="C20" s="12" t="s">
        <v>448</v>
      </c>
      <c r="D20" s="41" t="s">
        <v>519</v>
      </c>
      <c r="E20" s="12" t="s">
        <v>20</v>
      </c>
      <c r="F20" s="39" t="s">
        <v>161</v>
      </c>
      <c r="G20" s="76" t="s">
        <v>431</v>
      </c>
      <c r="H20" s="39" t="s">
        <v>136</v>
      </c>
      <c r="I20" s="39">
        <v>48</v>
      </c>
      <c r="J20" s="39">
        <v>180</v>
      </c>
      <c r="K20" s="39">
        <v>5</v>
      </c>
      <c r="L20" s="39">
        <v>975</v>
      </c>
      <c r="M20" s="39">
        <v>5</v>
      </c>
      <c r="N20" s="12" t="s">
        <v>92</v>
      </c>
      <c r="O20" s="39" t="s">
        <v>457</v>
      </c>
      <c r="P20" s="76" t="s">
        <v>239</v>
      </c>
      <c r="Q20" s="95"/>
      <c r="R20" s="114">
        <v>2.2000000000000002</v>
      </c>
      <c r="S20" s="96">
        <v>-8.3000000000000007</v>
      </c>
      <c r="AA20" s="50"/>
      <c r="AB20" s="50"/>
      <c r="AC20" s="50"/>
      <c r="AD20" s="76"/>
      <c r="AE20" s="50">
        <v>1</v>
      </c>
      <c r="AF20" s="50"/>
      <c r="AG20" s="50">
        <v>0</v>
      </c>
      <c r="AH20" s="76"/>
      <c r="AQ20" s="32"/>
      <c r="AR20" s="62">
        <v>0.91059999999999997</v>
      </c>
      <c r="AS20" s="62">
        <v>1.575</v>
      </c>
      <c r="AU20" s="37">
        <v>1800</v>
      </c>
      <c r="AW20" s="37">
        <v>1639.08</v>
      </c>
      <c r="AX20" s="37">
        <v>20.529995011404885</v>
      </c>
      <c r="BA20" s="32"/>
      <c r="BB20" s="97" t="s">
        <v>89</v>
      </c>
      <c r="BC20" s="83" t="s">
        <v>132</v>
      </c>
      <c r="BD20" s="76">
        <v>60.9</v>
      </c>
      <c r="BF20" s="76">
        <v>0.67</v>
      </c>
      <c r="BH20" s="76">
        <v>16.5</v>
      </c>
      <c r="BN20" s="76">
        <v>3.68</v>
      </c>
      <c r="BR20" s="76">
        <v>1.9</v>
      </c>
      <c r="BV20" s="76"/>
      <c r="BW20" s="76"/>
      <c r="BX20" s="76">
        <v>4.66</v>
      </c>
      <c r="BY20" s="76"/>
      <c r="BZ20" s="76">
        <v>5.2</v>
      </c>
      <c r="CA20" s="76"/>
      <c r="CB20" s="76">
        <v>1.78</v>
      </c>
      <c r="CF20" s="76"/>
      <c r="CG20" s="76"/>
      <c r="CH20" s="76"/>
      <c r="CI20" s="76"/>
      <c r="CJ20" s="76"/>
      <c r="CK20" s="76"/>
      <c r="CL20" s="76"/>
      <c r="CM20" s="76"/>
      <c r="CN20" s="76"/>
      <c r="CO20" s="76"/>
      <c r="CP20" s="76"/>
      <c r="CQ20" s="76"/>
      <c r="CR20" s="76"/>
      <c r="CS20" s="76"/>
      <c r="CT20" s="76"/>
      <c r="CU20" s="76"/>
      <c r="CV20" s="76"/>
      <c r="CW20" s="76"/>
      <c r="CX20" s="76"/>
      <c r="CY20" s="76"/>
      <c r="CZ20" s="76"/>
      <c r="DA20" s="76"/>
      <c r="DB20" s="76"/>
      <c r="DC20" s="76"/>
      <c r="DD20" s="76"/>
      <c r="DE20" s="76"/>
      <c r="DF20" s="76"/>
      <c r="DG20" s="76"/>
      <c r="DH20" s="39">
        <v>100.39</v>
      </c>
      <c r="DJ20" s="41">
        <f t="shared" si="0"/>
        <v>0</v>
      </c>
      <c r="DK20" s="76">
        <v>0.88</v>
      </c>
      <c r="DO20" s="39">
        <v>5.0999999999999996</v>
      </c>
      <c r="DP20" s="76"/>
      <c r="DU20" s="64"/>
      <c r="DW20" s="32"/>
      <c r="DX20" s="12">
        <f t="shared" si="1"/>
        <v>60.663412690507023</v>
      </c>
      <c r="DY20" s="12">
        <f t="shared" si="2"/>
        <v>0</v>
      </c>
      <c r="DZ20" s="12">
        <f t="shared" si="3"/>
        <v>0.66739715111066844</v>
      </c>
      <c r="EA20" s="12">
        <f t="shared" si="4"/>
        <v>0</v>
      </c>
      <c r="EB20" s="12">
        <f t="shared" si="5"/>
        <v>16.435899990038848</v>
      </c>
      <c r="EC20" s="12">
        <f t="shared" si="6"/>
        <v>0</v>
      </c>
      <c r="ED20" s="12">
        <f t="shared" si="7"/>
        <v>3.665703755354119</v>
      </c>
      <c r="EE20" s="12">
        <f t="shared" si="8"/>
        <v>0</v>
      </c>
      <c r="EF20" s="12">
        <f t="shared" si="9"/>
        <v>0</v>
      </c>
      <c r="EG20" s="12" t="e">
        <f t="shared" si="10"/>
        <v>#DIV/0!</v>
      </c>
      <c r="EH20" s="12">
        <f t="shared" si="11"/>
        <v>1.8926187867317461</v>
      </c>
      <c r="EI20" s="12">
        <f t="shared" si="12"/>
        <v>0</v>
      </c>
      <c r="EJ20" s="12">
        <f t="shared" si="13"/>
        <v>4.6418966032473357</v>
      </c>
      <c r="EK20" s="12">
        <f t="shared" si="14"/>
        <v>0</v>
      </c>
      <c r="EL20" s="12">
        <f t="shared" si="15"/>
        <v>5.1797987847395159</v>
      </c>
      <c r="EM20" s="12">
        <f t="shared" si="16"/>
        <v>0</v>
      </c>
      <c r="EN20" s="12">
        <f t="shared" si="17"/>
        <v>1.7730849686223726</v>
      </c>
      <c r="EO20" s="12">
        <f t="shared" si="18"/>
        <v>0</v>
      </c>
      <c r="EP20" s="12">
        <f t="shared" si="19"/>
        <v>0</v>
      </c>
      <c r="EQ20" s="12" t="e">
        <f t="shared" si="20"/>
        <v>#DIV/0!</v>
      </c>
      <c r="ER20" s="12">
        <f t="shared" si="21"/>
        <v>100</v>
      </c>
      <c r="ES20" s="12">
        <f t="shared" si="22"/>
        <v>0</v>
      </c>
    </row>
    <row r="21" spans="1:149" s="12" customFormat="1" x14ac:dyDescent="0.45">
      <c r="A21" s="39" t="s">
        <v>140</v>
      </c>
      <c r="B21" s="32" t="s">
        <v>521</v>
      </c>
      <c r="C21" s="12" t="s">
        <v>448</v>
      </c>
      <c r="D21" s="41" t="s">
        <v>519</v>
      </c>
      <c r="E21" s="12" t="s">
        <v>20</v>
      </c>
      <c r="F21" s="39" t="s">
        <v>162</v>
      </c>
      <c r="G21" s="76" t="s">
        <v>431</v>
      </c>
      <c r="H21" s="39" t="s">
        <v>136</v>
      </c>
      <c r="I21" s="39">
        <v>48</v>
      </c>
      <c r="J21" s="39">
        <v>100.8</v>
      </c>
      <c r="K21" s="39">
        <v>5</v>
      </c>
      <c r="L21" s="39">
        <v>975</v>
      </c>
      <c r="M21" s="39">
        <v>5</v>
      </c>
      <c r="N21" s="12" t="s">
        <v>92</v>
      </c>
      <c r="O21" s="39" t="s">
        <v>459</v>
      </c>
      <c r="P21" s="76" t="s">
        <v>236</v>
      </c>
      <c r="Q21" s="95"/>
      <c r="R21" s="114">
        <v>1.1000000000000001</v>
      </c>
      <c r="S21" s="96">
        <v>-9.5</v>
      </c>
      <c r="AA21" s="50"/>
      <c r="AB21" s="50"/>
      <c r="AC21" s="50"/>
      <c r="AD21" s="76"/>
      <c r="AE21" s="50">
        <v>1</v>
      </c>
      <c r="AF21" s="50"/>
      <c r="AG21" s="50">
        <v>0</v>
      </c>
      <c r="AH21" s="76"/>
      <c r="AQ21" s="32"/>
      <c r="AR21" s="62">
        <v>0.93020000000000003</v>
      </c>
      <c r="AS21" s="62">
        <v>1.27</v>
      </c>
      <c r="AU21" s="37">
        <v>1008</v>
      </c>
      <c r="AW21" s="37">
        <v>937.64160000000004</v>
      </c>
      <c r="AX21" s="37">
        <v>19.831130096156837</v>
      </c>
      <c r="BA21" s="32"/>
      <c r="BB21" s="97" t="s">
        <v>89</v>
      </c>
      <c r="BC21" s="83" t="s">
        <v>132</v>
      </c>
      <c r="BD21" s="76">
        <v>61.8</v>
      </c>
      <c r="BF21" s="76">
        <v>0.61</v>
      </c>
      <c r="BH21" s="76">
        <v>16.5</v>
      </c>
      <c r="BN21" s="76">
        <v>3.77</v>
      </c>
      <c r="BR21" s="76">
        <v>1.7</v>
      </c>
      <c r="BV21" s="76"/>
      <c r="BW21" s="76"/>
      <c r="BX21" s="76">
        <v>4.91</v>
      </c>
      <c r="BY21" s="76"/>
      <c r="BZ21" s="76">
        <v>3.5</v>
      </c>
      <c r="CA21" s="76"/>
      <c r="CB21" s="76">
        <v>1.87</v>
      </c>
      <c r="CF21" s="76"/>
      <c r="CG21" s="76"/>
      <c r="CH21" s="76"/>
      <c r="CI21" s="76"/>
      <c r="CJ21" s="76"/>
      <c r="CK21" s="76"/>
      <c r="CL21" s="76"/>
      <c r="CM21" s="76"/>
      <c r="CN21" s="76"/>
      <c r="CO21" s="76"/>
      <c r="CP21" s="76"/>
      <c r="CQ21" s="76"/>
      <c r="CR21" s="76"/>
      <c r="CS21" s="76"/>
      <c r="CT21" s="76"/>
      <c r="CU21" s="76"/>
      <c r="CV21" s="76"/>
      <c r="CW21" s="76"/>
      <c r="CX21" s="76"/>
      <c r="CY21" s="76"/>
      <c r="CZ21" s="76"/>
      <c r="DA21" s="76"/>
      <c r="DB21" s="76"/>
      <c r="DC21" s="76"/>
      <c r="DD21" s="76"/>
      <c r="DE21" s="76"/>
      <c r="DF21" s="76"/>
      <c r="DG21" s="76"/>
      <c r="DH21" s="39">
        <v>98.26</v>
      </c>
      <c r="DJ21" s="41">
        <f t="shared" si="0"/>
        <v>1.7399999999999949</v>
      </c>
      <c r="DK21" s="76">
        <v>0.89</v>
      </c>
      <c r="DO21" s="39">
        <v>3.6</v>
      </c>
      <c r="DP21" s="76"/>
      <c r="DU21" s="64"/>
      <c r="DW21" s="32"/>
      <c r="DX21" s="12">
        <f t="shared" si="1"/>
        <v>62.894361897007933</v>
      </c>
      <c r="DY21" s="12">
        <f t="shared" si="2"/>
        <v>0</v>
      </c>
      <c r="DZ21" s="12">
        <f t="shared" si="3"/>
        <v>0.62080195399959281</v>
      </c>
      <c r="EA21" s="12">
        <f t="shared" si="4"/>
        <v>0</v>
      </c>
      <c r="EB21" s="12">
        <f t="shared" si="5"/>
        <v>16.792184001628332</v>
      </c>
      <c r="EC21" s="12">
        <f t="shared" si="6"/>
        <v>0</v>
      </c>
      <c r="ED21" s="12">
        <f t="shared" si="7"/>
        <v>3.8367596173417464</v>
      </c>
      <c r="EE21" s="12">
        <f t="shared" si="8"/>
        <v>0</v>
      </c>
      <c r="EF21" s="12">
        <f t="shared" si="9"/>
        <v>0</v>
      </c>
      <c r="EG21" s="12" t="e">
        <f t="shared" si="10"/>
        <v>#DIV/0!</v>
      </c>
      <c r="EH21" s="12">
        <f t="shared" si="11"/>
        <v>1.7301038062283736</v>
      </c>
      <c r="EI21" s="12">
        <f t="shared" si="12"/>
        <v>0</v>
      </c>
      <c r="EJ21" s="12">
        <f t="shared" si="13"/>
        <v>4.9969468756360671</v>
      </c>
      <c r="EK21" s="12">
        <f t="shared" si="14"/>
        <v>0</v>
      </c>
      <c r="EL21" s="12">
        <f t="shared" si="15"/>
        <v>3.5619784245878279</v>
      </c>
      <c r="EM21" s="12">
        <f t="shared" si="16"/>
        <v>0</v>
      </c>
      <c r="EN21" s="12">
        <f t="shared" si="17"/>
        <v>1.9031141868512111</v>
      </c>
      <c r="EO21" s="12">
        <f t="shared" si="18"/>
        <v>0</v>
      </c>
      <c r="EP21" s="12">
        <f t="shared" si="19"/>
        <v>0</v>
      </c>
      <c r="EQ21" s="12" t="e">
        <f t="shared" si="20"/>
        <v>#DIV/0!</v>
      </c>
      <c r="ER21" s="12">
        <f t="shared" si="21"/>
        <v>100</v>
      </c>
      <c r="ES21" s="12">
        <f t="shared" si="22"/>
        <v>0</v>
      </c>
    </row>
    <row r="22" spans="1:149" s="12" customFormat="1" x14ac:dyDescent="0.45">
      <c r="A22" s="39" t="s">
        <v>140</v>
      </c>
      <c r="B22" s="32" t="s">
        <v>521</v>
      </c>
      <c r="C22" s="12" t="s">
        <v>448</v>
      </c>
      <c r="D22" s="41" t="s">
        <v>519</v>
      </c>
      <c r="E22" s="12" t="s">
        <v>20</v>
      </c>
      <c r="F22" s="39" t="s">
        <v>163</v>
      </c>
      <c r="G22" s="76" t="s">
        <v>431</v>
      </c>
      <c r="H22" s="39" t="s">
        <v>136</v>
      </c>
      <c r="I22" s="39">
        <v>48</v>
      </c>
      <c r="J22" s="39">
        <v>71</v>
      </c>
      <c r="K22" s="39">
        <v>5</v>
      </c>
      <c r="L22" s="39">
        <v>960</v>
      </c>
      <c r="M22" s="39">
        <v>5</v>
      </c>
      <c r="N22" s="12" t="s">
        <v>92</v>
      </c>
      <c r="O22" s="39" t="s">
        <v>235</v>
      </c>
      <c r="P22" s="76" t="s">
        <v>240</v>
      </c>
      <c r="Q22" s="95"/>
      <c r="R22" s="114">
        <v>1.6</v>
      </c>
      <c r="S22" s="96">
        <v>-9.1999999999999993</v>
      </c>
      <c r="AA22" s="50"/>
      <c r="AB22" s="50"/>
      <c r="AC22" s="50"/>
      <c r="AD22" s="76"/>
      <c r="AE22" s="50">
        <v>1</v>
      </c>
      <c r="AF22" s="50"/>
      <c r="AG22" s="50">
        <v>0</v>
      </c>
      <c r="AH22" s="76"/>
      <c r="AQ22" s="32"/>
      <c r="AR22" s="62">
        <v>0.94120000000000004</v>
      </c>
      <c r="AS22" s="62">
        <v>1.1779999999999999</v>
      </c>
      <c r="AU22" s="37">
        <v>710</v>
      </c>
      <c r="AW22" s="37">
        <v>668.25200000000007</v>
      </c>
      <c r="AX22" s="37">
        <v>19.566556296884745</v>
      </c>
      <c r="BA22" s="32"/>
      <c r="BB22" s="97" t="s">
        <v>89</v>
      </c>
      <c r="BC22" s="83" t="s">
        <v>132</v>
      </c>
      <c r="BD22" s="76">
        <v>64</v>
      </c>
      <c r="BF22" s="76">
        <v>0.74</v>
      </c>
      <c r="BH22" s="76">
        <v>15</v>
      </c>
      <c r="BN22" s="76">
        <v>3.49</v>
      </c>
      <c r="BR22" s="76">
        <v>1.6</v>
      </c>
      <c r="BV22" s="76"/>
      <c r="BW22" s="76"/>
      <c r="BX22" s="76">
        <v>3.87</v>
      </c>
      <c r="BY22" s="76"/>
      <c r="BZ22" s="76">
        <v>4</v>
      </c>
      <c r="CA22" s="76"/>
      <c r="CB22" s="76">
        <v>2.0699999999999998</v>
      </c>
      <c r="CF22" s="76"/>
      <c r="CG22" s="76"/>
      <c r="CH22" s="76"/>
      <c r="CI22" s="76"/>
      <c r="CJ22" s="76"/>
      <c r="CK22" s="76"/>
      <c r="CL22" s="76"/>
      <c r="CM22" s="76"/>
      <c r="CN22" s="76"/>
      <c r="CO22" s="76"/>
      <c r="CP22" s="76"/>
      <c r="CQ22" s="76"/>
      <c r="CR22" s="76"/>
      <c r="CS22" s="76"/>
      <c r="CT22" s="76"/>
      <c r="CU22" s="76"/>
      <c r="CV22" s="76"/>
      <c r="CW22" s="76"/>
      <c r="CX22" s="76"/>
      <c r="CY22" s="76"/>
      <c r="CZ22" s="76"/>
      <c r="DA22" s="76"/>
      <c r="DB22" s="76"/>
      <c r="DC22" s="76"/>
      <c r="DD22" s="76"/>
      <c r="DE22" s="76"/>
      <c r="DF22" s="76"/>
      <c r="DG22" s="76"/>
      <c r="DH22" s="39">
        <v>97.77</v>
      </c>
      <c r="DJ22" s="41">
        <f t="shared" si="0"/>
        <v>2.230000000000004</v>
      </c>
      <c r="DK22" s="76">
        <v>0.74</v>
      </c>
      <c r="DO22" s="39">
        <v>3</v>
      </c>
      <c r="DP22" s="76"/>
      <c r="DU22" s="64"/>
      <c r="DW22" s="32"/>
      <c r="DX22" s="12">
        <f t="shared" si="1"/>
        <v>65.459752480310939</v>
      </c>
      <c r="DY22" s="12">
        <f t="shared" si="2"/>
        <v>0</v>
      </c>
      <c r="DZ22" s="12">
        <f t="shared" si="3"/>
        <v>0.7568783880535952</v>
      </c>
      <c r="EA22" s="12">
        <f t="shared" si="4"/>
        <v>0</v>
      </c>
      <c r="EB22" s="12">
        <f t="shared" si="5"/>
        <v>15.342129487572876</v>
      </c>
      <c r="EC22" s="12">
        <f t="shared" si="6"/>
        <v>0</v>
      </c>
      <c r="ED22" s="12">
        <f t="shared" si="7"/>
        <v>3.5696021274419558</v>
      </c>
      <c r="EE22" s="12">
        <f t="shared" si="8"/>
        <v>0</v>
      </c>
      <c r="EF22" s="12">
        <f t="shared" si="9"/>
        <v>0</v>
      </c>
      <c r="EG22" s="12" t="e">
        <f t="shared" si="10"/>
        <v>#DIV/0!</v>
      </c>
      <c r="EH22" s="12">
        <f t="shared" si="11"/>
        <v>1.6364938120077734</v>
      </c>
      <c r="EI22" s="12">
        <f t="shared" si="12"/>
        <v>0</v>
      </c>
      <c r="EJ22" s="12">
        <f t="shared" si="13"/>
        <v>3.9582694077938019</v>
      </c>
      <c r="EK22" s="12">
        <f t="shared" si="14"/>
        <v>0</v>
      </c>
      <c r="EL22" s="12">
        <f t="shared" si="15"/>
        <v>4.0912345300194337</v>
      </c>
      <c r="EM22" s="12">
        <f t="shared" si="16"/>
        <v>0</v>
      </c>
      <c r="EN22" s="12">
        <f t="shared" si="17"/>
        <v>2.1172138692850564</v>
      </c>
      <c r="EO22" s="12">
        <f t="shared" si="18"/>
        <v>0</v>
      </c>
      <c r="EP22" s="12">
        <f t="shared" si="19"/>
        <v>0</v>
      </c>
      <c r="EQ22" s="12" t="e">
        <f t="shared" si="20"/>
        <v>#DIV/0!</v>
      </c>
      <c r="ER22" s="12">
        <f t="shared" si="21"/>
        <v>100</v>
      </c>
      <c r="ES22" s="12">
        <f t="shared" si="22"/>
        <v>0</v>
      </c>
    </row>
    <row r="23" spans="1:149" s="12" customFormat="1" x14ac:dyDescent="0.45">
      <c r="A23" s="39" t="s">
        <v>140</v>
      </c>
      <c r="B23" s="32" t="s">
        <v>521</v>
      </c>
      <c r="C23" s="12" t="s">
        <v>448</v>
      </c>
      <c r="D23" s="41" t="s">
        <v>519</v>
      </c>
      <c r="E23" s="12" t="s">
        <v>20</v>
      </c>
      <c r="F23" s="39" t="s">
        <v>164</v>
      </c>
      <c r="G23" s="76" t="s">
        <v>431</v>
      </c>
      <c r="H23" s="39" t="s">
        <v>136</v>
      </c>
      <c r="I23" s="39">
        <v>48</v>
      </c>
      <c r="J23" s="39">
        <v>171.7</v>
      </c>
      <c r="K23" s="39">
        <v>5</v>
      </c>
      <c r="L23" s="39">
        <v>950</v>
      </c>
      <c r="M23" s="39">
        <v>5</v>
      </c>
      <c r="N23" s="12" t="s">
        <v>92</v>
      </c>
      <c r="O23" s="39" t="s">
        <v>458</v>
      </c>
      <c r="P23" s="76" t="s">
        <v>241</v>
      </c>
      <c r="Q23" s="95"/>
      <c r="R23" s="114">
        <v>1.9</v>
      </c>
      <c r="S23" s="96">
        <v>-9.1</v>
      </c>
      <c r="AA23" s="50"/>
      <c r="AB23" s="50"/>
      <c r="AC23" s="50"/>
      <c r="AD23" s="76"/>
      <c r="AE23" s="50">
        <v>1</v>
      </c>
      <c r="AF23" s="50"/>
      <c r="AG23" s="50">
        <v>0</v>
      </c>
      <c r="AH23" s="76"/>
      <c r="AQ23" s="32"/>
      <c r="AR23" s="62">
        <v>0.89700000000000002</v>
      </c>
      <c r="AS23" s="62">
        <v>1.546</v>
      </c>
      <c r="AU23" s="37">
        <v>1717</v>
      </c>
      <c r="AW23" s="37">
        <v>1540.1490000000001</v>
      </c>
      <c r="AX23" s="37">
        <v>20.042370791451166</v>
      </c>
      <c r="BA23" s="32"/>
      <c r="BB23" s="97" t="s">
        <v>89</v>
      </c>
      <c r="BC23" s="83" t="s">
        <v>132</v>
      </c>
      <c r="BD23" s="76">
        <v>63.3</v>
      </c>
      <c r="BF23" s="76">
        <v>0.37</v>
      </c>
      <c r="BH23" s="76">
        <v>15.3</v>
      </c>
      <c r="BN23" s="76">
        <v>2.2000000000000002</v>
      </c>
      <c r="BR23" s="76">
        <v>1</v>
      </c>
      <c r="BV23" s="76"/>
      <c r="BW23" s="76"/>
      <c r="BX23" s="76">
        <v>3.07</v>
      </c>
      <c r="BY23" s="76"/>
      <c r="BZ23" s="76">
        <v>4.4000000000000004</v>
      </c>
      <c r="CA23" s="76"/>
      <c r="CB23" s="76">
        <v>2.3199999999999998</v>
      </c>
      <c r="CF23" s="76"/>
      <c r="CG23" s="76"/>
      <c r="CH23" s="76"/>
      <c r="CI23" s="76"/>
      <c r="CJ23" s="76"/>
      <c r="CK23" s="76"/>
      <c r="CL23" s="76"/>
      <c r="CM23" s="76"/>
      <c r="CN23" s="76"/>
      <c r="CO23" s="76"/>
      <c r="CP23" s="76"/>
      <c r="CQ23" s="76"/>
      <c r="CR23" s="76"/>
      <c r="CS23" s="76"/>
      <c r="CT23" s="76"/>
      <c r="CU23" s="76"/>
      <c r="CV23" s="76"/>
      <c r="CW23" s="76"/>
      <c r="CX23" s="76"/>
      <c r="CY23" s="76"/>
      <c r="CZ23" s="76"/>
      <c r="DA23" s="76"/>
      <c r="DB23" s="76"/>
      <c r="DC23" s="76"/>
      <c r="DD23" s="76"/>
      <c r="DE23" s="76"/>
      <c r="DF23" s="76"/>
      <c r="DG23" s="76"/>
      <c r="DH23" s="39">
        <v>97.06</v>
      </c>
      <c r="DJ23" s="41">
        <f t="shared" si="0"/>
        <v>2.9399999999999977</v>
      </c>
      <c r="DK23" s="76">
        <v>0.74</v>
      </c>
      <c r="DO23" s="39">
        <v>5.0999999999999996</v>
      </c>
      <c r="DP23" s="76"/>
      <c r="DU23" s="64"/>
      <c r="DW23" s="32"/>
      <c r="DX23" s="12">
        <f t="shared" si="1"/>
        <v>65.217391304347828</v>
      </c>
      <c r="DY23" s="12">
        <f t="shared" si="2"/>
        <v>0</v>
      </c>
      <c r="DZ23" s="12">
        <f t="shared" si="3"/>
        <v>0.38120750051514524</v>
      </c>
      <c r="EA23" s="12">
        <f t="shared" si="4"/>
        <v>0</v>
      </c>
      <c r="EB23" s="12">
        <f t="shared" si="5"/>
        <v>15.763445291572223</v>
      </c>
      <c r="EC23" s="12">
        <f t="shared" si="6"/>
        <v>0</v>
      </c>
      <c r="ED23" s="12">
        <f t="shared" si="7"/>
        <v>2.2666391922522156</v>
      </c>
      <c r="EE23" s="12">
        <f t="shared" si="8"/>
        <v>0</v>
      </c>
      <c r="EF23" s="12">
        <f t="shared" si="9"/>
        <v>0</v>
      </c>
      <c r="EG23" s="12" t="e">
        <f t="shared" si="10"/>
        <v>#DIV/0!</v>
      </c>
      <c r="EH23" s="12">
        <f t="shared" si="11"/>
        <v>1.030290541932825</v>
      </c>
      <c r="EI23" s="12">
        <f t="shared" si="12"/>
        <v>0</v>
      </c>
      <c r="EJ23" s="12">
        <f t="shared" si="13"/>
        <v>3.1629919637337722</v>
      </c>
      <c r="EK23" s="12">
        <f t="shared" si="14"/>
        <v>0</v>
      </c>
      <c r="EL23" s="12">
        <f t="shared" si="15"/>
        <v>4.5332783845044311</v>
      </c>
      <c r="EM23" s="12">
        <f t="shared" si="16"/>
        <v>0</v>
      </c>
      <c r="EN23" s="12">
        <f t="shared" si="17"/>
        <v>2.3902740572841541</v>
      </c>
      <c r="EO23" s="12">
        <f t="shared" si="18"/>
        <v>0</v>
      </c>
      <c r="EP23" s="12">
        <f t="shared" si="19"/>
        <v>0</v>
      </c>
      <c r="EQ23" s="12" t="e">
        <f t="shared" si="20"/>
        <v>#DIV/0!</v>
      </c>
      <c r="ER23" s="12">
        <f t="shared" si="21"/>
        <v>100</v>
      </c>
      <c r="ES23" s="12">
        <f t="shared" si="22"/>
        <v>0</v>
      </c>
    </row>
    <row r="24" spans="1:149" s="12" customFormat="1" x14ac:dyDescent="0.45">
      <c r="A24" s="39" t="s">
        <v>140</v>
      </c>
      <c r="B24" s="32" t="s">
        <v>521</v>
      </c>
      <c r="C24" s="12" t="s">
        <v>448</v>
      </c>
      <c r="D24" s="41" t="s">
        <v>519</v>
      </c>
      <c r="E24" s="12" t="s">
        <v>20</v>
      </c>
      <c r="F24" s="39" t="s">
        <v>165</v>
      </c>
      <c r="G24" s="76" t="s">
        <v>431</v>
      </c>
      <c r="H24" s="39" t="s">
        <v>136</v>
      </c>
      <c r="I24" s="39">
        <v>48</v>
      </c>
      <c r="J24" s="39">
        <v>145.5</v>
      </c>
      <c r="K24" s="39">
        <v>5</v>
      </c>
      <c r="L24" s="39">
        <v>950</v>
      </c>
      <c r="M24" s="39">
        <v>5</v>
      </c>
      <c r="N24" s="12" t="s">
        <v>92</v>
      </c>
      <c r="O24" s="39" t="s">
        <v>137</v>
      </c>
      <c r="P24" s="76" t="s">
        <v>242</v>
      </c>
      <c r="Q24" s="95"/>
      <c r="R24" s="114">
        <v>1.3</v>
      </c>
      <c r="S24" s="96">
        <v>-9.6999999999999993</v>
      </c>
      <c r="AA24" s="50"/>
      <c r="AB24" s="50"/>
      <c r="AC24" s="50"/>
      <c r="AD24" s="76"/>
      <c r="AE24" s="50">
        <v>1</v>
      </c>
      <c r="AF24" s="50"/>
      <c r="AG24" s="50">
        <v>0</v>
      </c>
      <c r="AH24" s="76"/>
      <c r="AQ24" s="32"/>
      <c r="AR24" s="62">
        <v>0.90249999999999997</v>
      </c>
      <c r="AS24" s="62">
        <v>1.4370000000000001</v>
      </c>
      <c r="AU24" s="37">
        <v>1455</v>
      </c>
      <c r="AW24" s="37">
        <v>1313.1375</v>
      </c>
      <c r="AX24" s="37">
        <v>19.844822146003182</v>
      </c>
      <c r="BA24" s="32"/>
      <c r="BB24" s="97" t="s">
        <v>89</v>
      </c>
      <c r="BC24" s="83" t="s">
        <v>132</v>
      </c>
      <c r="BD24" s="76">
        <v>63.1</v>
      </c>
      <c r="BF24" s="76">
        <v>0.63</v>
      </c>
      <c r="BH24" s="76">
        <v>15.5</v>
      </c>
      <c r="BN24" s="76">
        <v>2.65</v>
      </c>
      <c r="BR24" s="76">
        <v>1.1000000000000001</v>
      </c>
      <c r="BV24" s="76"/>
      <c r="BW24" s="76"/>
      <c r="BX24" s="76">
        <v>3.35</v>
      </c>
      <c r="BY24" s="76"/>
      <c r="BZ24" s="76">
        <v>3.9</v>
      </c>
      <c r="CA24" s="76"/>
      <c r="CB24" s="76">
        <v>2.27</v>
      </c>
      <c r="CF24" s="76"/>
      <c r="CG24" s="76"/>
      <c r="CH24" s="76"/>
      <c r="CI24" s="76"/>
      <c r="CJ24" s="76"/>
      <c r="CK24" s="76"/>
      <c r="CL24" s="76"/>
      <c r="CM24" s="76"/>
      <c r="CN24" s="76"/>
      <c r="CO24" s="76"/>
      <c r="CP24" s="76"/>
      <c r="CQ24" s="76"/>
      <c r="CR24" s="76"/>
      <c r="CS24" s="76"/>
      <c r="CT24" s="76"/>
      <c r="CU24" s="76"/>
      <c r="CV24" s="76"/>
      <c r="CW24" s="76"/>
      <c r="CX24" s="76"/>
      <c r="CY24" s="76"/>
      <c r="CZ24" s="76"/>
      <c r="DA24" s="76"/>
      <c r="DB24" s="76"/>
      <c r="DC24" s="76"/>
      <c r="DD24" s="76"/>
      <c r="DE24" s="76"/>
      <c r="DF24" s="76"/>
      <c r="DG24" s="76"/>
      <c r="DH24" s="39">
        <v>97</v>
      </c>
      <c r="DJ24" s="41">
        <f t="shared" si="0"/>
        <v>3</v>
      </c>
      <c r="DK24" s="76">
        <v>0.75</v>
      </c>
      <c r="DO24" s="39">
        <v>4.5</v>
      </c>
      <c r="DP24" s="76"/>
      <c r="DU24" s="64"/>
      <c r="DW24" s="32"/>
      <c r="DX24" s="12">
        <f t="shared" si="1"/>
        <v>65.051546391752581</v>
      </c>
      <c r="DY24" s="12">
        <f t="shared" si="2"/>
        <v>0</v>
      </c>
      <c r="DZ24" s="12">
        <f t="shared" si="3"/>
        <v>0.64948453608247425</v>
      </c>
      <c r="EA24" s="12">
        <f t="shared" si="4"/>
        <v>0</v>
      </c>
      <c r="EB24" s="12">
        <f t="shared" si="5"/>
        <v>15.979381443298967</v>
      </c>
      <c r="EC24" s="12">
        <f t="shared" si="6"/>
        <v>0</v>
      </c>
      <c r="ED24" s="12">
        <f t="shared" si="7"/>
        <v>2.731958762886598</v>
      </c>
      <c r="EE24" s="12">
        <f t="shared" si="8"/>
        <v>0</v>
      </c>
      <c r="EF24" s="12">
        <f t="shared" si="9"/>
        <v>0</v>
      </c>
      <c r="EG24" s="12" t="e">
        <f t="shared" si="10"/>
        <v>#DIV/0!</v>
      </c>
      <c r="EH24" s="12">
        <f t="shared" si="11"/>
        <v>1.1340206185567012</v>
      </c>
      <c r="EI24" s="12">
        <f t="shared" si="12"/>
        <v>0</v>
      </c>
      <c r="EJ24" s="12">
        <f t="shared" si="13"/>
        <v>3.4536082474226806</v>
      </c>
      <c r="EK24" s="12">
        <f t="shared" si="14"/>
        <v>0</v>
      </c>
      <c r="EL24" s="12">
        <f t="shared" si="15"/>
        <v>4.0206185567010309</v>
      </c>
      <c r="EM24" s="12">
        <f t="shared" si="16"/>
        <v>0</v>
      </c>
      <c r="EN24" s="12">
        <f t="shared" si="17"/>
        <v>2.3402061855670104</v>
      </c>
      <c r="EO24" s="12">
        <f t="shared" si="18"/>
        <v>0</v>
      </c>
      <c r="EP24" s="12">
        <f t="shared" si="19"/>
        <v>0</v>
      </c>
      <c r="EQ24" s="12" t="e">
        <f t="shared" si="20"/>
        <v>#DIV/0!</v>
      </c>
      <c r="ER24" s="12">
        <f t="shared" si="21"/>
        <v>100</v>
      </c>
      <c r="ES24" s="12">
        <f t="shared" si="22"/>
        <v>0</v>
      </c>
    </row>
    <row r="25" spans="1:149" s="12" customFormat="1" x14ac:dyDescent="0.45">
      <c r="A25" s="39" t="s">
        <v>140</v>
      </c>
      <c r="B25" s="32" t="s">
        <v>521</v>
      </c>
      <c r="C25" s="12" t="s">
        <v>448</v>
      </c>
      <c r="D25" s="41" t="s">
        <v>519</v>
      </c>
      <c r="E25" s="12" t="s">
        <v>20</v>
      </c>
      <c r="F25" s="39" t="s">
        <v>166</v>
      </c>
      <c r="G25" s="76" t="s">
        <v>431</v>
      </c>
      <c r="H25" s="39" t="s">
        <v>136</v>
      </c>
      <c r="I25" s="39">
        <v>48</v>
      </c>
      <c r="J25" s="39">
        <v>101</v>
      </c>
      <c r="K25" s="39">
        <v>5</v>
      </c>
      <c r="L25" s="39">
        <v>950</v>
      </c>
      <c r="M25" s="39">
        <v>5</v>
      </c>
      <c r="O25" s="39"/>
      <c r="P25" s="76" t="s">
        <v>242</v>
      </c>
      <c r="Q25" s="95"/>
      <c r="R25" s="114"/>
      <c r="S25" s="96"/>
      <c r="AA25" s="50"/>
      <c r="AB25" s="50"/>
      <c r="AC25" s="50"/>
      <c r="AD25" s="76"/>
      <c r="AE25" s="50">
        <v>1</v>
      </c>
      <c r="AF25" s="50"/>
      <c r="AG25" s="50">
        <v>0</v>
      </c>
      <c r="AH25" s="76"/>
      <c r="AQ25" s="32"/>
      <c r="AR25" s="62">
        <v>0.92</v>
      </c>
      <c r="AS25" s="62">
        <v>1.2729999999999999</v>
      </c>
      <c r="AU25" s="37">
        <v>1010</v>
      </c>
      <c r="AW25" s="37">
        <v>929.2</v>
      </c>
      <c r="AX25" s="37">
        <v>19.587136590624027</v>
      </c>
      <c r="BA25" s="32"/>
      <c r="BB25" s="97" t="s">
        <v>89</v>
      </c>
      <c r="BC25" s="83" t="s">
        <v>132</v>
      </c>
      <c r="BD25" s="76">
        <v>68.2</v>
      </c>
      <c r="BF25" s="76">
        <v>0.47</v>
      </c>
      <c r="BH25" s="76">
        <v>14</v>
      </c>
      <c r="BN25" s="76">
        <v>2.14</v>
      </c>
      <c r="BR25" s="76">
        <v>0.7</v>
      </c>
      <c r="BV25" s="76"/>
      <c r="BW25" s="76"/>
      <c r="BX25" s="76">
        <v>2.4500000000000002</v>
      </c>
      <c r="BY25" s="76"/>
      <c r="BZ25" s="76">
        <v>3.1</v>
      </c>
      <c r="CA25" s="76"/>
      <c r="CB25" s="76">
        <v>2.74</v>
      </c>
      <c r="CF25" s="76"/>
      <c r="CG25" s="76"/>
      <c r="CH25" s="76"/>
      <c r="CI25" s="76"/>
      <c r="CJ25" s="76"/>
      <c r="CK25" s="76"/>
      <c r="CL25" s="76"/>
      <c r="CM25" s="76"/>
      <c r="CN25" s="76"/>
      <c r="CO25" s="76"/>
      <c r="CP25" s="76"/>
      <c r="CQ25" s="76"/>
      <c r="CR25" s="76"/>
      <c r="CS25" s="76"/>
      <c r="CT25" s="76"/>
      <c r="CU25" s="76"/>
      <c r="CV25" s="76"/>
      <c r="CW25" s="76"/>
      <c r="CX25" s="76"/>
      <c r="CY25" s="76"/>
      <c r="CZ25" s="76"/>
      <c r="DA25" s="76"/>
      <c r="DB25" s="76"/>
      <c r="DC25" s="76"/>
      <c r="DD25" s="76"/>
      <c r="DE25" s="76"/>
      <c r="DF25" s="76"/>
      <c r="DG25" s="76"/>
      <c r="DH25" s="39">
        <v>97.5</v>
      </c>
      <c r="DJ25" s="41">
        <f t="shared" si="0"/>
        <v>2.5</v>
      </c>
      <c r="DK25" s="76">
        <v>0.6</v>
      </c>
      <c r="DO25" s="39">
        <v>3.7</v>
      </c>
      <c r="DP25" s="76"/>
      <c r="DU25" s="64"/>
      <c r="DW25" s="32"/>
      <c r="DX25" s="12">
        <f t="shared" si="1"/>
        <v>69.948717948717956</v>
      </c>
      <c r="DY25" s="12">
        <f t="shared" si="2"/>
        <v>0</v>
      </c>
      <c r="DZ25" s="12">
        <f t="shared" si="3"/>
        <v>0.482051282051282</v>
      </c>
      <c r="EA25" s="12">
        <f t="shared" si="4"/>
        <v>0</v>
      </c>
      <c r="EB25" s="12">
        <f t="shared" si="5"/>
        <v>14.358974358974358</v>
      </c>
      <c r="EC25" s="12">
        <f t="shared" si="6"/>
        <v>0</v>
      </c>
      <c r="ED25" s="12">
        <f t="shared" si="7"/>
        <v>2.1948717948717951</v>
      </c>
      <c r="EE25" s="12">
        <f t="shared" si="8"/>
        <v>0</v>
      </c>
      <c r="EF25" s="12">
        <f t="shared" si="9"/>
        <v>0</v>
      </c>
      <c r="EG25" s="12" t="e">
        <f t="shared" si="10"/>
        <v>#DIV/0!</v>
      </c>
      <c r="EH25" s="12">
        <f t="shared" si="11"/>
        <v>0.71794871794871784</v>
      </c>
      <c r="EI25" s="12">
        <f t="shared" si="12"/>
        <v>0</v>
      </c>
      <c r="EJ25" s="12">
        <f t="shared" si="13"/>
        <v>2.5128205128205132</v>
      </c>
      <c r="EK25" s="12">
        <f t="shared" si="14"/>
        <v>0</v>
      </c>
      <c r="EL25" s="12">
        <f t="shared" si="15"/>
        <v>3.1794871794871797</v>
      </c>
      <c r="EM25" s="12">
        <f t="shared" si="16"/>
        <v>0</v>
      </c>
      <c r="EN25" s="12">
        <f t="shared" si="17"/>
        <v>2.8102564102564105</v>
      </c>
      <c r="EO25" s="12">
        <f t="shared" si="18"/>
        <v>0</v>
      </c>
      <c r="EP25" s="12">
        <f t="shared" si="19"/>
        <v>0</v>
      </c>
      <c r="EQ25" s="12" t="e">
        <f t="shared" si="20"/>
        <v>#DIV/0!</v>
      </c>
      <c r="ER25" s="12">
        <f t="shared" si="21"/>
        <v>100</v>
      </c>
      <c r="ES25" s="12">
        <f t="shared" si="22"/>
        <v>0</v>
      </c>
    </row>
    <row r="26" spans="1:149" s="12" customFormat="1" x14ac:dyDescent="0.45">
      <c r="A26" s="39" t="s">
        <v>140</v>
      </c>
      <c r="B26" s="32" t="s">
        <v>521</v>
      </c>
      <c r="C26" s="12" t="s">
        <v>448</v>
      </c>
      <c r="D26" s="41" t="s">
        <v>519</v>
      </c>
      <c r="E26" s="12" t="s">
        <v>20</v>
      </c>
      <c r="F26" s="39" t="s">
        <v>167</v>
      </c>
      <c r="G26" s="76" t="s">
        <v>431</v>
      </c>
      <c r="H26" s="39" t="s">
        <v>136</v>
      </c>
      <c r="I26" s="39">
        <v>48</v>
      </c>
      <c r="J26" s="39">
        <v>248.2</v>
      </c>
      <c r="K26" s="39">
        <v>5</v>
      </c>
      <c r="L26" s="39">
        <v>935</v>
      </c>
      <c r="M26" s="39">
        <v>5</v>
      </c>
      <c r="O26" s="39"/>
      <c r="P26" s="76" t="s">
        <v>243</v>
      </c>
      <c r="Q26" s="95"/>
      <c r="R26" s="114"/>
      <c r="S26" s="96"/>
      <c r="AA26" s="50"/>
      <c r="AB26" s="50"/>
      <c r="AC26" s="50"/>
      <c r="AD26" s="76"/>
      <c r="AE26" s="50">
        <v>1</v>
      </c>
      <c r="AF26" s="50"/>
      <c r="AG26" s="50">
        <v>0</v>
      </c>
      <c r="AH26" s="76"/>
      <c r="AQ26" s="32"/>
      <c r="AR26" s="62">
        <v>0.88749999999999996</v>
      </c>
      <c r="AS26" s="62">
        <v>1.9410000000000001</v>
      </c>
      <c r="AU26" s="37">
        <v>2482</v>
      </c>
      <c r="AW26" s="37">
        <v>2202.7750000000001</v>
      </c>
      <c r="AX26" s="37">
        <v>20.408488391109454</v>
      </c>
      <c r="BA26" s="32"/>
      <c r="BB26" s="97" t="s">
        <v>89</v>
      </c>
      <c r="BC26" s="83" t="s">
        <v>132</v>
      </c>
      <c r="BD26" s="76">
        <v>59.9</v>
      </c>
      <c r="BF26" s="76">
        <v>0.34</v>
      </c>
      <c r="BH26" s="76">
        <v>15.5</v>
      </c>
      <c r="BN26" s="76">
        <v>1.75</v>
      </c>
      <c r="BR26" s="76">
        <v>1.4</v>
      </c>
      <c r="BV26" s="76"/>
      <c r="BW26" s="76"/>
      <c r="BX26" s="76">
        <v>4.33</v>
      </c>
      <c r="BY26" s="76"/>
      <c r="BZ26" s="76">
        <v>3.7</v>
      </c>
      <c r="CA26" s="76"/>
      <c r="CB26" s="76">
        <v>1.73</v>
      </c>
      <c r="CF26" s="76"/>
      <c r="CG26" s="76"/>
      <c r="CH26" s="76"/>
      <c r="CI26" s="76"/>
      <c r="CJ26" s="76"/>
      <c r="CK26" s="76"/>
      <c r="CL26" s="76"/>
      <c r="CM26" s="76"/>
      <c r="CN26" s="76"/>
      <c r="CO26" s="76"/>
      <c r="CP26" s="76"/>
      <c r="CQ26" s="76"/>
      <c r="CR26" s="76"/>
      <c r="CS26" s="76"/>
      <c r="CT26" s="76"/>
      <c r="CU26" s="76"/>
      <c r="CV26" s="76"/>
      <c r="CW26" s="76"/>
      <c r="CX26" s="76"/>
      <c r="CY26" s="76"/>
      <c r="CZ26" s="76"/>
      <c r="DA26" s="76"/>
      <c r="DB26" s="76"/>
      <c r="DC26" s="76"/>
      <c r="DD26" s="76"/>
      <c r="DE26" s="76"/>
      <c r="DF26" s="76"/>
      <c r="DG26" s="76"/>
      <c r="DH26" s="39">
        <v>94.75</v>
      </c>
      <c r="DJ26" s="41">
        <f t="shared" si="0"/>
        <v>5.25</v>
      </c>
      <c r="DK26" s="76">
        <v>0.85</v>
      </c>
      <c r="DO26" s="39">
        <v>6.1</v>
      </c>
      <c r="DP26" s="76"/>
      <c r="DU26" s="64"/>
      <c r="DW26" s="32"/>
      <c r="DX26" s="12">
        <f t="shared" si="1"/>
        <v>63.21899736147757</v>
      </c>
      <c r="DY26" s="12">
        <f t="shared" si="2"/>
        <v>0</v>
      </c>
      <c r="DZ26" s="12">
        <f t="shared" si="3"/>
        <v>0.35883905013192618</v>
      </c>
      <c r="EA26" s="12">
        <f t="shared" si="4"/>
        <v>0</v>
      </c>
      <c r="EB26" s="12">
        <f t="shared" si="5"/>
        <v>16.358839050131927</v>
      </c>
      <c r="EC26" s="12">
        <f t="shared" si="6"/>
        <v>0</v>
      </c>
      <c r="ED26" s="12">
        <f t="shared" si="7"/>
        <v>1.8469656992084433</v>
      </c>
      <c r="EE26" s="12">
        <f t="shared" si="8"/>
        <v>0</v>
      </c>
      <c r="EF26" s="12">
        <f t="shared" si="9"/>
        <v>0</v>
      </c>
      <c r="EG26" s="12" t="e">
        <f t="shared" si="10"/>
        <v>#DIV/0!</v>
      </c>
      <c r="EH26" s="12">
        <f t="shared" si="11"/>
        <v>1.4775725593667546</v>
      </c>
      <c r="EI26" s="12">
        <f t="shared" si="12"/>
        <v>0</v>
      </c>
      <c r="EJ26" s="12">
        <f t="shared" si="13"/>
        <v>4.5699208443271768</v>
      </c>
      <c r="EK26" s="12">
        <f t="shared" si="14"/>
        <v>0</v>
      </c>
      <c r="EL26" s="12">
        <f t="shared" si="15"/>
        <v>3.9050131926121376</v>
      </c>
      <c r="EM26" s="12">
        <f t="shared" si="16"/>
        <v>0</v>
      </c>
      <c r="EN26" s="12">
        <f t="shared" si="17"/>
        <v>1.8258575197889184</v>
      </c>
      <c r="EO26" s="12">
        <f t="shared" si="18"/>
        <v>0</v>
      </c>
      <c r="EP26" s="12">
        <f t="shared" si="19"/>
        <v>0</v>
      </c>
      <c r="EQ26" s="12" t="e">
        <f t="shared" si="20"/>
        <v>#DIV/0!</v>
      </c>
      <c r="ER26" s="12">
        <f t="shared" si="21"/>
        <v>100</v>
      </c>
      <c r="ES26" s="12">
        <f t="shared" si="22"/>
        <v>0</v>
      </c>
    </row>
    <row r="27" spans="1:149" s="12" customFormat="1" x14ac:dyDescent="0.45">
      <c r="A27" s="39" t="s">
        <v>140</v>
      </c>
      <c r="B27" s="32" t="s">
        <v>521</v>
      </c>
      <c r="C27" s="12" t="s">
        <v>448</v>
      </c>
      <c r="D27" s="41" t="s">
        <v>519</v>
      </c>
      <c r="E27" s="12" t="s">
        <v>20</v>
      </c>
      <c r="F27" s="39" t="s">
        <v>168</v>
      </c>
      <c r="G27" s="76" t="s">
        <v>431</v>
      </c>
      <c r="H27" s="39" t="s">
        <v>136</v>
      </c>
      <c r="I27" s="39">
        <v>48</v>
      </c>
      <c r="J27" s="39">
        <v>299.2</v>
      </c>
      <c r="K27" s="39">
        <v>5</v>
      </c>
      <c r="L27" s="39">
        <v>925</v>
      </c>
      <c r="M27" s="39">
        <v>5</v>
      </c>
      <c r="O27" s="39"/>
      <c r="P27" s="76" t="s">
        <v>244</v>
      </c>
      <c r="Q27" s="95"/>
      <c r="R27" s="114"/>
      <c r="S27" s="96"/>
      <c r="AA27" s="50"/>
      <c r="AB27" s="50"/>
      <c r="AC27" s="50"/>
      <c r="AD27" s="76"/>
      <c r="AE27" s="50">
        <v>1</v>
      </c>
      <c r="AF27" s="50"/>
      <c r="AG27" s="50">
        <v>0</v>
      </c>
      <c r="AH27" s="76"/>
      <c r="AQ27" s="32"/>
      <c r="AR27" s="62">
        <v>0.89180000000000004</v>
      </c>
      <c r="AS27" s="62">
        <v>2.2730000000000001</v>
      </c>
      <c r="AU27" s="37">
        <v>2992</v>
      </c>
      <c r="AW27" s="37">
        <v>2668.2656000000002</v>
      </c>
      <c r="AX27" s="37">
        <v>20.681362711105187</v>
      </c>
      <c r="BA27" s="32"/>
      <c r="BB27" s="97" t="s">
        <v>89</v>
      </c>
      <c r="BC27" s="83" t="s">
        <v>132</v>
      </c>
      <c r="BD27" s="76">
        <v>55.9</v>
      </c>
      <c r="BF27" s="76">
        <v>0.53</v>
      </c>
      <c r="BH27" s="76">
        <v>15.2</v>
      </c>
      <c r="BN27" s="76">
        <v>3.13</v>
      </c>
      <c r="BR27" s="76">
        <v>1.7</v>
      </c>
      <c r="BV27" s="76"/>
      <c r="BW27" s="76"/>
      <c r="BX27" s="76">
        <v>4.75</v>
      </c>
      <c r="BY27" s="76"/>
      <c r="BZ27" s="76">
        <v>3.5</v>
      </c>
      <c r="CA27" s="76"/>
      <c r="CB27" s="76">
        <v>1.56</v>
      </c>
      <c r="CF27" s="76"/>
      <c r="CG27" s="76"/>
      <c r="CH27" s="76"/>
      <c r="CI27" s="76"/>
      <c r="CJ27" s="76"/>
      <c r="CK27" s="76"/>
      <c r="CL27" s="76"/>
      <c r="CM27" s="76"/>
      <c r="CN27" s="76"/>
      <c r="CO27" s="76"/>
      <c r="CP27" s="76"/>
      <c r="CQ27" s="76"/>
      <c r="CR27" s="76"/>
      <c r="CS27" s="76"/>
      <c r="CT27" s="76"/>
      <c r="CU27" s="76"/>
      <c r="CV27" s="76"/>
      <c r="CW27" s="76"/>
      <c r="CX27" s="76"/>
      <c r="CY27" s="76"/>
      <c r="CZ27" s="76"/>
      <c r="DA27" s="76"/>
      <c r="DB27" s="76"/>
      <c r="DC27" s="76"/>
      <c r="DD27" s="76"/>
      <c r="DE27" s="76"/>
      <c r="DF27" s="76"/>
      <c r="DG27" s="76"/>
      <c r="DH27" s="39">
        <v>92.97</v>
      </c>
      <c r="DJ27" s="41">
        <f t="shared" si="0"/>
        <v>7.0300000000000011</v>
      </c>
      <c r="DK27" s="76"/>
      <c r="DO27" s="39">
        <v>6.7</v>
      </c>
      <c r="DP27" s="76"/>
      <c r="DU27" s="64"/>
      <c r="DW27" s="32"/>
      <c r="DX27" s="12">
        <f t="shared" si="1"/>
        <v>60.12692266322469</v>
      </c>
      <c r="DY27" s="12">
        <f t="shared" si="2"/>
        <v>0</v>
      </c>
      <c r="DZ27" s="12">
        <f t="shared" si="3"/>
        <v>0.57007636872109291</v>
      </c>
      <c r="EA27" s="12">
        <f t="shared" si="4"/>
        <v>0</v>
      </c>
      <c r="EB27" s="12">
        <f t="shared" si="5"/>
        <v>16.349360008604926</v>
      </c>
      <c r="EC27" s="12">
        <f t="shared" si="6"/>
        <v>0</v>
      </c>
      <c r="ED27" s="12">
        <f t="shared" si="7"/>
        <v>3.3666774228245671</v>
      </c>
      <c r="EE27" s="12">
        <f t="shared" si="8"/>
        <v>0</v>
      </c>
      <c r="EF27" s="12">
        <f t="shared" si="9"/>
        <v>0</v>
      </c>
      <c r="EG27" s="12" t="e">
        <f t="shared" si="10"/>
        <v>#DIV/0!</v>
      </c>
      <c r="EH27" s="12">
        <f t="shared" si="11"/>
        <v>1.8285468430676564</v>
      </c>
      <c r="EI27" s="12">
        <f t="shared" si="12"/>
        <v>0</v>
      </c>
      <c r="EJ27" s="12">
        <f t="shared" si="13"/>
        <v>5.1091750026890397</v>
      </c>
      <c r="EK27" s="12">
        <f t="shared" si="14"/>
        <v>0</v>
      </c>
      <c r="EL27" s="12">
        <f t="shared" si="15"/>
        <v>3.7646552651392926</v>
      </c>
      <c r="EM27" s="12">
        <f t="shared" si="16"/>
        <v>0</v>
      </c>
      <c r="EN27" s="12">
        <f t="shared" si="17"/>
        <v>1.6779606324620846</v>
      </c>
      <c r="EO27" s="12">
        <f t="shared" si="18"/>
        <v>0</v>
      </c>
      <c r="EP27" s="12">
        <f t="shared" si="19"/>
        <v>0</v>
      </c>
      <c r="EQ27" s="12" t="e">
        <f t="shared" si="20"/>
        <v>#DIV/0!</v>
      </c>
      <c r="ER27" s="12">
        <f t="shared" si="21"/>
        <v>100</v>
      </c>
      <c r="ES27" s="12">
        <f t="shared" si="22"/>
        <v>0</v>
      </c>
    </row>
    <row r="28" spans="1:149" s="12" customFormat="1" x14ac:dyDescent="0.45">
      <c r="A28" s="39" t="s">
        <v>140</v>
      </c>
      <c r="B28" s="32" t="s">
        <v>521</v>
      </c>
      <c r="C28" s="12" t="s">
        <v>448</v>
      </c>
      <c r="D28" s="41" t="s">
        <v>519</v>
      </c>
      <c r="E28" s="12" t="s">
        <v>20</v>
      </c>
      <c r="F28" s="39" t="s">
        <v>169</v>
      </c>
      <c r="G28" s="76" t="s">
        <v>431</v>
      </c>
      <c r="H28" s="39" t="s">
        <v>136</v>
      </c>
      <c r="I28" s="39">
        <v>48</v>
      </c>
      <c r="J28" s="39">
        <v>285.10000000000002</v>
      </c>
      <c r="K28" s="39">
        <v>5</v>
      </c>
      <c r="L28" s="39">
        <v>900</v>
      </c>
      <c r="M28" s="39">
        <v>5</v>
      </c>
      <c r="O28" s="39"/>
      <c r="P28" s="76" t="s">
        <v>243</v>
      </c>
      <c r="Q28" s="95"/>
      <c r="R28" s="114"/>
      <c r="S28" s="96"/>
      <c r="AA28" s="50"/>
      <c r="AB28" s="50"/>
      <c r="AC28" s="50"/>
      <c r="AD28" s="76"/>
      <c r="AE28" s="50">
        <v>1</v>
      </c>
      <c r="AF28" s="50"/>
      <c r="AG28" s="50">
        <v>0</v>
      </c>
      <c r="AH28" s="76"/>
      <c r="AQ28" s="32"/>
      <c r="AR28" s="62">
        <v>0.86719999999999997</v>
      </c>
      <c r="AS28" s="62">
        <v>2.2010000000000001</v>
      </c>
      <c r="AU28" s="37">
        <v>2851</v>
      </c>
      <c r="AW28" s="37">
        <v>2472.3872000000001</v>
      </c>
      <c r="AX28" s="37">
        <v>19.892378817029243</v>
      </c>
      <c r="BA28" s="32"/>
      <c r="BB28" s="97" t="s">
        <v>89</v>
      </c>
      <c r="BC28" s="83" t="s">
        <v>132</v>
      </c>
      <c r="BD28" s="76">
        <v>58.7</v>
      </c>
      <c r="BF28" s="76">
        <v>0.51</v>
      </c>
      <c r="BH28" s="76">
        <v>15.5</v>
      </c>
      <c r="BN28" s="76">
        <v>3.01</v>
      </c>
      <c r="BR28" s="76">
        <v>1.6</v>
      </c>
      <c r="BV28" s="76"/>
      <c r="BW28" s="76"/>
      <c r="BX28" s="76">
        <v>4.4800000000000004</v>
      </c>
      <c r="BY28" s="76"/>
      <c r="BZ28" s="76">
        <v>3.5</v>
      </c>
      <c r="CA28" s="76"/>
      <c r="CB28" s="76">
        <v>1.63</v>
      </c>
      <c r="CF28" s="76"/>
      <c r="CG28" s="76"/>
      <c r="CH28" s="76"/>
      <c r="CI28" s="76"/>
      <c r="CJ28" s="76"/>
      <c r="CK28" s="76"/>
      <c r="CL28" s="76"/>
      <c r="CM28" s="76"/>
      <c r="CN28" s="76"/>
      <c r="CO28" s="76"/>
      <c r="CP28" s="76"/>
      <c r="CQ28" s="76"/>
      <c r="CR28" s="76"/>
      <c r="CS28" s="76"/>
      <c r="CT28" s="76"/>
      <c r="CU28" s="76"/>
      <c r="CV28" s="76"/>
      <c r="CW28" s="76"/>
      <c r="CX28" s="76"/>
      <c r="CY28" s="76"/>
      <c r="CZ28" s="76"/>
      <c r="DA28" s="76"/>
      <c r="DB28" s="76"/>
      <c r="DC28" s="76"/>
      <c r="DD28" s="76"/>
      <c r="DE28" s="76"/>
      <c r="DF28" s="76"/>
      <c r="DG28" s="76"/>
      <c r="DH28" s="39">
        <v>95.53</v>
      </c>
      <c r="DJ28" s="41">
        <f t="shared" si="0"/>
        <v>4.4699999999999989</v>
      </c>
      <c r="DK28" s="76">
        <v>0.89</v>
      </c>
      <c r="DO28" s="39">
        <v>6.6</v>
      </c>
      <c r="DP28" s="76"/>
      <c r="DU28" s="64"/>
      <c r="DW28" s="32"/>
      <c r="DX28" s="12">
        <f t="shared" si="1"/>
        <v>61.446665968805611</v>
      </c>
      <c r="DY28" s="12">
        <f t="shared" si="2"/>
        <v>0</v>
      </c>
      <c r="DZ28" s="12">
        <f t="shared" si="3"/>
        <v>0.53386370773578984</v>
      </c>
      <c r="EA28" s="12">
        <f t="shared" si="4"/>
        <v>0</v>
      </c>
      <c r="EB28" s="12">
        <f t="shared" si="5"/>
        <v>16.225269548832827</v>
      </c>
      <c r="EC28" s="12">
        <f t="shared" si="6"/>
        <v>0</v>
      </c>
      <c r="ED28" s="12">
        <f t="shared" si="7"/>
        <v>3.1508426672249552</v>
      </c>
      <c r="EE28" s="12">
        <f t="shared" si="8"/>
        <v>0</v>
      </c>
      <c r="EF28" s="12">
        <f t="shared" si="9"/>
        <v>0</v>
      </c>
      <c r="EG28" s="12" t="e">
        <f t="shared" si="10"/>
        <v>#DIV/0!</v>
      </c>
      <c r="EH28" s="12">
        <f t="shared" si="11"/>
        <v>1.6748665340730662</v>
      </c>
      <c r="EI28" s="12">
        <f t="shared" si="12"/>
        <v>0</v>
      </c>
      <c r="EJ28" s="12">
        <f t="shared" si="13"/>
        <v>4.6896262954045849</v>
      </c>
      <c r="EK28" s="12">
        <f t="shared" si="14"/>
        <v>0</v>
      </c>
      <c r="EL28" s="12">
        <f t="shared" si="15"/>
        <v>3.6637705432848318</v>
      </c>
      <c r="EM28" s="12">
        <f t="shared" si="16"/>
        <v>0</v>
      </c>
      <c r="EN28" s="12">
        <f t="shared" si="17"/>
        <v>1.7062702815869362</v>
      </c>
      <c r="EO28" s="12">
        <f t="shared" si="18"/>
        <v>0</v>
      </c>
      <c r="EP28" s="12">
        <f t="shared" si="19"/>
        <v>0</v>
      </c>
      <c r="EQ28" s="12" t="e">
        <f t="shared" si="20"/>
        <v>#DIV/0!</v>
      </c>
      <c r="ER28" s="12">
        <f t="shared" si="21"/>
        <v>100</v>
      </c>
      <c r="ES28" s="12">
        <f t="shared" si="22"/>
        <v>0</v>
      </c>
    </row>
    <row r="29" spans="1:149" s="12" customFormat="1" x14ac:dyDescent="0.45">
      <c r="A29" s="39" t="s">
        <v>140</v>
      </c>
      <c r="B29" s="32" t="s">
        <v>521</v>
      </c>
      <c r="C29" s="12" t="s">
        <v>448</v>
      </c>
      <c r="D29" s="12" t="s">
        <v>520</v>
      </c>
      <c r="E29" s="12" t="s">
        <v>20</v>
      </c>
      <c r="F29" s="39" t="s">
        <v>170</v>
      </c>
      <c r="G29" s="76" t="s">
        <v>431</v>
      </c>
      <c r="H29" s="39" t="s">
        <v>136</v>
      </c>
      <c r="I29" s="39">
        <v>48</v>
      </c>
      <c r="J29" s="39">
        <v>110.3</v>
      </c>
      <c r="K29" s="39">
        <v>5</v>
      </c>
      <c r="L29" s="39">
        <v>1150</v>
      </c>
      <c r="M29" s="39">
        <v>5</v>
      </c>
      <c r="N29" s="12" t="s">
        <v>92</v>
      </c>
      <c r="O29" s="39" t="s">
        <v>232</v>
      </c>
      <c r="P29" s="76" t="s">
        <v>245</v>
      </c>
      <c r="Q29" s="95"/>
      <c r="R29" s="114">
        <v>2.4</v>
      </c>
      <c r="S29" s="96">
        <v>-5.7</v>
      </c>
      <c r="AA29" s="50"/>
      <c r="AB29" s="50"/>
      <c r="AC29" s="50"/>
      <c r="AD29" s="76"/>
      <c r="AE29" s="50">
        <v>1</v>
      </c>
      <c r="AF29" s="50"/>
      <c r="AG29" s="50">
        <v>0</v>
      </c>
      <c r="AH29" s="76"/>
      <c r="AQ29" s="32"/>
      <c r="AR29" s="62">
        <v>0.98060000000000003</v>
      </c>
      <c r="AS29" s="62">
        <v>1.28</v>
      </c>
      <c r="AU29" s="37">
        <v>1103</v>
      </c>
      <c r="AW29" s="37">
        <v>1081.6018000000001</v>
      </c>
      <c r="AX29" s="37">
        <v>21.290601883688545</v>
      </c>
      <c r="BA29" s="32"/>
      <c r="BB29" s="97" t="s">
        <v>89</v>
      </c>
      <c r="BC29" s="83" t="s">
        <v>132</v>
      </c>
      <c r="BD29" s="76">
        <v>54.5</v>
      </c>
      <c r="BF29" s="76">
        <v>0.66</v>
      </c>
      <c r="BH29" s="76">
        <v>17.5</v>
      </c>
      <c r="BN29" s="76">
        <v>6.16</v>
      </c>
      <c r="BR29" s="76">
        <v>5.9</v>
      </c>
      <c r="BV29" s="76"/>
      <c r="BW29" s="76"/>
      <c r="BX29" s="76">
        <v>7.11</v>
      </c>
      <c r="BY29" s="76"/>
      <c r="BZ29" s="76">
        <v>3.8</v>
      </c>
      <c r="CA29" s="76"/>
      <c r="CB29" s="76">
        <v>1.1599999999999999</v>
      </c>
      <c r="CF29" s="76"/>
      <c r="CG29" s="76"/>
      <c r="CH29" s="76"/>
      <c r="CI29" s="76"/>
      <c r="CJ29" s="76"/>
      <c r="CK29" s="76"/>
      <c r="CL29" s="76"/>
      <c r="CM29" s="76"/>
      <c r="CN29" s="76"/>
      <c r="CO29" s="76"/>
      <c r="CP29" s="76"/>
      <c r="CQ29" s="76"/>
      <c r="CR29" s="76"/>
      <c r="CS29" s="76"/>
      <c r="CT29" s="76"/>
      <c r="CU29" s="76"/>
      <c r="CV29" s="76"/>
      <c r="CW29" s="76"/>
      <c r="CX29" s="76"/>
      <c r="CY29" s="76"/>
      <c r="CZ29" s="76"/>
      <c r="DA29" s="76"/>
      <c r="DB29" s="76"/>
      <c r="DC29" s="76"/>
      <c r="DD29" s="76"/>
      <c r="DE29" s="76"/>
      <c r="DF29" s="76"/>
      <c r="DG29" s="76"/>
      <c r="DH29" s="39">
        <v>100.29</v>
      </c>
      <c r="DJ29" s="41">
        <f t="shared" si="0"/>
        <v>0</v>
      </c>
      <c r="DK29" s="76"/>
      <c r="DO29" s="39">
        <v>3.5</v>
      </c>
      <c r="DP29" s="76"/>
      <c r="DU29" s="64"/>
      <c r="DW29" s="32"/>
      <c r="DX29" s="12">
        <f t="shared" si="1"/>
        <v>54.342407019643034</v>
      </c>
      <c r="DY29" s="12">
        <f t="shared" si="2"/>
        <v>0</v>
      </c>
      <c r="DZ29" s="12">
        <f t="shared" si="3"/>
        <v>0.65809153454980551</v>
      </c>
      <c r="EA29" s="12">
        <f t="shared" si="4"/>
        <v>0</v>
      </c>
      <c r="EB29" s="12">
        <f t="shared" si="5"/>
        <v>17.449396749426661</v>
      </c>
      <c r="EC29" s="12">
        <f t="shared" si="6"/>
        <v>0</v>
      </c>
      <c r="ED29" s="12">
        <f t="shared" si="7"/>
        <v>6.1421876557981845</v>
      </c>
      <c r="EE29" s="12">
        <f t="shared" si="8"/>
        <v>0</v>
      </c>
      <c r="EF29" s="12">
        <f t="shared" si="9"/>
        <v>0</v>
      </c>
      <c r="EG29" s="12" t="e">
        <f t="shared" si="10"/>
        <v>#DIV/0!</v>
      </c>
      <c r="EH29" s="12">
        <f t="shared" si="11"/>
        <v>5.8829394755209892</v>
      </c>
      <c r="EI29" s="12">
        <f t="shared" si="12"/>
        <v>0</v>
      </c>
      <c r="EJ29" s="12">
        <f t="shared" si="13"/>
        <v>7.0894406221956325</v>
      </c>
      <c r="EK29" s="12">
        <f t="shared" si="14"/>
        <v>0</v>
      </c>
      <c r="EL29" s="12">
        <f t="shared" si="15"/>
        <v>3.7890118655897891</v>
      </c>
      <c r="EM29" s="12">
        <f t="shared" si="16"/>
        <v>0</v>
      </c>
      <c r="EN29" s="12">
        <f t="shared" si="17"/>
        <v>1.156645727390567</v>
      </c>
      <c r="EO29" s="12">
        <f t="shared" si="18"/>
        <v>0</v>
      </c>
      <c r="EP29" s="12">
        <f t="shared" si="19"/>
        <v>0</v>
      </c>
      <c r="EQ29" s="12" t="e">
        <f t="shared" si="20"/>
        <v>#DIV/0!</v>
      </c>
      <c r="ER29" s="12">
        <f t="shared" si="21"/>
        <v>100</v>
      </c>
      <c r="ES29" s="12">
        <f t="shared" si="22"/>
        <v>0</v>
      </c>
    </row>
    <row r="30" spans="1:149" s="12" customFormat="1" x14ac:dyDescent="0.45">
      <c r="A30" s="39" t="s">
        <v>140</v>
      </c>
      <c r="B30" s="32" t="s">
        <v>521</v>
      </c>
      <c r="C30" s="12" t="s">
        <v>448</v>
      </c>
      <c r="D30" s="12" t="s">
        <v>520</v>
      </c>
      <c r="E30" s="12" t="s">
        <v>20</v>
      </c>
      <c r="F30" s="39" t="s">
        <v>171</v>
      </c>
      <c r="G30" s="76" t="s">
        <v>431</v>
      </c>
      <c r="H30" s="39" t="s">
        <v>136</v>
      </c>
      <c r="I30" s="39">
        <v>48</v>
      </c>
      <c r="J30" s="39">
        <v>73.099999999999994</v>
      </c>
      <c r="K30" s="39">
        <v>5</v>
      </c>
      <c r="L30" s="39">
        <v>1150</v>
      </c>
      <c r="M30" s="39">
        <v>5</v>
      </c>
      <c r="N30" s="12" t="s">
        <v>92</v>
      </c>
      <c r="O30" s="39" t="s">
        <v>457</v>
      </c>
      <c r="P30" s="76" t="s">
        <v>246</v>
      </c>
      <c r="Q30" s="95"/>
      <c r="R30" s="114">
        <v>2.2000000000000002</v>
      </c>
      <c r="S30" s="96">
        <v>-5.9</v>
      </c>
      <c r="AA30" s="50"/>
      <c r="AB30" s="50"/>
      <c r="AC30" s="50"/>
      <c r="AD30" s="76"/>
      <c r="AE30" s="50">
        <v>1</v>
      </c>
      <c r="AF30" s="50"/>
      <c r="AG30" s="50">
        <v>0</v>
      </c>
      <c r="AH30" s="76"/>
      <c r="AQ30" s="32"/>
      <c r="AR30" s="62">
        <v>0.98319999999999996</v>
      </c>
      <c r="AS30" s="62">
        <v>1.173</v>
      </c>
      <c r="AU30" s="37">
        <v>731</v>
      </c>
      <c r="AW30" s="37">
        <v>718.7192</v>
      </c>
      <c r="AX30" s="37">
        <v>20.566100841652688</v>
      </c>
      <c r="BA30" s="32"/>
      <c r="BB30" s="97" t="s">
        <v>89</v>
      </c>
      <c r="BC30" s="83" t="s">
        <v>132</v>
      </c>
      <c r="BD30" s="76">
        <v>53.9</v>
      </c>
      <c r="BF30" s="76">
        <v>0.68</v>
      </c>
      <c r="BH30" s="76">
        <v>18.399999999999999</v>
      </c>
      <c r="BN30" s="76">
        <v>5.56</v>
      </c>
      <c r="BR30" s="76">
        <v>5.5</v>
      </c>
      <c r="BV30" s="76"/>
      <c r="BW30" s="76"/>
      <c r="BX30" s="76">
        <v>6.44</v>
      </c>
      <c r="BY30" s="76"/>
      <c r="BZ30" s="76">
        <v>4.7</v>
      </c>
      <c r="CA30" s="76"/>
      <c r="CB30" s="76">
        <v>1.24</v>
      </c>
      <c r="CF30" s="76"/>
      <c r="CG30" s="76"/>
      <c r="CH30" s="76"/>
      <c r="CI30" s="76"/>
      <c r="CJ30" s="76"/>
      <c r="CK30" s="76"/>
      <c r="CL30" s="76"/>
      <c r="CM30" s="76"/>
      <c r="CN30" s="76"/>
      <c r="CO30" s="76"/>
      <c r="CP30" s="76"/>
      <c r="CQ30" s="76"/>
      <c r="CR30" s="76"/>
      <c r="CS30" s="76"/>
      <c r="CT30" s="76"/>
      <c r="CU30" s="76"/>
      <c r="CV30" s="76"/>
      <c r="CW30" s="76"/>
      <c r="CX30" s="76"/>
      <c r="CY30" s="76"/>
      <c r="CZ30" s="76"/>
      <c r="DA30" s="76"/>
      <c r="DB30" s="76"/>
      <c r="DC30" s="76"/>
      <c r="DD30" s="76"/>
      <c r="DE30" s="76"/>
      <c r="DF30" s="76"/>
      <c r="DG30" s="76"/>
      <c r="DH30" s="39">
        <v>99.22</v>
      </c>
      <c r="DJ30" s="41">
        <f t="shared" si="0"/>
        <v>0.78000000000000114</v>
      </c>
      <c r="DK30" s="76">
        <v>0.96</v>
      </c>
      <c r="DO30" s="39">
        <v>2.8</v>
      </c>
      <c r="DP30" s="76"/>
      <c r="DU30" s="64"/>
      <c r="DW30" s="32"/>
      <c r="DX30" s="12">
        <f t="shared" si="1"/>
        <v>54.323725055432369</v>
      </c>
      <c r="DY30" s="12">
        <f t="shared" si="2"/>
        <v>0</v>
      </c>
      <c r="DZ30" s="12">
        <f t="shared" si="3"/>
        <v>0.68534569643217103</v>
      </c>
      <c r="EA30" s="12">
        <f t="shared" si="4"/>
        <v>0</v>
      </c>
      <c r="EB30" s="12">
        <f t="shared" si="5"/>
        <v>18.544648256399917</v>
      </c>
      <c r="EC30" s="12">
        <f t="shared" si="6"/>
        <v>0</v>
      </c>
      <c r="ED30" s="12">
        <f t="shared" si="7"/>
        <v>5.6037089296512796</v>
      </c>
      <c r="EE30" s="12">
        <f t="shared" si="8"/>
        <v>0</v>
      </c>
      <c r="EF30" s="12">
        <f t="shared" si="9"/>
        <v>0</v>
      </c>
      <c r="EG30" s="12" t="e">
        <f t="shared" si="10"/>
        <v>#DIV/0!</v>
      </c>
      <c r="EH30" s="12">
        <f t="shared" si="11"/>
        <v>5.5432372505543244</v>
      </c>
      <c r="EI30" s="12">
        <f t="shared" si="12"/>
        <v>0</v>
      </c>
      <c r="EJ30" s="12">
        <f t="shared" si="13"/>
        <v>6.490626889739973</v>
      </c>
      <c r="EK30" s="12">
        <f t="shared" si="14"/>
        <v>0</v>
      </c>
      <c r="EL30" s="12">
        <f t="shared" si="15"/>
        <v>4.7369481959282407</v>
      </c>
      <c r="EM30" s="12">
        <f t="shared" si="16"/>
        <v>0</v>
      </c>
      <c r="EN30" s="12">
        <f t="shared" si="17"/>
        <v>1.2497480346704293</v>
      </c>
      <c r="EO30" s="12">
        <f t="shared" si="18"/>
        <v>0</v>
      </c>
      <c r="EP30" s="12">
        <f t="shared" si="19"/>
        <v>0</v>
      </c>
      <c r="EQ30" s="12" t="e">
        <f t="shared" si="20"/>
        <v>#DIV/0!</v>
      </c>
      <c r="ER30" s="12">
        <f t="shared" si="21"/>
        <v>100</v>
      </c>
      <c r="ES30" s="12">
        <f t="shared" si="22"/>
        <v>0</v>
      </c>
    </row>
    <row r="31" spans="1:149" s="12" customFormat="1" x14ac:dyDescent="0.45">
      <c r="A31" s="39" t="s">
        <v>140</v>
      </c>
      <c r="B31" s="32" t="s">
        <v>521</v>
      </c>
      <c r="C31" s="12" t="s">
        <v>448</v>
      </c>
      <c r="D31" s="12" t="s">
        <v>520</v>
      </c>
      <c r="E31" s="12" t="s">
        <v>20</v>
      </c>
      <c r="F31" s="39" t="s">
        <v>172</v>
      </c>
      <c r="G31" s="76" t="s">
        <v>431</v>
      </c>
      <c r="H31" s="39" t="s">
        <v>136</v>
      </c>
      <c r="I31" s="39">
        <v>48</v>
      </c>
      <c r="J31" s="39">
        <v>51.7</v>
      </c>
      <c r="K31" s="39">
        <v>5</v>
      </c>
      <c r="L31" s="39">
        <v>1125</v>
      </c>
      <c r="M31" s="39">
        <v>5</v>
      </c>
      <c r="N31" s="12" t="s">
        <v>92</v>
      </c>
      <c r="O31" s="39" t="s">
        <v>460</v>
      </c>
      <c r="P31" s="76" t="s">
        <v>247</v>
      </c>
      <c r="Q31" s="95"/>
      <c r="R31" s="114">
        <v>2.1</v>
      </c>
      <c r="S31" s="96">
        <v>-6.4</v>
      </c>
      <c r="AA31" s="50"/>
      <c r="AB31" s="50"/>
      <c r="AC31" s="50"/>
      <c r="AD31" s="76"/>
      <c r="AE31" s="50">
        <v>1</v>
      </c>
      <c r="AF31" s="50"/>
      <c r="AG31" s="50">
        <v>0</v>
      </c>
      <c r="AH31" s="76"/>
      <c r="AQ31" s="32"/>
      <c r="AR31" s="62">
        <v>0.98340000000000005</v>
      </c>
      <c r="AS31" s="62">
        <v>1.1180000000000001</v>
      </c>
      <c r="AU31" s="37">
        <v>517</v>
      </c>
      <c r="AW31" s="37">
        <v>508.4178</v>
      </c>
      <c r="AX31" s="37">
        <v>20.17001946373211</v>
      </c>
      <c r="BA31" s="32"/>
      <c r="BB31" s="97" t="s">
        <v>89</v>
      </c>
      <c r="BC31" s="83" t="s">
        <v>132</v>
      </c>
      <c r="BD31" s="76">
        <v>54.3</v>
      </c>
      <c r="BF31" s="76">
        <v>0.5</v>
      </c>
      <c r="BH31" s="76">
        <v>18.899999999999999</v>
      </c>
      <c r="BN31" s="76">
        <v>5.37</v>
      </c>
      <c r="BR31" s="76">
        <v>3.8</v>
      </c>
      <c r="BV31" s="76"/>
      <c r="BW31" s="76"/>
      <c r="BX31" s="76">
        <v>7.28</v>
      </c>
      <c r="BY31" s="76"/>
      <c r="BZ31" s="76">
        <v>5</v>
      </c>
      <c r="CA31" s="76"/>
      <c r="CB31" s="76">
        <v>1.27</v>
      </c>
      <c r="CF31" s="76"/>
      <c r="CG31" s="76"/>
      <c r="CH31" s="76"/>
      <c r="CI31" s="76"/>
      <c r="CJ31" s="76"/>
      <c r="CK31" s="76"/>
      <c r="CL31" s="76"/>
      <c r="CM31" s="76"/>
      <c r="CN31" s="76"/>
      <c r="CO31" s="76"/>
      <c r="CP31" s="76"/>
      <c r="CQ31" s="76"/>
      <c r="CR31" s="76"/>
      <c r="CS31" s="76"/>
      <c r="CT31" s="76"/>
      <c r="CU31" s="76"/>
      <c r="CV31" s="76"/>
      <c r="CW31" s="76"/>
      <c r="CX31" s="76"/>
      <c r="CY31" s="76"/>
      <c r="CZ31" s="76"/>
      <c r="DA31" s="76"/>
      <c r="DB31" s="76"/>
      <c r="DC31" s="76"/>
      <c r="DD31" s="76"/>
      <c r="DE31" s="76"/>
      <c r="DF31" s="76"/>
      <c r="DG31" s="76"/>
      <c r="DH31" s="39">
        <v>98.72</v>
      </c>
      <c r="DJ31" s="41">
        <f t="shared" si="0"/>
        <v>1.2800000000000011</v>
      </c>
      <c r="DK31" s="76">
        <v>0.9</v>
      </c>
      <c r="DO31" s="39">
        <v>2.2999999999999998</v>
      </c>
      <c r="DP31" s="76"/>
      <c r="DU31" s="64"/>
      <c r="DW31" s="32"/>
      <c r="DX31" s="12">
        <f t="shared" si="1"/>
        <v>55.00405186385737</v>
      </c>
      <c r="DY31" s="12">
        <f t="shared" si="2"/>
        <v>0</v>
      </c>
      <c r="DZ31" s="12">
        <f t="shared" si="3"/>
        <v>0.50648298217179899</v>
      </c>
      <c r="EA31" s="12">
        <f t="shared" si="4"/>
        <v>0</v>
      </c>
      <c r="EB31" s="12">
        <f t="shared" si="5"/>
        <v>19.145056726094001</v>
      </c>
      <c r="EC31" s="12">
        <f t="shared" si="6"/>
        <v>0</v>
      </c>
      <c r="ED31" s="12">
        <f t="shared" si="7"/>
        <v>5.4396272285251213</v>
      </c>
      <c r="EE31" s="12">
        <f t="shared" si="8"/>
        <v>0</v>
      </c>
      <c r="EF31" s="12">
        <f t="shared" si="9"/>
        <v>0</v>
      </c>
      <c r="EG31" s="12" t="e">
        <f t="shared" si="10"/>
        <v>#DIV/0!</v>
      </c>
      <c r="EH31" s="12">
        <f t="shared" si="11"/>
        <v>3.8492706645056725</v>
      </c>
      <c r="EI31" s="12">
        <f t="shared" si="12"/>
        <v>0</v>
      </c>
      <c r="EJ31" s="12">
        <f t="shared" si="13"/>
        <v>7.3743922204213943</v>
      </c>
      <c r="EK31" s="12">
        <f t="shared" si="14"/>
        <v>0</v>
      </c>
      <c r="EL31" s="12">
        <f t="shared" si="15"/>
        <v>5.0648298217179901</v>
      </c>
      <c r="EM31" s="12">
        <f t="shared" si="16"/>
        <v>0</v>
      </c>
      <c r="EN31" s="12">
        <f t="shared" si="17"/>
        <v>1.2864667747163696</v>
      </c>
      <c r="EO31" s="12">
        <f t="shared" si="18"/>
        <v>0</v>
      </c>
      <c r="EP31" s="12">
        <f t="shared" si="19"/>
        <v>0</v>
      </c>
      <c r="EQ31" s="12" t="e">
        <f t="shared" si="20"/>
        <v>#DIV/0!</v>
      </c>
      <c r="ER31" s="12">
        <f t="shared" si="21"/>
        <v>100</v>
      </c>
      <c r="ES31" s="12">
        <f t="shared" si="22"/>
        <v>0</v>
      </c>
    </row>
    <row r="32" spans="1:149" s="12" customFormat="1" x14ac:dyDescent="0.45">
      <c r="A32" s="39" t="s">
        <v>140</v>
      </c>
      <c r="B32" s="32" t="s">
        <v>521</v>
      </c>
      <c r="C32" s="12" t="s">
        <v>448</v>
      </c>
      <c r="D32" s="12" t="s">
        <v>520</v>
      </c>
      <c r="E32" s="12" t="s">
        <v>20</v>
      </c>
      <c r="F32" s="39" t="s">
        <v>173</v>
      </c>
      <c r="G32" s="76" t="s">
        <v>431</v>
      </c>
      <c r="H32" s="39" t="s">
        <v>136</v>
      </c>
      <c r="I32" s="39">
        <v>48</v>
      </c>
      <c r="J32" s="39">
        <v>157.19999999999999</v>
      </c>
      <c r="K32" s="39">
        <v>5</v>
      </c>
      <c r="L32" s="39">
        <v>1120</v>
      </c>
      <c r="M32" s="39">
        <v>5</v>
      </c>
      <c r="N32" s="12" t="s">
        <v>92</v>
      </c>
      <c r="O32" s="39" t="s">
        <v>455</v>
      </c>
      <c r="P32" s="76" t="s">
        <v>245</v>
      </c>
      <c r="Q32" s="95"/>
      <c r="R32" s="114">
        <v>2.8</v>
      </c>
      <c r="S32" s="96">
        <v>-5.7</v>
      </c>
      <c r="AA32" s="50"/>
      <c r="AB32" s="50"/>
      <c r="AC32" s="50"/>
      <c r="AD32" s="76"/>
      <c r="AE32" s="50">
        <v>1</v>
      </c>
      <c r="AF32" s="50"/>
      <c r="AG32" s="50">
        <v>0</v>
      </c>
      <c r="AH32" s="76"/>
      <c r="AQ32" s="32"/>
      <c r="AR32" s="62">
        <v>0.97370000000000001</v>
      </c>
      <c r="AS32" s="62">
        <v>1.4430000000000001</v>
      </c>
      <c r="AU32" s="37">
        <v>1572</v>
      </c>
      <c r="AW32" s="37">
        <v>1530.6564000000001</v>
      </c>
      <c r="AX32" s="37">
        <v>22.04346258589862</v>
      </c>
      <c r="BA32" s="32"/>
      <c r="BB32" s="97" t="s">
        <v>89</v>
      </c>
      <c r="BC32" s="83" t="s">
        <v>132</v>
      </c>
      <c r="BD32" s="76">
        <v>51.1</v>
      </c>
      <c r="BF32" s="76">
        <v>0.63</v>
      </c>
      <c r="BH32" s="76">
        <v>18.399999999999999</v>
      </c>
      <c r="BN32" s="76">
        <v>5.57</v>
      </c>
      <c r="BR32" s="76">
        <v>5.9</v>
      </c>
      <c r="BV32" s="76"/>
      <c r="BW32" s="76"/>
      <c r="BX32" s="76">
        <v>7.17</v>
      </c>
      <c r="BY32" s="76"/>
      <c r="BZ32" s="76">
        <v>3.9</v>
      </c>
      <c r="CA32" s="76"/>
      <c r="CB32" s="76">
        <v>1.1299999999999999</v>
      </c>
      <c r="CF32" s="76"/>
      <c r="CG32" s="76"/>
      <c r="CH32" s="76"/>
      <c r="CI32" s="76"/>
      <c r="CJ32" s="76"/>
      <c r="CK32" s="76"/>
      <c r="CL32" s="76"/>
      <c r="CM32" s="76"/>
      <c r="CN32" s="76"/>
      <c r="CO32" s="76"/>
      <c r="CP32" s="76"/>
      <c r="CQ32" s="76"/>
      <c r="CR32" s="76"/>
      <c r="CS32" s="76"/>
      <c r="CT32" s="76"/>
      <c r="CU32" s="76"/>
      <c r="CV32" s="76"/>
      <c r="CW32" s="76"/>
      <c r="CX32" s="76"/>
      <c r="CY32" s="76"/>
      <c r="CZ32" s="76"/>
      <c r="DA32" s="76"/>
      <c r="DB32" s="76"/>
      <c r="DC32" s="76"/>
      <c r="DD32" s="76"/>
      <c r="DE32" s="76"/>
      <c r="DF32" s="76"/>
      <c r="DG32" s="76"/>
      <c r="DH32" s="39">
        <v>98.1</v>
      </c>
      <c r="DJ32" s="41">
        <f t="shared" si="0"/>
        <v>1.9000000000000057</v>
      </c>
      <c r="DK32" s="76"/>
      <c r="DO32" s="39">
        <v>4.3</v>
      </c>
      <c r="DP32" s="76"/>
      <c r="DU32" s="64"/>
      <c r="DW32" s="32"/>
      <c r="DX32" s="12">
        <f t="shared" si="1"/>
        <v>52.089704383282367</v>
      </c>
      <c r="DY32" s="12">
        <f t="shared" si="2"/>
        <v>0</v>
      </c>
      <c r="DZ32" s="12">
        <f t="shared" si="3"/>
        <v>0.64220183486238536</v>
      </c>
      <c r="EA32" s="12">
        <f t="shared" si="4"/>
        <v>0</v>
      </c>
      <c r="EB32" s="12">
        <f t="shared" si="5"/>
        <v>18.756371049949031</v>
      </c>
      <c r="EC32" s="12">
        <f t="shared" si="6"/>
        <v>0</v>
      </c>
      <c r="ED32" s="12">
        <f t="shared" si="7"/>
        <v>5.6778797145769628</v>
      </c>
      <c r="EE32" s="12">
        <f t="shared" si="8"/>
        <v>0</v>
      </c>
      <c r="EF32" s="12">
        <f t="shared" si="9"/>
        <v>0</v>
      </c>
      <c r="EG32" s="12" t="e">
        <f t="shared" si="10"/>
        <v>#DIV/0!</v>
      </c>
      <c r="EH32" s="12">
        <f t="shared" si="11"/>
        <v>6.0142711518858309</v>
      </c>
      <c r="EI32" s="12">
        <f t="shared" si="12"/>
        <v>0</v>
      </c>
      <c r="EJ32" s="12">
        <f t="shared" si="13"/>
        <v>7.3088685015290515</v>
      </c>
      <c r="EK32" s="12">
        <f t="shared" si="14"/>
        <v>0</v>
      </c>
      <c r="EL32" s="12">
        <f t="shared" si="15"/>
        <v>3.9755351681957185</v>
      </c>
      <c r="EM32" s="12">
        <f t="shared" si="16"/>
        <v>0</v>
      </c>
      <c r="EN32" s="12">
        <f t="shared" si="17"/>
        <v>1.1518858307849134</v>
      </c>
      <c r="EO32" s="12">
        <f t="shared" si="18"/>
        <v>0</v>
      </c>
      <c r="EP32" s="12">
        <f t="shared" si="19"/>
        <v>0</v>
      </c>
      <c r="EQ32" s="12" t="e">
        <f t="shared" si="20"/>
        <v>#DIV/0!</v>
      </c>
      <c r="ER32" s="12">
        <f t="shared" si="21"/>
        <v>100</v>
      </c>
      <c r="ES32" s="12">
        <f t="shared" si="22"/>
        <v>0</v>
      </c>
    </row>
    <row r="33" spans="1:149" s="12" customFormat="1" x14ac:dyDescent="0.45">
      <c r="A33" s="39" t="s">
        <v>140</v>
      </c>
      <c r="B33" s="32" t="s">
        <v>521</v>
      </c>
      <c r="C33" s="12" t="s">
        <v>448</v>
      </c>
      <c r="D33" s="12" t="s">
        <v>520</v>
      </c>
      <c r="E33" s="12" t="s">
        <v>20</v>
      </c>
      <c r="F33" s="39" t="s">
        <v>174</v>
      </c>
      <c r="G33" s="76" t="s">
        <v>431</v>
      </c>
      <c r="H33" s="39" t="s">
        <v>136</v>
      </c>
      <c r="I33" s="39">
        <v>48</v>
      </c>
      <c r="J33" s="39">
        <v>125.5</v>
      </c>
      <c r="K33" s="39">
        <v>5</v>
      </c>
      <c r="L33" s="39">
        <v>1100</v>
      </c>
      <c r="M33" s="39">
        <v>5</v>
      </c>
      <c r="O33" s="39"/>
      <c r="P33" s="76" t="s">
        <v>248</v>
      </c>
      <c r="Q33" s="95"/>
      <c r="R33" s="114"/>
      <c r="S33" s="96"/>
      <c r="AA33" s="50"/>
      <c r="AB33" s="50"/>
      <c r="AC33" s="50"/>
      <c r="AD33" s="76"/>
      <c r="AE33" s="50">
        <v>1</v>
      </c>
      <c r="AF33" s="50"/>
      <c r="AG33" s="50">
        <v>0</v>
      </c>
      <c r="AH33" s="76"/>
      <c r="AQ33" s="32"/>
      <c r="AR33" s="62">
        <v>0.96699999999999997</v>
      </c>
      <c r="AS33" s="62">
        <v>1.3360000000000001</v>
      </c>
      <c r="AU33" s="37">
        <v>1255</v>
      </c>
      <c r="AW33" s="37">
        <v>1213.585</v>
      </c>
      <c r="AX33" s="37">
        <v>21.241316009404979</v>
      </c>
      <c r="BA33" s="32"/>
      <c r="BB33" s="97" t="s">
        <v>89</v>
      </c>
      <c r="BC33" s="83" t="s">
        <v>132</v>
      </c>
      <c r="BD33" s="76">
        <v>52.9</v>
      </c>
      <c r="BF33" s="76">
        <v>0.63</v>
      </c>
      <c r="BH33" s="76">
        <v>17.8</v>
      </c>
      <c r="BN33" s="76">
        <v>5.47</v>
      </c>
      <c r="BR33" s="76">
        <v>5.4</v>
      </c>
      <c r="BV33" s="76"/>
      <c r="BW33" s="76"/>
      <c r="BX33" s="76">
        <v>7.12</v>
      </c>
      <c r="BY33" s="76"/>
      <c r="BZ33" s="76">
        <v>3.2</v>
      </c>
      <c r="CA33" s="76"/>
      <c r="CB33" s="76">
        <v>1.32</v>
      </c>
      <c r="CF33" s="76"/>
      <c r="CG33" s="76"/>
      <c r="CH33" s="76"/>
      <c r="CI33" s="76"/>
      <c r="CJ33" s="76"/>
      <c r="CK33" s="76"/>
      <c r="CL33" s="76"/>
      <c r="CM33" s="76"/>
      <c r="CN33" s="76"/>
      <c r="CO33" s="76"/>
      <c r="CP33" s="76"/>
      <c r="CQ33" s="76"/>
      <c r="CR33" s="76"/>
      <c r="CS33" s="76"/>
      <c r="CT33" s="76"/>
      <c r="CU33" s="76"/>
      <c r="CV33" s="76"/>
      <c r="CW33" s="76"/>
      <c r="CX33" s="76"/>
      <c r="CY33" s="76"/>
      <c r="CZ33" s="76"/>
      <c r="DA33" s="76"/>
      <c r="DB33" s="76"/>
      <c r="DC33" s="76"/>
      <c r="DD33" s="76"/>
      <c r="DE33" s="76"/>
      <c r="DF33" s="76"/>
      <c r="DG33" s="76"/>
      <c r="DH33" s="39">
        <v>97.64</v>
      </c>
      <c r="DJ33" s="41">
        <f t="shared" si="0"/>
        <v>2.3599999999999994</v>
      </c>
      <c r="DK33" s="76">
        <v>0.97</v>
      </c>
      <c r="DO33" s="39">
        <v>3.8</v>
      </c>
      <c r="DP33" s="76"/>
      <c r="DU33" s="64"/>
      <c r="DW33" s="32"/>
      <c r="DX33" s="12">
        <f t="shared" si="1"/>
        <v>54.178615321589504</v>
      </c>
      <c r="DY33" s="12">
        <f t="shared" si="2"/>
        <v>0</v>
      </c>
      <c r="DZ33" s="12">
        <f t="shared" si="3"/>
        <v>0.64522736583367479</v>
      </c>
      <c r="EA33" s="12">
        <f t="shared" si="4"/>
        <v>0</v>
      </c>
      <c r="EB33" s="12">
        <f t="shared" si="5"/>
        <v>18.230233510856205</v>
      </c>
      <c r="EC33" s="12">
        <f t="shared" si="6"/>
        <v>0</v>
      </c>
      <c r="ED33" s="12">
        <f t="shared" si="7"/>
        <v>5.6022122081114301</v>
      </c>
      <c r="EE33" s="12">
        <f t="shared" si="8"/>
        <v>0</v>
      </c>
      <c r="EF33" s="12">
        <f t="shared" si="9"/>
        <v>0</v>
      </c>
      <c r="EG33" s="12" t="e">
        <f t="shared" si="10"/>
        <v>#DIV/0!</v>
      </c>
      <c r="EH33" s="12">
        <f t="shared" si="11"/>
        <v>5.5305202785743548</v>
      </c>
      <c r="EI33" s="12">
        <f t="shared" si="12"/>
        <v>0</v>
      </c>
      <c r="EJ33" s="12">
        <f t="shared" si="13"/>
        <v>7.2920934043424825</v>
      </c>
      <c r="EK33" s="12">
        <f t="shared" si="14"/>
        <v>0</v>
      </c>
      <c r="EL33" s="12">
        <f t="shared" si="15"/>
        <v>3.2773453502662844</v>
      </c>
      <c r="EM33" s="12">
        <f t="shared" si="16"/>
        <v>0</v>
      </c>
      <c r="EN33" s="12">
        <f t="shared" si="17"/>
        <v>1.3519049569848423</v>
      </c>
      <c r="EO33" s="12">
        <f t="shared" si="18"/>
        <v>0</v>
      </c>
      <c r="EP33" s="12">
        <f t="shared" si="19"/>
        <v>0</v>
      </c>
      <c r="EQ33" s="12" t="e">
        <f t="shared" si="20"/>
        <v>#DIV/0!</v>
      </c>
      <c r="ER33" s="12">
        <f t="shared" si="21"/>
        <v>100</v>
      </c>
      <c r="ES33" s="12">
        <f t="shared" si="22"/>
        <v>0</v>
      </c>
    </row>
    <row r="34" spans="1:149" s="12" customFormat="1" x14ac:dyDescent="0.45">
      <c r="A34" s="39" t="s">
        <v>140</v>
      </c>
      <c r="B34" s="32" t="s">
        <v>521</v>
      </c>
      <c r="C34" s="12" t="s">
        <v>448</v>
      </c>
      <c r="D34" s="12" t="s">
        <v>520</v>
      </c>
      <c r="E34" s="12" t="s">
        <v>20</v>
      </c>
      <c r="F34" s="39" t="s">
        <v>175</v>
      </c>
      <c r="G34" s="76" t="s">
        <v>431</v>
      </c>
      <c r="H34" s="39" t="s">
        <v>136</v>
      </c>
      <c r="I34" s="39">
        <v>48</v>
      </c>
      <c r="J34" s="39">
        <v>107.2</v>
      </c>
      <c r="K34" s="39">
        <v>5</v>
      </c>
      <c r="L34" s="39">
        <v>1100</v>
      </c>
      <c r="M34" s="39">
        <v>5</v>
      </c>
      <c r="N34" s="12" t="s">
        <v>92</v>
      </c>
      <c r="O34" s="39" t="s">
        <v>453</v>
      </c>
      <c r="P34" s="76" t="s">
        <v>246</v>
      </c>
      <c r="Q34" s="95"/>
      <c r="R34" s="114">
        <v>2.6</v>
      </c>
      <c r="S34" s="96">
        <v>-6.2</v>
      </c>
      <c r="AA34" s="50"/>
      <c r="AB34" s="50"/>
      <c r="AC34" s="50"/>
      <c r="AD34" s="76"/>
      <c r="AE34" s="50">
        <v>1</v>
      </c>
      <c r="AF34" s="50"/>
      <c r="AG34" s="50">
        <v>0</v>
      </c>
      <c r="AH34" s="76"/>
      <c r="AQ34" s="32"/>
      <c r="AR34" s="62">
        <v>0.96850000000000003</v>
      </c>
      <c r="AS34" s="62">
        <v>1.2769999999999999</v>
      </c>
      <c r="AU34" s="37">
        <v>1072</v>
      </c>
      <c r="AW34" s="37">
        <v>1038.232</v>
      </c>
      <c r="AX34" s="37">
        <v>20.909303729825979</v>
      </c>
      <c r="BA34" s="32"/>
      <c r="BB34" s="97" t="s">
        <v>89</v>
      </c>
      <c r="BC34" s="83" t="s">
        <v>132</v>
      </c>
      <c r="BD34" s="76">
        <v>54.8</v>
      </c>
      <c r="BF34" s="76">
        <v>0.8</v>
      </c>
      <c r="BH34" s="76">
        <v>18.2</v>
      </c>
      <c r="BN34" s="76">
        <v>5.26</v>
      </c>
      <c r="BR34" s="76">
        <v>5.5</v>
      </c>
      <c r="BV34" s="76"/>
      <c r="BW34" s="76"/>
      <c r="BX34" s="76">
        <v>7.12</v>
      </c>
      <c r="BY34" s="76"/>
      <c r="BZ34" s="76">
        <v>4.5</v>
      </c>
      <c r="CA34" s="76"/>
      <c r="CB34" s="76">
        <v>1.24</v>
      </c>
      <c r="CF34" s="76"/>
      <c r="CG34" s="76"/>
      <c r="CH34" s="76"/>
      <c r="CI34" s="76"/>
      <c r="CJ34" s="76"/>
      <c r="CK34" s="76"/>
      <c r="CL34" s="76"/>
      <c r="CM34" s="76"/>
      <c r="CN34" s="76"/>
      <c r="CO34" s="76"/>
      <c r="CP34" s="76"/>
      <c r="CQ34" s="76"/>
      <c r="CR34" s="76"/>
      <c r="CS34" s="76"/>
      <c r="CT34" s="76"/>
      <c r="CU34" s="76"/>
      <c r="CV34" s="76"/>
      <c r="CW34" s="76"/>
      <c r="CX34" s="76"/>
      <c r="CY34" s="76"/>
      <c r="CZ34" s="76"/>
      <c r="DA34" s="76"/>
      <c r="DB34" s="76"/>
      <c r="DC34" s="76"/>
      <c r="DD34" s="76"/>
      <c r="DE34" s="76"/>
      <c r="DF34" s="76"/>
      <c r="DG34" s="76"/>
      <c r="DH34" s="39">
        <v>100.92</v>
      </c>
      <c r="DJ34" s="41">
        <f t="shared" si="0"/>
        <v>0</v>
      </c>
      <c r="DK34" s="76">
        <v>0.96</v>
      </c>
      <c r="DO34" s="39">
        <v>3.5</v>
      </c>
      <c r="DP34" s="76"/>
      <c r="DU34" s="64"/>
      <c r="DW34" s="32"/>
      <c r="DX34" s="12">
        <f t="shared" si="1"/>
        <v>54.300435988902095</v>
      </c>
      <c r="DY34" s="12">
        <f t="shared" si="2"/>
        <v>0</v>
      </c>
      <c r="DZ34" s="12">
        <f t="shared" si="3"/>
        <v>0.79270709472849787</v>
      </c>
      <c r="EA34" s="12">
        <f t="shared" si="4"/>
        <v>0</v>
      </c>
      <c r="EB34" s="12">
        <f t="shared" si="5"/>
        <v>18.034086405073324</v>
      </c>
      <c r="EC34" s="12">
        <f t="shared" si="6"/>
        <v>0</v>
      </c>
      <c r="ED34" s="12">
        <f t="shared" si="7"/>
        <v>5.2120491478398732</v>
      </c>
      <c r="EE34" s="12">
        <f t="shared" si="8"/>
        <v>0</v>
      </c>
      <c r="EF34" s="12">
        <f t="shared" si="9"/>
        <v>0</v>
      </c>
      <c r="EG34" s="12" t="e">
        <f t="shared" si="10"/>
        <v>#DIV/0!</v>
      </c>
      <c r="EH34" s="12">
        <f t="shared" si="11"/>
        <v>5.4498612762584226</v>
      </c>
      <c r="EI34" s="12">
        <f t="shared" si="12"/>
        <v>0</v>
      </c>
      <c r="EJ34" s="12">
        <f t="shared" si="13"/>
        <v>7.0550931430836306</v>
      </c>
      <c r="EK34" s="12">
        <f t="shared" si="14"/>
        <v>0</v>
      </c>
      <c r="EL34" s="12">
        <f t="shared" si="15"/>
        <v>4.4589774078477999</v>
      </c>
      <c r="EM34" s="12">
        <f t="shared" si="16"/>
        <v>0</v>
      </c>
      <c r="EN34" s="12">
        <f t="shared" si="17"/>
        <v>1.2286959968291715</v>
      </c>
      <c r="EO34" s="12">
        <f t="shared" si="18"/>
        <v>0</v>
      </c>
      <c r="EP34" s="12">
        <f t="shared" si="19"/>
        <v>0</v>
      </c>
      <c r="EQ34" s="12" t="e">
        <f t="shared" si="20"/>
        <v>#DIV/0!</v>
      </c>
      <c r="ER34" s="12">
        <f t="shared" si="21"/>
        <v>100</v>
      </c>
      <c r="ES34" s="12">
        <f t="shared" si="22"/>
        <v>0</v>
      </c>
    </row>
    <row r="35" spans="1:149" s="12" customFormat="1" x14ac:dyDescent="0.45">
      <c r="A35" s="39" t="s">
        <v>140</v>
      </c>
      <c r="B35" s="32" t="s">
        <v>521</v>
      </c>
      <c r="C35" s="12" t="s">
        <v>448</v>
      </c>
      <c r="D35" s="12" t="s">
        <v>520</v>
      </c>
      <c r="E35" s="12" t="s">
        <v>20</v>
      </c>
      <c r="F35" s="39" t="s">
        <v>176</v>
      </c>
      <c r="G35" s="76" t="s">
        <v>431</v>
      </c>
      <c r="H35" s="39" t="s">
        <v>136</v>
      </c>
      <c r="I35" s="39">
        <v>48</v>
      </c>
      <c r="J35" s="39">
        <v>101.7</v>
      </c>
      <c r="K35" s="39">
        <v>5</v>
      </c>
      <c r="L35" s="39">
        <v>1075</v>
      </c>
      <c r="M35" s="39">
        <v>5</v>
      </c>
      <c r="N35" s="12" t="s">
        <v>92</v>
      </c>
      <c r="O35" s="39" t="s">
        <v>249</v>
      </c>
      <c r="P35" s="76" t="s">
        <v>246</v>
      </c>
      <c r="Q35" s="95"/>
      <c r="R35" s="114">
        <v>2</v>
      </c>
      <c r="S35" s="96">
        <v>-7.1</v>
      </c>
      <c r="AA35" s="50"/>
      <c r="AB35" s="50"/>
      <c r="AC35" s="50"/>
      <c r="AD35" s="76"/>
      <c r="AE35" s="50">
        <v>1</v>
      </c>
      <c r="AF35" s="50"/>
      <c r="AG35" s="50">
        <v>0</v>
      </c>
      <c r="AH35" s="76"/>
      <c r="AQ35" s="32"/>
      <c r="AR35" s="62">
        <v>0.96260000000000001</v>
      </c>
      <c r="AS35" s="62">
        <v>1.262</v>
      </c>
      <c r="AU35" s="37">
        <v>1017</v>
      </c>
      <c r="AW35" s="37">
        <v>978.96420000000001</v>
      </c>
      <c r="AX35" s="37">
        <v>20.64939301355863</v>
      </c>
      <c r="BA35" s="32"/>
      <c r="BB35" s="97" t="s">
        <v>89</v>
      </c>
      <c r="BC35" s="83" t="s">
        <v>132</v>
      </c>
      <c r="BD35" s="76">
        <v>51.6</v>
      </c>
      <c r="BF35" s="76">
        <v>0.76</v>
      </c>
      <c r="BH35" s="76">
        <v>18.8</v>
      </c>
      <c r="BN35" s="76">
        <v>5.93</v>
      </c>
      <c r="BR35" s="76">
        <v>4.5</v>
      </c>
      <c r="BV35" s="76"/>
      <c r="BW35" s="76"/>
      <c r="BX35" s="76">
        <v>7.79</v>
      </c>
      <c r="BY35" s="76"/>
      <c r="BZ35" s="76">
        <v>4.4000000000000004</v>
      </c>
      <c r="CA35" s="76"/>
      <c r="CB35" s="76">
        <v>1.21</v>
      </c>
      <c r="CF35" s="76"/>
      <c r="CG35" s="76"/>
      <c r="CH35" s="76"/>
      <c r="CI35" s="76"/>
      <c r="CJ35" s="76"/>
      <c r="CK35" s="76"/>
      <c r="CL35" s="76"/>
      <c r="CM35" s="76"/>
      <c r="CN35" s="76"/>
      <c r="CO35" s="76"/>
      <c r="CP35" s="76"/>
      <c r="CQ35" s="76"/>
      <c r="CR35" s="76"/>
      <c r="CS35" s="76"/>
      <c r="CT35" s="76"/>
      <c r="CU35" s="76"/>
      <c r="CV35" s="76"/>
      <c r="CW35" s="76"/>
      <c r="CX35" s="76"/>
      <c r="CY35" s="76"/>
      <c r="CZ35" s="76"/>
      <c r="DA35" s="76"/>
      <c r="DB35" s="76"/>
      <c r="DC35" s="76"/>
      <c r="DD35" s="76"/>
      <c r="DE35" s="76"/>
      <c r="DF35" s="76"/>
      <c r="DG35" s="76"/>
      <c r="DH35" s="39">
        <v>98.39</v>
      </c>
      <c r="DJ35" s="41">
        <f t="shared" si="0"/>
        <v>1.6099999999999994</v>
      </c>
      <c r="DK35" s="76">
        <v>0.94</v>
      </c>
      <c r="DO35" s="39">
        <v>3.4</v>
      </c>
      <c r="DP35" s="76"/>
      <c r="DU35" s="64"/>
      <c r="DW35" s="32"/>
      <c r="DX35" s="12">
        <f t="shared" si="1"/>
        <v>52.444354101026526</v>
      </c>
      <c r="DY35" s="12">
        <f t="shared" si="2"/>
        <v>0</v>
      </c>
      <c r="DZ35" s="12">
        <f t="shared" si="3"/>
        <v>0.77243622319341398</v>
      </c>
      <c r="EA35" s="12">
        <f t="shared" si="4"/>
        <v>0</v>
      </c>
      <c r="EB35" s="12">
        <f t="shared" si="5"/>
        <v>19.107632889521291</v>
      </c>
      <c r="EC35" s="12">
        <f t="shared" si="6"/>
        <v>0</v>
      </c>
      <c r="ED35" s="12">
        <f t="shared" si="7"/>
        <v>6.0270352678117689</v>
      </c>
      <c r="EE35" s="12">
        <f t="shared" si="8"/>
        <v>0</v>
      </c>
      <c r="EF35" s="12">
        <f t="shared" si="9"/>
        <v>0</v>
      </c>
      <c r="EG35" s="12" t="e">
        <f t="shared" si="10"/>
        <v>#DIV/0!</v>
      </c>
      <c r="EH35" s="12">
        <f t="shared" si="11"/>
        <v>4.5736355320662669</v>
      </c>
      <c r="EI35" s="12">
        <f t="shared" si="12"/>
        <v>0</v>
      </c>
      <c r="EJ35" s="12">
        <f t="shared" si="13"/>
        <v>7.9174712877324929</v>
      </c>
      <c r="EK35" s="12">
        <f t="shared" si="14"/>
        <v>0</v>
      </c>
      <c r="EL35" s="12">
        <f t="shared" si="15"/>
        <v>4.4719991869092386</v>
      </c>
      <c r="EM35" s="12">
        <f t="shared" si="16"/>
        <v>0</v>
      </c>
      <c r="EN35" s="12">
        <f t="shared" si="17"/>
        <v>1.2297997764000406</v>
      </c>
      <c r="EO35" s="12">
        <f t="shared" si="18"/>
        <v>0</v>
      </c>
      <c r="EP35" s="12">
        <f t="shared" si="19"/>
        <v>0</v>
      </c>
      <c r="EQ35" s="12" t="e">
        <f t="shared" si="20"/>
        <v>#DIV/0!</v>
      </c>
      <c r="ER35" s="12">
        <f t="shared" si="21"/>
        <v>100</v>
      </c>
      <c r="ES35" s="12">
        <f t="shared" si="22"/>
        <v>0</v>
      </c>
    </row>
    <row r="36" spans="1:149" s="12" customFormat="1" x14ac:dyDescent="0.45">
      <c r="A36" s="39" t="s">
        <v>140</v>
      </c>
      <c r="B36" s="32" t="s">
        <v>521</v>
      </c>
      <c r="C36" s="12" t="s">
        <v>448</v>
      </c>
      <c r="D36" s="12" t="s">
        <v>520</v>
      </c>
      <c r="E36" s="12" t="s">
        <v>20</v>
      </c>
      <c r="F36" s="39" t="s">
        <v>177</v>
      </c>
      <c r="G36" s="76" t="s">
        <v>431</v>
      </c>
      <c r="H36" s="39" t="s">
        <v>136</v>
      </c>
      <c r="I36" s="39">
        <v>48</v>
      </c>
      <c r="J36" s="39">
        <v>60.7</v>
      </c>
      <c r="K36" s="39">
        <v>5</v>
      </c>
      <c r="L36" s="39">
        <v>1075</v>
      </c>
      <c r="M36" s="39">
        <v>5</v>
      </c>
      <c r="N36" s="12" t="s">
        <v>92</v>
      </c>
      <c r="O36" s="39" t="s">
        <v>461</v>
      </c>
      <c r="P36" s="76" t="s">
        <v>250</v>
      </c>
      <c r="Q36" s="95"/>
      <c r="R36" s="114">
        <v>2.7</v>
      </c>
      <c r="S36" s="96">
        <v>-6.4</v>
      </c>
      <c r="AA36" s="50"/>
      <c r="AB36" s="50"/>
      <c r="AC36" s="50"/>
      <c r="AD36" s="76"/>
      <c r="AE36" s="50">
        <v>1</v>
      </c>
      <c r="AF36" s="50"/>
      <c r="AG36" s="50">
        <v>0</v>
      </c>
      <c r="AH36" s="76"/>
      <c r="AQ36" s="32"/>
      <c r="AR36" s="62">
        <v>0.97330000000000005</v>
      </c>
      <c r="AS36" s="62">
        <v>1.143</v>
      </c>
      <c r="AU36" s="37">
        <v>607</v>
      </c>
      <c r="AW36" s="37">
        <v>590.79309999999998</v>
      </c>
      <c r="AX36" s="37">
        <v>20.105570651189673</v>
      </c>
      <c r="BA36" s="32"/>
      <c r="BB36" s="97" t="s">
        <v>89</v>
      </c>
      <c r="BC36" s="83" t="s">
        <v>132</v>
      </c>
      <c r="BD36" s="76">
        <v>58.5</v>
      </c>
      <c r="BF36" s="76">
        <v>0.91</v>
      </c>
      <c r="BH36" s="76">
        <v>16.899999999999999</v>
      </c>
      <c r="BN36" s="76">
        <v>5.03</v>
      </c>
      <c r="BR36" s="76">
        <v>2.8</v>
      </c>
      <c r="BV36" s="76"/>
      <c r="BW36" s="76"/>
      <c r="BX36" s="76">
        <v>5.35</v>
      </c>
      <c r="BY36" s="76"/>
      <c r="BZ36" s="76">
        <v>2.2000000000000002</v>
      </c>
      <c r="CA36" s="76"/>
      <c r="CB36" s="76">
        <v>1.74</v>
      </c>
      <c r="CF36" s="76"/>
      <c r="CG36" s="76"/>
      <c r="CH36" s="76"/>
      <c r="CI36" s="76"/>
      <c r="CJ36" s="76"/>
      <c r="CK36" s="76"/>
      <c r="CL36" s="76"/>
      <c r="CM36" s="76"/>
      <c r="CN36" s="76"/>
      <c r="CO36" s="76"/>
      <c r="CP36" s="76"/>
      <c r="CQ36" s="76"/>
      <c r="CR36" s="76"/>
      <c r="CS36" s="76"/>
      <c r="CT36" s="76"/>
      <c r="CU36" s="76"/>
      <c r="CV36" s="76"/>
      <c r="CW36" s="76"/>
      <c r="CX36" s="76"/>
      <c r="CY36" s="76"/>
      <c r="CZ36" s="76"/>
      <c r="DA36" s="76"/>
      <c r="DB36" s="76"/>
      <c r="DC36" s="76"/>
      <c r="DD36" s="76"/>
      <c r="DE36" s="76"/>
      <c r="DF36" s="76"/>
      <c r="DG36" s="76"/>
      <c r="DH36" s="39">
        <v>95.93</v>
      </c>
      <c r="DJ36" s="41">
        <f t="shared" si="0"/>
        <v>4.0699999999999932</v>
      </c>
      <c r="DK36" s="76">
        <v>0.52</v>
      </c>
      <c r="DO36" s="39">
        <v>2.5</v>
      </c>
      <c r="DP36" s="76"/>
      <c r="DU36" s="64"/>
      <c r="DW36" s="32"/>
      <c r="DX36" s="12">
        <f t="shared" si="1"/>
        <v>60.981966016887313</v>
      </c>
      <c r="DY36" s="12">
        <f t="shared" si="2"/>
        <v>0</v>
      </c>
      <c r="DZ36" s="12">
        <f t="shared" si="3"/>
        <v>0.94860836026269146</v>
      </c>
      <c r="EA36" s="12">
        <f t="shared" si="4"/>
        <v>0</v>
      </c>
      <c r="EB36" s="12">
        <f t="shared" si="5"/>
        <v>17.617012404878555</v>
      </c>
      <c r="EC36" s="12">
        <f t="shared" si="6"/>
        <v>0</v>
      </c>
      <c r="ED36" s="12">
        <f t="shared" si="7"/>
        <v>5.2434066506827897</v>
      </c>
      <c r="EE36" s="12">
        <f t="shared" si="8"/>
        <v>0</v>
      </c>
      <c r="EF36" s="12">
        <f t="shared" si="9"/>
        <v>0</v>
      </c>
      <c r="EG36" s="12" t="e">
        <f t="shared" si="10"/>
        <v>#DIV/0!</v>
      </c>
      <c r="EH36" s="12">
        <f t="shared" si="11"/>
        <v>2.9187949546544352</v>
      </c>
      <c r="EI36" s="12">
        <f t="shared" si="12"/>
        <v>0</v>
      </c>
      <c r="EJ36" s="12">
        <f t="shared" si="13"/>
        <v>5.5769832169290101</v>
      </c>
      <c r="EK36" s="12">
        <f t="shared" si="14"/>
        <v>0</v>
      </c>
      <c r="EL36" s="12">
        <f t="shared" si="15"/>
        <v>2.2933388929427707</v>
      </c>
      <c r="EM36" s="12">
        <f t="shared" si="16"/>
        <v>0</v>
      </c>
      <c r="EN36" s="12">
        <f t="shared" si="17"/>
        <v>1.8138225789638276</v>
      </c>
      <c r="EO36" s="12">
        <f t="shared" si="18"/>
        <v>0</v>
      </c>
      <c r="EP36" s="12">
        <f t="shared" si="19"/>
        <v>0</v>
      </c>
      <c r="EQ36" s="12" t="e">
        <f t="shared" si="20"/>
        <v>#DIV/0!</v>
      </c>
      <c r="ER36" s="12">
        <f t="shared" si="21"/>
        <v>100</v>
      </c>
      <c r="ES36" s="12">
        <f t="shared" si="22"/>
        <v>0</v>
      </c>
    </row>
    <row r="37" spans="1:149" s="12" customFormat="1" x14ac:dyDescent="0.45">
      <c r="A37" s="39" t="s">
        <v>140</v>
      </c>
      <c r="B37" s="32" t="s">
        <v>521</v>
      </c>
      <c r="C37" s="12" t="s">
        <v>448</v>
      </c>
      <c r="D37" s="12" t="s">
        <v>520</v>
      </c>
      <c r="E37" s="12" t="s">
        <v>20</v>
      </c>
      <c r="F37" s="39" t="s">
        <v>178</v>
      </c>
      <c r="G37" s="76" t="s">
        <v>431</v>
      </c>
      <c r="H37" s="39" t="s">
        <v>136</v>
      </c>
      <c r="I37" s="39">
        <v>48</v>
      </c>
      <c r="J37" s="39">
        <v>208.2</v>
      </c>
      <c r="K37" s="39">
        <v>5</v>
      </c>
      <c r="L37" s="39">
        <v>1050</v>
      </c>
      <c r="M37" s="39">
        <v>5</v>
      </c>
      <c r="N37" s="12" t="s">
        <v>92</v>
      </c>
      <c r="O37" s="39" t="s">
        <v>462</v>
      </c>
      <c r="P37" s="76" t="s">
        <v>246</v>
      </c>
      <c r="Q37" s="95"/>
      <c r="R37" s="114">
        <v>5.6</v>
      </c>
      <c r="S37" s="96">
        <v>-3.8</v>
      </c>
      <c r="AA37" s="50"/>
      <c r="AB37" s="50"/>
      <c r="AC37" s="50"/>
      <c r="AD37" s="76"/>
      <c r="AE37" s="50">
        <v>1</v>
      </c>
      <c r="AF37" s="50"/>
      <c r="AG37" s="50">
        <v>0</v>
      </c>
      <c r="AH37" s="76"/>
      <c r="AQ37" s="32"/>
      <c r="AR37" s="62">
        <v>0.95120000000000005</v>
      </c>
      <c r="AS37" s="62">
        <v>1.673</v>
      </c>
      <c r="AU37" s="37">
        <v>2082</v>
      </c>
      <c r="AW37" s="37">
        <v>1980.3984</v>
      </c>
      <c r="AX37" s="37">
        <v>22.106433051454257</v>
      </c>
      <c r="BA37" s="32"/>
      <c r="BB37" s="97" t="s">
        <v>89</v>
      </c>
      <c r="BC37" s="83" t="s">
        <v>132</v>
      </c>
      <c r="BD37" s="76">
        <v>51.8</v>
      </c>
      <c r="BF37" s="76">
        <v>0.63</v>
      </c>
      <c r="BH37" s="76">
        <v>17.5</v>
      </c>
      <c r="BN37" s="76">
        <v>4.46</v>
      </c>
      <c r="BR37" s="76">
        <v>5.2</v>
      </c>
      <c r="BV37" s="76"/>
      <c r="BW37" s="76"/>
      <c r="BX37" s="76">
        <v>6.4</v>
      </c>
      <c r="BY37" s="76"/>
      <c r="BZ37" s="76">
        <v>3.1</v>
      </c>
      <c r="CA37" s="76"/>
      <c r="CB37" s="76">
        <v>1.3</v>
      </c>
      <c r="CF37" s="76"/>
      <c r="CG37" s="76"/>
      <c r="CH37" s="76"/>
      <c r="CI37" s="76"/>
      <c r="CJ37" s="76"/>
      <c r="CK37" s="76"/>
      <c r="CL37" s="76"/>
      <c r="CM37" s="76"/>
      <c r="CN37" s="76"/>
      <c r="CO37" s="76"/>
      <c r="CP37" s="76"/>
      <c r="CQ37" s="76"/>
      <c r="CR37" s="76"/>
      <c r="CS37" s="76"/>
      <c r="CT37" s="76"/>
      <c r="CU37" s="76"/>
      <c r="CV37" s="76"/>
      <c r="CW37" s="76"/>
      <c r="CX37" s="76"/>
      <c r="CY37" s="76"/>
      <c r="CZ37" s="76"/>
      <c r="DA37" s="76"/>
      <c r="DB37" s="76"/>
      <c r="DC37" s="76"/>
      <c r="DD37" s="76"/>
      <c r="DE37" s="76"/>
      <c r="DF37" s="76"/>
      <c r="DG37" s="76"/>
      <c r="DH37" s="39">
        <v>95.49</v>
      </c>
      <c r="DJ37" s="41">
        <f t="shared" si="0"/>
        <v>4.5100000000000051</v>
      </c>
      <c r="DK37" s="76">
        <v>0.96</v>
      </c>
      <c r="DO37" s="39">
        <v>5.0999999999999996</v>
      </c>
      <c r="DP37" s="76"/>
      <c r="DU37" s="64"/>
      <c r="DW37" s="32"/>
      <c r="DX37" s="12">
        <f t="shared" si="1"/>
        <v>54.246517959995813</v>
      </c>
      <c r="DY37" s="12">
        <f t="shared" si="2"/>
        <v>0</v>
      </c>
      <c r="DZ37" s="12">
        <f t="shared" si="3"/>
        <v>0.65975494816211122</v>
      </c>
      <c r="EA37" s="12">
        <f t="shared" si="4"/>
        <v>0</v>
      </c>
      <c r="EB37" s="12">
        <f t="shared" si="5"/>
        <v>18.326526337836423</v>
      </c>
      <c r="EC37" s="12">
        <f t="shared" si="6"/>
        <v>0</v>
      </c>
      <c r="ED37" s="12">
        <f t="shared" si="7"/>
        <v>4.6706461409571691</v>
      </c>
      <c r="EE37" s="12">
        <f t="shared" si="8"/>
        <v>0</v>
      </c>
      <c r="EF37" s="12">
        <f t="shared" si="9"/>
        <v>0</v>
      </c>
      <c r="EG37" s="12" t="e">
        <f t="shared" si="10"/>
        <v>#DIV/0!</v>
      </c>
      <c r="EH37" s="12">
        <f t="shared" si="11"/>
        <v>5.4455963975285373</v>
      </c>
      <c r="EI37" s="12">
        <f t="shared" si="12"/>
        <v>0</v>
      </c>
      <c r="EJ37" s="12">
        <f t="shared" si="13"/>
        <v>6.7022724892658925</v>
      </c>
      <c r="EK37" s="12">
        <f t="shared" si="14"/>
        <v>0</v>
      </c>
      <c r="EL37" s="12">
        <f t="shared" si="15"/>
        <v>3.2464132369881669</v>
      </c>
      <c r="EM37" s="12">
        <f t="shared" si="16"/>
        <v>0</v>
      </c>
      <c r="EN37" s="12">
        <f t="shared" si="17"/>
        <v>1.3613990993821343</v>
      </c>
      <c r="EO37" s="12">
        <f t="shared" si="18"/>
        <v>0</v>
      </c>
      <c r="EP37" s="12">
        <f t="shared" si="19"/>
        <v>0</v>
      </c>
      <c r="EQ37" s="12" t="e">
        <f t="shared" si="20"/>
        <v>#DIV/0!</v>
      </c>
      <c r="ER37" s="12">
        <f t="shared" si="21"/>
        <v>100</v>
      </c>
      <c r="ES37" s="12">
        <f t="shared" si="22"/>
        <v>0</v>
      </c>
    </row>
    <row r="38" spans="1:149" s="12" customFormat="1" x14ac:dyDescent="0.45">
      <c r="A38" s="39" t="s">
        <v>140</v>
      </c>
      <c r="B38" s="32" t="s">
        <v>521</v>
      </c>
      <c r="C38" s="12" t="s">
        <v>448</v>
      </c>
      <c r="D38" s="12" t="s">
        <v>520</v>
      </c>
      <c r="E38" s="12" t="s">
        <v>20</v>
      </c>
      <c r="F38" s="39" t="s">
        <v>179</v>
      </c>
      <c r="G38" s="76" t="s">
        <v>431</v>
      </c>
      <c r="H38" s="39" t="s">
        <v>136</v>
      </c>
      <c r="I38" s="39">
        <v>48</v>
      </c>
      <c r="J38" s="39">
        <v>98.9</v>
      </c>
      <c r="K38" s="39">
        <v>5</v>
      </c>
      <c r="L38" s="39">
        <v>1050</v>
      </c>
      <c r="M38" s="39">
        <v>5</v>
      </c>
      <c r="N38" s="12" t="s">
        <v>92</v>
      </c>
      <c r="O38" s="39" t="s">
        <v>235</v>
      </c>
      <c r="P38" s="76" t="s">
        <v>251</v>
      </c>
      <c r="Q38" s="95"/>
      <c r="R38" s="114">
        <v>1.6</v>
      </c>
      <c r="S38" s="96">
        <v>-7.8</v>
      </c>
      <c r="AA38" s="50"/>
      <c r="AB38" s="50"/>
      <c r="AC38" s="50"/>
      <c r="AD38" s="76"/>
      <c r="AE38" s="50">
        <v>1</v>
      </c>
      <c r="AF38" s="50"/>
      <c r="AG38" s="50">
        <v>0</v>
      </c>
      <c r="AH38" s="76"/>
      <c r="AQ38" s="32"/>
      <c r="AR38" s="62">
        <v>0.95609999999999995</v>
      </c>
      <c r="AS38" s="62">
        <v>1.256</v>
      </c>
      <c r="AU38" s="37">
        <v>989</v>
      </c>
      <c r="AW38" s="37">
        <v>945.5829</v>
      </c>
      <c r="AX38" s="37">
        <v>20.431897441973966</v>
      </c>
      <c r="BA38" s="32"/>
      <c r="BB38" s="97" t="s">
        <v>89</v>
      </c>
      <c r="BC38" s="83" t="s">
        <v>132</v>
      </c>
      <c r="BD38" s="76">
        <v>56.1</v>
      </c>
      <c r="BF38" s="76">
        <v>0.88</v>
      </c>
      <c r="BH38" s="76">
        <v>17</v>
      </c>
      <c r="BN38" s="76">
        <v>5.04</v>
      </c>
      <c r="BR38" s="76">
        <v>3.1</v>
      </c>
      <c r="BV38" s="76"/>
      <c r="BW38" s="76"/>
      <c r="BX38" s="76">
        <v>5.4</v>
      </c>
      <c r="BY38" s="76"/>
      <c r="BZ38" s="76">
        <v>5.0999999999999996</v>
      </c>
      <c r="CA38" s="76"/>
      <c r="CB38" s="76">
        <v>1.81</v>
      </c>
      <c r="CF38" s="76"/>
      <c r="CG38" s="76"/>
      <c r="CH38" s="76"/>
      <c r="CI38" s="76"/>
      <c r="CJ38" s="76"/>
      <c r="CK38" s="76"/>
      <c r="CL38" s="76"/>
      <c r="CM38" s="76"/>
      <c r="CN38" s="76"/>
      <c r="CO38" s="76"/>
      <c r="CP38" s="76"/>
      <c r="CQ38" s="76"/>
      <c r="CR38" s="76"/>
      <c r="CS38" s="76"/>
      <c r="CT38" s="76"/>
      <c r="CU38" s="76"/>
      <c r="CV38" s="76"/>
      <c r="CW38" s="76"/>
      <c r="CX38" s="76"/>
      <c r="CY38" s="76"/>
      <c r="CZ38" s="76"/>
      <c r="DA38" s="76"/>
      <c r="DB38" s="76"/>
      <c r="DC38" s="76"/>
      <c r="DD38" s="76"/>
      <c r="DE38" s="76"/>
      <c r="DF38" s="76"/>
      <c r="DG38" s="76"/>
      <c r="DH38" s="39">
        <v>97.93</v>
      </c>
      <c r="DJ38" s="41">
        <f t="shared" si="0"/>
        <v>2.0699999999999932</v>
      </c>
      <c r="DK38" s="76">
        <v>0.71</v>
      </c>
      <c r="DO38" s="39">
        <v>3.5</v>
      </c>
      <c r="DP38" s="76"/>
      <c r="DU38" s="64"/>
      <c r="DW38" s="32"/>
      <c r="DX38" s="12">
        <f t="shared" si="1"/>
        <v>57.285816399469006</v>
      </c>
      <c r="DY38" s="12">
        <f t="shared" si="2"/>
        <v>0</v>
      </c>
      <c r="DZ38" s="12">
        <f t="shared" si="3"/>
        <v>0.89860104156029819</v>
      </c>
      <c r="EA38" s="12">
        <f t="shared" si="4"/>
        <v>0</v>
      </c>
      <c r="EB38" s="12">
        <f t="shared" si="5"/>
        <v>17.359338302869396</v>
      </c>
      <c r="EC38" s="12">
        <f t="shared" si="6"/>
        <v>0</v>
      </c>
      <c r="ED38" s="12">
        <f t="shared" si="7"/>
        <v>5.1465332380271622</v>
      </c>
      <c r="EE38" s="12">
        <f t="shared" si="8"/>
        <v>0</v>
      </c>
      <c r="EF38" s="12">
        <f t="shared" si="9"/>
        <v>0</v>
      </c>
      <c r="EG38" s="12" t="e">
        <f t="shared" si="10"/>
        <v>#DIV/0!</v>
      </c>
      <c r="EH38" s="12">
        <f t="shared" si="11"/>
        <v>3.1655263964055957</v>
      </c>
      <c r="EI38" s="12">
        <f t="shared" si="12"/>
        <v>0</v>
      </c>
      <c r="EJ38" s="12">
        <f t="shared" si="13"/>
        <v>5.514142755029102</v>
      </c>
      <c r="EK38" s="12">
        <f t="shared" si="14"/>
        <v>0</v>
      </c>
      <c r="EL38" s="12">
        <f t="shared" si="15"/>
        <v>5.2078014908608177</v>
      </c>
      <c r="EM38" s="12">
        <f t="shared" si="16"/>
        <v>0</v>
      </c>
      <c r="EN38" s="12">
        <f t="shared" si="17"/>
        <v>1.8482589604819768</v>
      </c>
      <c r="EO38" s="12">
        <f t="shared" si="18"/>
        <v>0</v>
      </c>
      <c r="EP38" s="12">
        <f t="shared" si="19"/>
        <v>0</v>
      </c>
      <c r="EQ38" s="12" t="e">
        <f t="shared" si="20"/>
        <v>#DIV/0!</v>
      </c>
      <c r="ER38" s="12">
        <f t="shared" si="21"/>
        <v>100</v>
      </c>
      <c r="ES38" s="12">
        <f t="shared" si="22"/>
        <v>0</v>
      </c>
    </row>
    <row r="39" spans="1:149" s="12" customFormat="1" x14ac:dyDescent="0.45">
      <c r="A39" s="39" t="s">
        <v>140</v>
      </c>
      <c r="B39" s="32" t="s">
        <v>521</v>
      </c>
      <c r="C39" s="12" t="s">
        <v>448</v>
      </c>
      <c r="D39" s="12" t="s">
        <v>520</v>
      </c>
      <c r="E39" s="12" t="s">
        <v>20</v>
      </c>
      <c r="F39" s="39" t="s">
        <v>180</v>
      </c>
      <c r="G39" s="76" t="s">
        <v>431</v>
      </c>
      <c r="H39" s="39" t="s">
        <v>136</v>
      </c>
      <c r="I39" s="39">
        <v>48</v>
      </c>
      <c r="J39" s="39">
        <v>204</v>
      </c>
      <c r="K39" s="39">
        <v>5</v>
      </c>
      <c r="L39" s="39">
        <v>1025</v>
      </c>
      <c r="M39" s="39">
        <v>5</v>
      </c>
      <c r="O39" s="39"/>
      <c r="P39" s="76" t="s">
        <v>251</v>
      </c>
      <c r="Q39" s="95"/>
      <c r="R39" s="114"/>
      <c r="S39" s="96"/>
      <c r="AA39" s="50"/>
      <c r="AB39" s="50"/>
      <c r="AC39" s="50"/>
      <c r="AD39" s="76"/>
      <c r="AE39" s="50">
        <v>1</v>
      </c>
      <c r="AF39" s="50"/>
      <c r="AG39" s="50">
        <v>0</v>
      </c>
      <c r="AH39" s="76"/>
      <c r="AQ39" s="32"/>
      <c r="AR39" s="62">
        <v>0.93810000000000004</v>
      </c>
      <c r="AS39" s="62">
        <v>1.665</v>
      </c>
      <c r="AU39" s="37">
        <v>2040</v>
      </c>
      <c r="AW39" s="37">
        <v>1913.7240000000002</v>
      </c>
      <c r="AX39" s="37">
        <v>21.639596373246771</v>
      </c>
      <c r="BA39" s="32"/>
      <c r="BB39" s="97" t="s">
        <v>89</v>
      </c>
      <c r="BC39" s="83" t="s">
        <v>132</v>
      </c>
      <c r="BD39" s="76">
        <v>53.2</v>
      </c>
      <c r="BF39" s="76">
        <v>1</v>
      </c>
      <c r="BH39" s="76">
        <v>17.600000000000001</v>
      </c>
      <c r="BN39" s="76">
        <v>4.87</v>
      </c>
      <c r="BR39" s="76">
        <v>3.3</v>
      </c>
      <c r="BV39" s="76"/>
      <c r="BW39" s="76"/>
      <c r="BX39" s="76">
        <v>6.52</v>
      </c>
      <c r="BY39" s="76"/>
      <c r="BZ39" s="76">
        <v>3.9</v>
      </c>
      <c r="CA39" s="76"/>
      <c r="CB39" s="76">
        <v>1.24</v>
      </c>
      <c r="CF39" s="76"/>
      <c r="CG39" s="76"/>
      <c r="CH39" s="76"/>
      <c r="CI39" s="76"/>
      <c r="CJ39" s="76"/>
      <c r="CK39" s="76"/>
      <c r="CL39" s="76"/>
      <c r="CM39" s="76"/>
      <c r="CN39" s="76"/>
      <c r="CO39" s="76"/>
      <c r="CP39" s="76"/>
      <c r="CQ39" s="76"/>
      <c r="CR39" s="76"/>
      <c r="CS39" s="76"/>
      <c r="CT39" s="76"/>
      <c r="CU39" s="76"/>
      <c r="CV39" s="76"/>
      <c r="CW39" s="76"/>
      <c r="CX39" s="76"/>
      <c r="CY39" s="76"/>
      <c r="CZ39" s="76"/>
      <c r="DA39" s="76"/>
      <c r="DB39" s="76"/>
      <c r="DC39" s="76"/>
      <c r="DD39" s="76"/>
      <c r="DE39" s="76"/>
      <c r="DF39" s="76"/>
      <c r="DG39" s="76"/>
      <c r="DH39" s="39">
        <v>96.73</v>
      </c>
      <c r="DJ39" s="41">
        <f t="shared" si="0"/>
        <v>3.269999999999996</v>
      </c>
      <c r="DK39" s="76">
        <v>0.86</v>
      </c>
      <c r="DO39" s="39">
        <v>5.0999999999999996</v>
      </c>
      <c r="DP39" s="76"/>
      <c r="DU39" s="64"/>
      <c r="DW39" s="32"/>
      <c r="DX39" s="12">
        <f t="shared" si="1"/>
        <v>54.998449291843279</v>
      </c>
      <c r="DY39" s="12">
        <f t="shared" si="2"/>
        <v>0</v>
      </c>
      <c r="DZ39" s="12">
        <f t="shared" si="3"/>
        <v>1.0338054378166028</v>
      </c>
      <c r="EA39" s="12">
        <f t="shared" si="4"/>
        <v>0</v>
      </c>
      <c r="EB39" s="12">
        <f t="shared" si="5"/>
        <v>18.194975705572212</v>
      </c>
      <c r="EC39" s="12">
        <f t="shared" si="6"/>
        <v>0</v>
      </c>
      <c r="ED39" s="12">
        <f t="shared" si="7"/>
        <v>5.034632482166856</v>
      </c>
      <c r="EE39" s="12">
        <f t="shared" si="8"/>
        <v>0</v>
      </c>
      <c r="EF39" s="12">
        <f t="shared" si="9"/>
        <v>0</v>
      </c>
      <c r="EG39" s="12" t="e">
        <f t="shared" si="10"/>
        <v>#DIV/0!</v>
      </c>
      <c r="EH39" s="12">
        <f t="shared" si="11"/>
        <v>3.4115579447947892</v>
      </c>
      <c r="EI39" s="12">
        <f t="shared" si="12"/>
        <v>0</v>
      </c>
      <c r="EJ39" s="12">
        <f t="shared" si="13"/>
        <v>6.7404114545642502</v>
      </c>
      <c r="EK39" s="12">
        <f t="shared" si="14"/>
        <v>0</v>
      </c>
      <c r="EL39" s="12">
        <f t="shared" si="15"/>
        <v>4.0318412074847512</v>
      </c>
      <c r="EM39" s="12">
        <f t="shared" si="16"/>
        <v>0</v>
      </c>
      <c r="EN39" s="12">
        <f t="shared" si="17"/>
        <v>1.2819187428925876</v>
      </c>
      <c r="EO39" s="12">
        <f t="shared" si="18"/>
        <v>0</v>
      </c>
      <c r="EP39" s="12">
        <f t="shared" si="19"/>
        <v>0</v>
      </c>
      <c r="EQ39" s="12" t="e">
        <f t="shared" si="20"/>
        <v>#DIV/0!</v>
      </c>
      <c r="ER39" s="12">
        <f t="shared" si="21"/>
        <v>100</v>
      </c>
      <c r="ES39" s="12">
        <f t="shared" si="22"/>
        <v>0</v>
      </c>
    </row>
    <row r="40" spans="1:149" s="12" customFormat="1" x14ac:dyDescent="0.45">
      <c r="A40" s="39" t="s">
        <v>140</v>
      </c>
      <c r="B40" s="32" t="s">
        <v>521</v>
      </c>
      <c r="C40" s="12" t="s">
        <v>448</v>
      </c>
      <c r="D40" s="12" t="s">
        <v>520</v>
      </c>
      <c r="E40" s="12" t="s">
        <v>20</v>
      </c>
      <c r="F40" s="39" t="s">
        <v>181</v>
      </c>
      <c r="G40" s="76" t="s">
        <v>431</v>
      </c>
      <c r="H40" s="39" t="s">
        <v>136</v>
      </c>
      <c r="I40" s="39">
        <v>48</v>
      </c>
      <c r="J40" s="39">
        <v>302.7</v>
      </c>
      <c r="K40" s="39">
        <v>5</v>
      </c>
      <c r="L40" s="39">
        <v>1000</v>
      </c>
      <c r="M40" s="39">
        <v>5</v>
      </c>
      <c r="O40" s="39"/>
      <c r="P40" s="76" t="s">
        <v>252</v>
      </c>
      <c r="Q40" s="95"/>
      <c r="R40" s="114"/>
      <c r="S40" s="96"/>
      <c r="AA40" s="50"/>
      <c r="AB40" s="50"/>
      <c r="AC40" s="50"/>
      <c r="AD40" s="76"/>
      <c r="AE40" s="50">
        <v>1</v>
      </c>
      <c r="AF40" s="50"/>
      <c r="AG40" s="50">
        <v>0</v>
      </c>
      <c r="AH40" s="76"/>
      <c r="AQ40" s="32"/>
      <c r="AR40" s="62">
        <v>0.94769999999999999</v>
      </c>
      <c r="AS40" s="62">
        <v>2.2189999999999999</v>
      </c>
      <c r="AU40" s="37">
        <v>3027</v>
      </c>
      <c r="AW40" s="37">
        <v>2868.6878999999999</v>
      </c>
      <c r="AX40" s="37">
        <v>22.568974998930404</v>
      </c>
      <c r="BA40" s="32"/>
      <c r="BB40" s="97" t="s">
        <v>89</v>
      </c>
      <c r="BC40" s="83" t="s">
        <v>132</v>
      </c>
      <c r="BD40" s="76">
        <v>53</v>
      </c>
      <c r="BF40" s="76">
        <v>0.51</v>
      </c>
      <c r="BH40" s="76">
        <v>16.7</v>
      </c>
      <c r="BN40" s="76">
        <v>4.84</v>
      </c>
      <c r="BR40" s="76">
        <v>3.4</v>
      </c>
      <c r="BV40" s="76"/>
      <c r="BW40" s="76"/>
      <c r="BX40" s="76">
        <v>5.16</v>
      </c>
      <c r="BY40" s="76"/>
      <c r="BZ40" s="76">
        <v>3.8</v>
      </c>
      <c r="CA40" s="76"/>
      <c r="CB40" s="76">
        <v>1.29</v>
      </c>
      <c r="CF40" s="76"/>
      <c r="CG40" s="76"/>
      <c r="CH40" s="76"/>
      <c r="CI40" s="76"/>
      <c r="CJ40" s="76"/>
      <c r="CK40" s="76"/>
      <c r="CL40" s="76"/>
      <c r="CM40" s="76"/>
      <c r="CN40" s="76"/>
      <c r="CO40" s="76"/>
      <c r="CP40" s="76"/>
      <c r="CQ40" s="76"/>
      <c r="CR40" s="76"/>
      <c r="CS40" s="76"/>
      <c r="CT40" s="76"/>
      <c r="CU40" s="76"/>
      <c r="CV40" s="76"/>
      <c r="CW40" s="76"/>
      <c r="CX40" s="76"/>
      <c r="CY40" s="76"/>
      <c r="CZ40" s="76"/>
      <c r="DA40" s="76"/>
      <c r="DB40" s="76"/>
      <c r="DC40" s="76"/>
      <c r="DD40" s="76"/>
      <c r="DE40" s="76"/>
      <c r="DF40" s="76"/>
      <c r="DG40" s="76"/>
      <c r="DH40" s="39">
        <v>95.1</v>
      </c>
      <c r="DJ40" s="41">
        <f t="shared" si="0"/>
        <v>4.9000000000000057</v>
      </c>
      <c r="DK40" s="76">
        <v>0.82</v>
      </c>
      <c r="DO40" s="39">
        <v>6.4</v>
      </c>
      <c r="DP40" s="76"/>
      <c r="DU40" s="64"/>
      <c r="DW40" s="32"/>
      <c r="DX40" s="12">
        <f t="shared" si="1"/>
        <v>55.730809674027348</v>
      </c>
      <c r="DY40" s="12">
        <f t="shared" si="2"/>
        <v>0</v>
      </c>
      <c r="DZ40" s="12">
        <f t="shared" si="3"/>
        <v>0.53627760252365941</v>
      </c>
      <c r="EA40" s="12">
        <f t="shared" si="4"/>
        <v>0</v>
      </c>
      <c r="EB40" s="12">
        <f t="shared" si="5"/>
        <v>17.560462670872763</v>
      </c>
      <c r="EC40" s="12">
        <f t="shared" si="6"/>
        <v>0</v>
      </c>
      <c r="ED40" s="12">
        <f t="shared" si="7"/>
        <v>5.0893796004206102</v>
      </c>
      <c r="EE40" s="12">
        <f t="shared" si="8"/>
        <v>0</v>
      </c>
      <c r="EF40" s="12">
        <f t="shared" si="9"/>
        <v>0</v>
      </c>
      <c r="EG40" s="12" t="e">
        <f t="shared" si="10"/>
        <v>#DIV/0!</v>
      </c>
      <c r="EH40" s="12">
        <f t="shared" si="11"/>
        <v>3.5751840168243953</v>
      </c>
      <c r="EI40" s="12">
        <f t="shared" si="12"/>
        <v>0</v>
      </c>
      <c r="EJ40" s="12">
        <f t="shared" si="13"/>
        <v>5.4258675078864362</v>
      </c>
      <c r="EK40" s="12">
        <f t="shared" si="14"/>
        <v>0</v>
      </c>
      <c r="EL40" s="12">
        <f t="shared" si="15"/>
        <v>3.9957939011566772</v>
      </c>
      <c r="EM40" s="12">
        <f t="shared" si="16"/>
        <v>0</v>
      </c>
      <c r="EN40" s="12">
        <f t="shared" si="17"/>
        <v>1.3564668769716091</v>
      </c>
      <c r="EO40" s="12">
        <f t="shared" si="18"/>
        <v>0</v>
      </c>
      <c r="EP40" s="12">
        <f t="shared" si="19"/>
        <v>0</v>
      </c>
      <c r="EQ40" s="12" t="e">
        <f t="shared" si="20"/>
        <v>#DIV/0!</v>
      </c>
      <c r="ER40" s="12">
        <f t="shared" si="21"/>
        <v>100</v>
      </c>
      <c r="ES40" s="12">
        <f t="shared" si="22"/>
        <v>0</v>
      </c>
    </row>
    <row r="41" spans="1:149" s="12" customFormat="1" x14ac:dyDescent="0.45">
      <c r="A41" s="39" t="s">
        <v>140</v>
      </c>
      <c r="B41" s="32" t="s">
        <v>521</v>
      </c>
      <c r="C41" s="12" t="s">
        <v>448</v>
      </c>
      <c r="D41" s="12" t="s">
        <v>520</v>
      </c>
      <c r="E41" s="12" t="s">
        <v>20</v>
      </c>
      <c r="F41" s="39" t="s">
        <v>182</v>
      </c>
      <c r="G41" s="76" t="s">
        <v>431</v>
      </c>
      <c r="H41" s="39" t="s">
        <v>136</v>
      </c>
      <c r="I41" s="39">
        <v>48</v>
      </c>
      <c r="J41" s="39">
        <v>249.6</v>
      </c>
      <c r="K41" s="39">
        <v>5</v>
      </c>
      <c r="L41" s="39">
        <v>1000</v>
      </c>
      <c r="M41" s="39">
        <v>5</v>
      </c>
      <c r="O41" s="39"/>
      <c r="P41" s="76" t="s">
        <v>253</v>
      </c>
      <c r="Q41" s="95"/>
      <c r="R41" s="95"/>
      <c r="S41" s="96"/>
      <c r="AA41" s="50"/>
      <c r="AB41" s="50"/>
      <c r="AC41" s="50"/>
      <c r="AD41" s="76"/>
      <c r="AE41" s="50">
        <v>1</v>
      </c>
      <c r="AF41" s="50"/>
      <c r="AG41" s="50">
        <v>0</v>
      </c>
      <c r="AH41" s="76"/>
      <c r="AQ41" s="32"/>
      <c r="AR41" s="62">
        <v>0.93149999999999999</v>
      </c>
      <c r="AS41" s="62">
        <v>1.905</v>
      </c>
      <c r="AU41" s="37">
        <v>2496</v>
      </c>
      <c r="AW41" s="37">
        <v>2325.0239999999999</v>
      </c>
      <c r="AX41" s="37">
        <v>21.82491525618785</v>
      </c>
      <c r="BA41" s="32"/>
      <c r="BB41" s="97" t="s">
        <v>89</v>
      </c>
      <c r="BC41" s="83" t="s">
        <v>132</v>
      </c>
      <c r="BD41" s="76">
        <v>52.2</v>
      </c>
      <c r="BF41" s="76">
        <v>0.49</v>
      </c>
      <c r="BH41" s="76">
        <v>16.7</v>
      </c>
      <c r="BN41" s="76">
        <v>4.95</v>
      </c>
      <c r="BR41" s="76">
        <v>3.4</v>
      </c>
      <c r="BV41" s="76"/>
      <c r="BW41" s="76"/>
      <c r="BX41" s="76">
        <v>6.57</v>
      </c>
      <c r="BY41" s="76"/>
      <c r="BZ41" s="76">
        <v>3.9</v>
      </c>
      <c r="CA41" s="76"/>
      <c r="CB41" s="76">
        <v>1.19</v>
      </c>
      <c r="CF41" s="76"/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76"/>
      <c r="CS41" s="76"/>
      <c r="CT41" s="76"/>
      <c r="CU41" s="76"/>
      <c r="CV41" s="76"/>
      <c r="CW41" s="76"/>
      <c r="CX41" s="76"/>
      <c r="CY41" s="76"/>
      <c r="CZ41" s="76"/>
      <c r="DA41" s="76"/>
      <c r="DB41" s="76"/>
      <c r="DC41" s="76"/>
      <c r="DD41" s="76"/>
      <c r="DE41" s="76"/>
      <c r="DF41" s="76"/>
      <c r="DG41" s="76"/>
      <c r="DH41" s="39">
        <v>95.2</v>
      </c>
      <c r="DJ41" s="41">
        <f t="shared" si="0"/>
        <v>4.7999999999999972</v>
      </c>
      <c r="DK41" s="76">
        <v>0.76</v>
      </c>
      <c r="DO41" s="39">
        <v>5.8</v>
      </c>
      <c r="DP41" s="76"/>
      <c r="DU41" s="64"/>
      <c r="DW41" s="32"/>
      <c r="DX41" s="12">
        <f t="shared" si="1"/>
        <v>54.831932773109251</v>
      </c>
      <c r="DY41" s="12">
        <f t="shared" si="2"/>
        <v>0</v>
      </c>
      <c r="DZ41" s="12">
        <f t="shared" si="3"/>
        <v>0.51470588235294112</v>
      </c>
      <c r="EA41" s="12">
        <f t="shared" si="4"/>
        <v>0</v>
      </c>
      <c r="EB41" s="12">
        <f t="shared" si="5"/>
        <v>17.542016806722689</v>
      </c>
      <c r="EC41" s="12">
        <f t="shared" si="6"/>
        <v>0</v>
      </c>
      <c r="ED41" s="12">
        <f t="shared" si="7"/>
        <v>5.1995798319327733</v>
      </c>
      <c r="EE41" s="12">
        <f t="shared" si="8"/>
        <v>0</v>
      </c>
      <c r="EF41" s="12">
        <f t="shared" si="9"/>
        <v>0</v>
      </c>
      <c r="EG41" s="12" t="e">
        <f t="shared" si="10"/>
        <v>#DIV/0!</v>
      </c>
      <c r="EH41" s="12">
        <f t="shared" si="11"/>
        <v>3.5714285714285712</v>
      </c>
      <c r="EI41" s="12">
        <f t="shared" si="12"/>
        <v>0</v>
      </c>
      <c r="EJ41" s="12">
        <f t="shared" si="13"/>
        <v>6.901260504201681</v>
      </c>
      <c r="EK41" s="12">
        <f t="shared" si="14"/>
        <v>0</v>
      </c>
      <c r="EL41" s="12">
        <f t="shared" si="15"/>
        <v>4.0966386554621845</v>
      </c>
      <c r="EM41" s="12">
        <f t="shared" si="16"/>
        <v>0</v>
      </c>
      <c r="EN41" s="12">
        <f t="shared" si="17"/>
        <v>1.25</v>
      </c>
      <c r="EO41" s="12">
        <f t="shared" si="18"/>
        <v>0</v>
      </c>
      <c r="EP41" s="12">
        <f t="shared" si="19"/>
        <v>0</v>
      </c>
      <c r="EQ41" s="12" t="e">
        <f t="shared" si="20"/>
        <v>#DIV/0!</v>
      </c>
      <c r="ER41" s="12">
        <f t="shared" si="21"/>
        <v>100</v>
      </c>
      <c r="ES41" s="12">
        <f t="shared" si="22"/>
        <v>0</v>
      </c>
    </row>
    <row r="42" spans="1:149" s="12" customFormat="1" x14ac:dyDescent="0.45">
      <c r="A42" s="39" t="s">
        <v>140</v>
      </c>
      <c r="B42" s="32" t="s">
        <v>521</v>
      </c>
      <c r="C42" s="12" t="s">
        <v>448</v>
      </c>
      <c r="D42" s="12" t="s">
        <v>520</v>
      </c>
      <c r="E42" s="12" t="s">
        <v>20</v>
      </c>
      <c r="F42" s="39" t="s">
        <v>183</v>
      </c>
      <c r="G42" s="76" t="s">
        <v>431</v>
      </c>
      <c r="H42" s="39" t="s">
        <v>136</v>
      </c>
      <c r="I42" s="39">
        <v>48</v>
      </c>
      <c r="J42" s="39">
        <v>161.30000000000001</v>
      </c>
      <c r="K42" s="39">
        <v>5</v>
      </c>
      <c r="L42" s="39">
        <v>1000</v>
      </c>
      <c r="M42" s="39">
        <v>5</v>
      </c>
      <c r="O42" s="39"/>
      <c r="P42" s="76" t="s">
        <v>254</v>
      </c>
      <c r="Q42" s="95"/>
      <c r="R42" s="95"/>
      <c r="S42" s="96"/>
      <c r="AA42" s="50"/>
      <c r="AB42" s="50"/>
      <c r="AC42" s="50"/>
      <c r="AD42" s="76"/>
      <c r="AE42" s="50">
        <v>1</v>
      </c>
      <c r="AF42" s="50"/>
      <c r="AG42" s="50">
        <v>0</v>
      </c>
      <c r="AH42" s="76"/>
      <c r="AQ42" s="32"/>
      <c r="AR42" s="62">
        <v>0.92530000000000001</v>
      </c>
      <c r="AS42" s="62">
        <v>1.4890000000000001</v>
      </c>
      <c r="AU42" s="37">
        <v>1613</v>
      </c>
      <c r="AW42" s="37">
        <v>1492.5089</v>
      </c>
      <c r="AX42" s="37">
        <v>20.700097738007052</v>
      </c>
      <c r="BA42" s="32"/>
      <c r="BB42" s="97" t="s">
        <v>89</v>
      </c>
      <c r="BC42" s="83" t="s">
        <v>132</v>
      </c>
      <c r="BD42" s="76">
        <v>55.7</v>
      </c>
      <c r="BF42" s="76">
        <v>0.82</v>
      </c>
      <c r="BH42" s="76">
        <v>17.399999999999999</v>
      </c>
      <c r="BN42" s="76">
        <v>3.3</v>
      </c>
      <c r="BR42" s="76">
        <v>3.1</v>
      </c>
      <c r="BV42" s="76"/>
      <c r="BW42" s="76"/>
      <c r="BX42" s="76">
        <v>5.64</v>
      </c>
      <c r="BY42" s="76"/>
      <c r="BZ42" s="76">
        <v>4.2</v>
      </c>
      <c r="CA42" s="76"/>
      <c r="CB42" s="76">
        <v>1.47</v>
      </c>
      <c r="CF42" s="76"/>
      <c r="CG42" s="76"/>
      <c r="CH42" s="76"/>
      <c r="CI42" s="76"/>
      <c r="CJ42" s="76"/>
      <c r="CK42" s="76"/>
      <c r="CL42" s="76"/>
      <c r="CM42" s="76"/>
      <c r="CN42" s="76"/>
      <c r="CO42" s="76"/>
      <c r="CP42" s="76"/>
      <c r="CQ42" s="76"/>
      <c r="CR42" s="76"/>
      <c r="CS42" s="76"/>
      <c r="CT42" s="76"/>
      <c r="CU42" s="76"/>
      <c r="CV42" s="76"/>
      <c r="CW42" s="76"/>
      <c r="CX42" s="76"/>
      <c r="CY42" s="76"/>
      <c r="CZ42" s="76"/>
      <c r="DA42" s="76"/>
      <c r="DB42" s="76"/>
      <c r="DC42" s="76"/>
      <c r="DD42" s="76"/>
      <c r="DE42" s="76"/>
      <c r="DF42" s="76"/>
      <c r="DG42" s="76"/>
      <c r="DH42" s="39">
        <v>96.23</v>
      </c>
      <c r="DJ42" s="41">
        <f t="shared" si="0"/>
        <v>3.769999999999996</v>
      </c>
      <c r="DK42" s="76">
        <v>0.75</v>
      </c>
      <c r="DO42" s="39">
        <v>4.5999999999999996</v>
      </c>
      <c r="DP42" s="76"/>
      <c r="DU42" s="64"/>
      <c r="DW42" s="32"/>
      <c r="DX42" s="12">
        <f t="shared" si="1"/>
        <v>57.882157331393536</v>
      </c>
      <c r="DY42" s="12">
        <f t="shared" si="2"/>
        <v>0</v>
      </c>
      <c r="DZ42" s="12">
        <f t="shared" si="3"/>
        <v>0.85212511690740922</v>
      </c>
      <c r="EA42" s="12">
        <f t="shared" si="4"/>
        <v>0</v>
      </c>
      <c r="EB42" s="12">
        <f t="shared" si="5"/>
        <v>18.081679309986491</v>
      </c>
      <c r="EC42" s="12">
        <f t="shared" si="6"/>
        <v>0</v>
      </c>
      <c r="ED42" s="12">
        <f t="shared" si="7"/>
        <v>3.429284007066403</v>
      </c>
      <c r="EE42" s="12">
        <f t="shared" si="8"/>
        <v>0</v>
      </c>
      <c r="EF42" s="12">
        <f t="shared" si="9"/>
        <v>0</v>
      </c>
      <c r="EG42" s="12" t="e">
        <f t="shared" si="10"/>
        <v>#DIV/0!</v>
      </c>
      <c r="EH42" s="12">
        <f t="shared" si="11"/>
        <v>3.2214486126987429</v>
      </c>
      <c r="EI42" s="12">
        <f t="shared" si="12"/>
        <v>0</v>
      </c>
      <c r="EJ42" s="12">
        <f t="shared" si="13"/>
        <v>5.8609581211680339</v>
      </c>
      <c r="EK42" s="12">
        <f t="shared" si="14"/>
        <v>0</v>
      </c>
      <c r="EL42" s="12">
        <f t="shared" si="15"/>
        <v>4.3645432817208771</v>
      </c>
      <c r="EM42" s="12">
        <f t="shared" si="16"/>
        <v>0</v>
      </c>
      <c r="EN42" s="12">
        <f t="shared" si="17"/>
        <v>1.5275901486023069</v>
      </c>
      <c r="EO42" s="12">
        <f t="shared" si="18"/>
        <v>0</v>
      </c>
      <c r="EP42" s="12">
        <f t="shared" si="19"/>
        <v>0</v>
      </c>
      <c r="EQ42" s="12" t="e">
        <f t="shared" si="20"/>
        <v>#DIV/0!</v>
      </c>
      <c r="ER42" s="12">
        <f t="shared" si="21"/>
        <v>100</v>
      </c>
      <c r="ES42" s="12">
        <f t="shared" si="22"/>
        <v>0</v>
      </c>
    </row>
    <row r="43" spans="1:149" s="12" customFormat="1" x14ac:dyDescent="0.45">
      <c r="A43" s="39" t="s">
        <v>140</v>
      </c>
      <c r="B43" s="32" t="s">
        <v>521</v>
      </c>
      <c r="C43" s="12" t="s">
        <v>448</v>
      </c>
      <c r="D43" s="12" t="s">
        <v>520</v>
      </c>
      <c r="E43" s="12" t="s">
        <v>20</v>
      </c>
      <c r="F43" s="39" t="s">
        <v>184</v>
      </c>
      <c r="G43" s="76" t="s">
        <v>431</v>
      </c>
      <c r="H43" s="39" t="s">
        <v>136</v>
      </c>
      <c r="I43" s="39">
        <v>48</v>
      </c>
      <c r="J43" s="39">
        <v>222</v>
      </c>
      <c r="K43" s="39">
        <v>5</v>
      </c>
      <c r="L43" s="39">
        <v>975</v>
      </c>
      <c r="M43" s="39">
        <v>5</v>
      </c>
      <c r="O43" s="39"/>
      <c r="P43" s="76" t="s">
        <v>255</v>
      </c>
      <c r="Q43" s="95"/>
      <c r="R43" s="95"/>
      <c r="S43" s="96"/>
      <c r="AA43" s="50"/>
      <c r="AB43" s="50"/>
      <c r="AC43" s="50"/>
      <c r="AD43" s="76"/>
      <c r="AE43" s="50">
        <v>1</v>
      </c>
      <c r="AF43" s="50"/>
      <c r="AG43" s="50">
        <v>0</v>
      </c>
      <c r="AH43" s="76"/>
      <c r="AQ43" s="32"/>
      <c r="AR43" s="62">
        <v>0.91149999999999998</v>
      </c>
      <c r="AS43" s="62">
        <v>1.7749999999999999</v>
      </c>
      <c r="AU43" s="37">
        <v>2220</v>
      </c>
      <c r="AW43" s="37">
        <v>2023.53</v>
      </c>
      <c r="AX43" s="37">
        <v>20.983590275816994</v>
      </c>
      <c r="BA43" s="32"/>
      <c r="BB43" s="97" t="s">
        <v>89</v>
      </c>
      <c r="BC43" s="83" t="s">
        <v>132</v>
      </c>
      <c r="BD43" s="76">
        <v>56.2</v>
      </c>
      <c r="BF43" s="76">
        <v>0.33</v>
      </c>
      <c r="BH43" s="76">
        <v>17.399999999999999</v>
      </c>
      <c r="BN43" s="76">
        <v>2.93</v>
      </c>
      <c r="BR43" s="76">
        <v>2.2000000000000002</v>
      </c>
      <c r="BV43" s="76"/>
      <c r="BW43" s="76"/>
      <c r="BX43" s="76">
        <v>5</v>
      </c>
      <c r="BY43" s="76"/>
      <c r="BZ43" s="76">
        <v>3.1</v>
      </c>
      <c r="CA43" s="76"/>
      <c r="CB43" s="76">
        <v>1.44</v>
      </c>
      <c r="CF43" s="76"/>
      <c r="CG43" s="76"/>
      <c r="CH43" s="76"/>
      <c r="CI43" s="76"/>
      <c r="CJ43" s="76"/>
      <c r="CK43" s="76"/>
      <c r="CL43" s="76"/>
      <c r="CM43" s="76"/>
      <c r="CN43" s="76"/>
      <c r="CO43" s="76"/>
      <c r="CP43" s="76"/>
      <c r="CQ43" s="76"/>
      <c r="CR43" s="76"/>
      <c r="CS43" s="76"/>
      <c r="CT43" s="76"/>
      <c r="CU43" s="76"/>
      <c r="CV43" s="76"/>
      <c r="CW43" s="76"/>
      <c r="CX43" s="76"/>
      <c r="CY43" s="76"/>
      <c r="CZ43" s="76"/>
      <c r="DA43" s="76"/>
      <c r="DB43" s="76"/>
      <c r="DC43" s="76"/>
      <c r="DD43" s="76"/>
      <c r="DE43" s="76"/>
      <c r="DF43" s="76"/>
      <c r="DG43" s="76"/>
      <c r="DH43" s="39">
        <v>93.9</v>
      </c>
      <c r="DJ43" s="41">
        <f t="shared" si="0"/>
        <v>6.0999999999999943</v>
      </c>
      <c r="DK43" s="76">
        <v>0.66</v>
      </c>
      <c r="DO43" s="39">
        <v>5.3</v>
      </c>
      <c r="DP43" s="76"/>
      <c r="DU43" s="64"/>
      <c r="DW43" s="32"/>
      <c r="DX43" s="12">
        <f t="shared" si="1"/>
        <v>59.850905218317365</v>
      </c>
      <c r="DY43" s="12">
        <f t="shared" si="2"/>
        <v>0</v>
      </c>
      <c r="DZ43" s="12">
        <f t="shared" si="3"/>
        <v>0.35143769968051114</v>
      </c>
      <c r="EA43" s="12">
        <f t="shared" si="4"/>
        <v>0</v>
      </c>
      <c r="EB43" s="12">
        <f t="shared" si="5"/>
        <v>18.530351437699679</v>
      </c>
      <c r="EC43" s="12">
        <f t="shared" si="6"/>
        <v>0</v>
      </c>
      <c r="ED43" s="12">
        <f t="shared" si="7"/>
        <v>3.1203407880724172</v>
      </c>
      <c r="EE43" s="12">
        <f t="shared" si="8"/>
        <v>0</v>
      </c>
      <c r="EF43" s="12">
        <f t="shared" si="9"/>
        <v>0</v>
      </c>
      <c r="EG43" s="12" t="e">
        <f t="shared" si="10"/>
        <v>#DIV/0!</v>
      </c>
      <c r="EH43" s="12">
        <f t="shared" si="11"/>
        <v>2.3429179978700745</v>
      </c>
      <c r="EI43" s="12">
        <f t="shared" si="12"/>
        <v>0</v>
      </c>
      <c r="EJ43" s="12">
        <f t="shared" si="13"/>
        <v>5.324813631522896</v>
      </c>
      <c r="EK43" s="12">
        <f t="shared" si="14"/>
        <v>0</v>
      </c>
      <c r="EL43" s="12">
        <f t="shared" si="15"/>
        <v>3.3013844515441959</v>
      </c>
      <c r="EM43" s="12">
        <f t="shared" si="16"/>
        <v>0</v>
      </c>
      <c r="EN43" s="12">
        <f t="shared" si="17"/>
        <v>1.5335463258785942</v>
      </c>
      <c r="EO43" s="12">
        <f t="shared" si="18"/>
        <v>0</v>
      </c>
      <c r="EP43" s="12">
        <f t="shared" si="19"/>
        <v>0</v>
      </c>
      <c r="EQ43" s="12" t="e">
        <f t="shared" si="20"/>
        <v>#DIV/0!</v>
      </c>
      <c r="ER43" s="12">
        <f t="shared" si="21"/>
        <v>100</v>
      </c>
      <c r="ES43" s="12">
        <f t="shared" si="22"/>
        <v>0</v>
      </c>
    </row>
    <row r="44" spans="1:149" s="38" customFormat="1" ht="14.65" thickBot="1" x14ac:dyDescent="0.5">
      <c r="A44" s="40" t="s">
        <v>140</v>
      </c>
      <c r="B44" s="98" t="s">
        <v>521</v>
      </c>
      <c r="C44" s="38" t="s">
        <v>448</v>
      </c>
      <c r="D44" s="38" t="s">
        <v>520</v>
      </c>
      <c r="E44" s="38" t="s">
        <v>20</v>
      </c>
      <c r="F44" s="40" t="s">
        <v>185</v>
      </c>
      <c r="G44" s="85" t="s">
        <v>431</v>
      </c>
      <c r="H44" s="40" t="s">
        <v>136</v>
      </c>
      <c r="I44" s="40">
        <v>48</v>
      </c>
      <c r="J44" s="40">
        <v>280.60000000000002</v>
      </c>
      <c r="K44" s="40">
        <v>5</v>
      </c>
      <c r="L44" s="40">
        <v>950</v>
      </c>
      <c r="M44" s="40">
        <v>5</v>
      </c>
      <c r="O44" s="40"/>
      <c r="P44" s="85" t="s">
        <v>255</v>
      </c>
      <c r="Q44" s="99"/>
      <c r="R44" s="99"/>
      <c r="S44" s="100"/>
      <c r="AA44" s="51"/>
      <c r="AB44" s="51"/>
      <c r="AC44" s="51"/>
      <c r="AD44" s="85"/>
      <c r="AE44" s="51">
        <v>1</v>
      </c>
      <c r="AF44" s="51"/>
      <c r="AG44" s="51">
        <v>0</v>
      </c>
      <c r="AH44" s="85"/>
      <c r="AQ44" s="98"/>
      <c r="AR44" s="63">
        <v>0.90559999999999996</v>
      </c>
      <c r="AS44" s="63">
        <v>2.125</v>
      </c>
      <c r="AU44" s="106">
        <v>2806</v>
      </c>
      <c r="AW44" s="106">
        <v>2541.1135999999997</v>
      </c>
      <c r="AX44" s="106">
        <v>21.102580815593747</v>
      </c>
      <c r="BA44" s="98"/>
      <c r="BB44" s="101" t="s">
        <v>89</v>
      </c>
      <c r="BC44" s="92" t="s">
        <v>132</v>
      </c>
      <c r="BD44" s="85">
        <v>56.8</v>
      </c>
      <c r="BF44" s="85">
        <v>0.32</v>
      </c>
      <c r="BH44" s="85">
        <v>17.7</v>
      </c>
      <c r="BN44" s="85">
        <v>3.01</v>
      </c>
      <c r="BR44" s="85">
        <v>2.4</v>
      </c>
      <c r="BV44" s="85"/>
      <c r="BW44" s="85"/>
      <c r="BX44" s="85">
        <v>5.32</v>
      </c>
      <c r="BY44" s="85"/>
      <c r="BZ44" s="85">
        <v>3.3</v>
      </c>
      <c r="CA44" s="85"/>
      <c r="CB44" s="85">
        <v>1.41</v>
      </c>
      <c r="CF44" s="85"/>
      <c r="CG44" s="85"/>
      <c r="CH44" s="85"/>
      <c r="CI44" s="85"/>
      <c r="CJ44" s="85"/>
      <c r="CK44" s="85"/>
      <c r="CL44" s="85"/>
      <c r="CM44" s="85"/>
      <c r="CN44" s="85"/>
      <c r="CO44" s="85"/>
      <c r="CP44" s="85"/>
      <c r="CQ44" s="85"/>
      <c r="CR44" s="85"/>
      <c r="CS44" s="85"/>
      <c r="CT44" s="85"/>
      <c r="CU44" s="85"/>
      <c r="CV44" s="85"/>
      <c r="CW44" s="85"/>
      <c r="CX44" s="85"/>
      <c r="CY44" s="85"/>
      <c r="CZ44" s="85"/>
      <c r="DA44" s="85"/>
      <c r="DB44" s="85"/>
      <c r="DC44" s="85"/>
      <c r="DD44" s="85"/>
      <c r="DE44" s="85"/>
      <c r="DF44" s="85"/>
      <c r="DG44" s="85"/>
      <c r="DH44" s="40">
        <v>96.26</v>
      </c>
      <c r="DJ44" s="42">
        <f t="shared" si="0"/>
        <v>3.7399999999999949</v>
      </c>
      <c r="DK44" s="85">
        <v>0.65</v>
      </c>
      <c r="DO44" s="40">
        <v>6</v>
      </c>
      <c r="DP44" s="85"/>
      <c r="DU44" s="66"/>
      <c r="DW44" s="98"/>
      <c r="DX44" s="38">
        <f t="shared" si="1"/>
        <v>59.006856430500719</v>
      </c>
      <c r="DY44" s="38">
        <f t="shared" si="2"/>
        <v>0</v>
      </c>
      <c r="DZ44" s="38">
        <f t="shared" si="3"/>
        <v>0.33243299397465198</v>
      </c>
      <c r="EA44" s="38">
        <f t="shared" si="4"/>
        <v>0</v>
      </c>
      <c r="EB44" s="38">
        <f t="shared" si="5"/>
        <v>18.387699979222933</v>
      </c>
      <c r="EC44" s="38">
        <f t="shared" si="6"/>
        <v>0</v>
      </c>
      <c r="ED44" s="38">
        <f t="shared" si="7"/>
        <v>3.1269478495740701</v>
      </c>
      <c r="EE44" s="38">
        <f t="shared" si="8"/>
        <v>0</v>
      </c>
      <c r="EF44" s="38">
        <f t="shared" si="9"/>
        <v>0</v>
      </c>
      <c r="EG44" s="38" t="e">
        <f t="shared" si="10"/>
        <v>#DIV/0!</v>
      </c>
      <c r="EH44" s="38">
        <f t="shared" si="11"/>
        <v>2.4932474548098895</v>
      </c>
      <c r="EI44" s="38">
        <f t="shared" si="12"/>
        <v>0</v>
      </c>
      <c r="EJ44" s="38">
        <f t="shared" si="13"/>
        <v>5.5266985248285891</v>
      </c>
      <c r="EK44" s="38">
        <f t="shared" si="14"/>
        <v>0</v>
      </c>
      <c r="EL44" s="38">
        <f t="shared" si="15"/>
        <v>3.4282152503635985</v>
      </c>
      <c r="EM44" s="38">
        <f t="shared" si="16"/>
        <v>0</v>
      </c>
      <c r="EN44" s="38">
        <f t="shared" si="17"/>
        <v>1.4647828797008102</v>
      </c>
      <c r="EO44" s="38">
        <f t="shared" si="18"/>
        <v>0</v>
      </c>
      <c r="EP44" s="38">
        <f t="shared" si="19"/>
        <v>0</v>
      </c>
      <c r="EQ44" s="38" t="e">
        <f t="shared" si="20"/>
        <v>#DIV/0!</v>
      </c>
      <c r="ER44" s="38">
        <f t="shared" si="21"/>
        <v>100</v>
      </c>
      <c r="ES44" s="38">
        <f t="shared" si="22"/>
        <v>0</v>
      </c>
    </row>
    <row r="45" spans="1:149" s="12" customFormat="1" x14ac:dyDescent="0.45">
      <c r="A45" s="39" t="s">
        <v>141</v>
      </c>
      <c r="B45" s="32" t="s">
        <v>437</v>
      </c>
      <c r="C45" s="12" t="s">
        <v>448</v>
      </c>
      <c r="D45" s="12" t="s">
        <v>7</v>
      </c>
      <c r="E45" s="12" t="s">
        <v>20</v>
      </c>
      <c r="F45" s="39" t="s">
        <v>146</v>
      </c>
      <c r="G45" s="76" t="s">
        <v>431</v>
      </c>
      <c r="H45" s="39" t="s">
        <v>224</v>
      </c>
      <c r="I45" s="39">
        <v>24</v>
      </c>
      <c r="J45" s="39">
        <v>106.5</v>
      </c>
      <c r="K45" s="39"/>
      <c r="L45" s="39">
        <v>1033</v>
      </c>
      <c r="M45" s="39">
        <v>5</v>
      </c>
      <c r="O45" s="39">
        <v>-6.4</v>
      </c>
      <c r="P45" s="76" t="s">
        <v>226</v>
      </c>
      <c r="Q45" s="95"/>
      <c r="R45" s="95"/>
      <c r="S45" s="112">
        <v>-6.4</v>
      </c>
      <c r="AA45" s="50"/>
      <c r="AB45" s="50"/>
      <c r="AC45" s="50"/>
      <c r="AD45" s="76"/>
      <c r="AE45" s="50">
        <v>1</v>
      </c>
      <c r="AF45" s="50"/>
      <c r="AG45" s="50">
        <v>0</v>
      </c>
      <c r="AH45" s="76"/>
      <c r="AQ45" s="32"/>
      <c r="AR45" s="62">
        <v>0.94879999999999998</v>
      </c>
      <c r="AS45" s="62">
        <v>1.2829999999999999</v>
      </c>
      <c r="AU45" s="37">
        <v>1065</v>
      </c>
      <c r="AW45" s="37">
        <v>1010.472</v>
      </c>
      <c r="AX45" s="37">
        <v>20.394324523930585</v>
      </c>
      <c r="BA45" s="32"/>
      <c r="BB45" s="97" t="s">
        <v>89</v>
      </c>
      <c r="BC45" s="83" t="s">
        <v>132</v>
      </c>
      <c r="BD45" s="76">
        <v>59.6</v>
      </c>
      <c r="BE45" s="76"/>
      <c r="BF45" s="76">
        <v>0.47</v>
      </c>
      <c r="BG45" s="76"/>
      <c r="BH45" s="76">
        <v>15.7</v>
      </c>
      <c r="BI45" s="76"/>
      <c r="BJ45" s="76">
        <v>1.25</v>
      </c>
      <c r="BK45" s="76"/>
      <c r="BL45" s="76"/>
      <c r="BM45" s="76"/>
      <c r="BN45" s="76">
        <v>2.83</v>
      </c>
      <c r="BO45" s="76"/>
      <c r="BP45" s="76"/>
      <c r="BQ45" s="76"/>
      <c r="BR45" s="76">
        <v>2.37</v>
      </c>
      <c r="BS45" s="76"/>
      <c r="BT45" s="76"/>
      <c r="BU45" s="76"/>
      <c r="BV45" s="76"/>
      <c r="BW45" s="76"/>
      <c r="BX45" s="76">
        <v>5.39</v>
      </c>
      <c r="BY45" s="76"/>
      <c r="BZ45" s="76">
        <v>4.2</v>
      </c>
      <c r="CA45" s="76"/>
      <c r="CB45" s="76">
        <v>1.57</v>
      </c>
      <c r="CC45" s="76"/>
      <c r="CD45" s="76"/>
      <c r="CE45" s="76"/>
      <c r="CF45" s="76"/>
      <c r="CG45" s="76"/>
      <c r="CH45" s="76"/>
      <c r="CI45" s="76"/>
      <c r="CJ45" s="76"/>
      <c r="CK45" s="76"/>
      <c r="CL45" s="76"/>
      <c r="CM45" s="76"/>
      <c r="CN45" s="76"/>
      <c r="CO45" s="76"/>
      <c r="CP45" s="76"/>
      <c r="CQ45" s="76"/>
      <c r="CR45" s="76"/>
      <c r="CS45" s="76"/>
      <c r="CT45" s="76"/>
      <c r="CU45" s="76"/>
      <c r="CV45" s="76"/>
      <c r="CW45" s="76"/>
      <c r="CX45" s="76"/>
      <c r="CY45" s="76"/>
      <c r="CZ45" s="76"/>
      <c r="DA45" s="76"/>
      <c r="DB45" s="76"/>
      <c r="DC45" s="76"/>
      <c r="DD45" s="76"/>
      <c r="DE45" s="76"/>
      <c r="DF45" s="76"/>
      <c r="DG45" s="76"/>
      <c r="DH45" s="12">
        <f t="shared" ref="DH45:DH81" si="23">SUM(BD45,BF45,BH45,BJ45,BL45,BN45,BP45,BR45,BT45,BV45,BX45,BZ45,CB45,CD45,CF45,CH45,CJ45,CL45,CN45,CX45,CZ45,DB45)</f>
        <v>93.38</v>
      </c>
      <c r="DJ45" s="41">
        <f t="shared" si="0"/>
        <v>6.6200000000000045</v>
      </c>
      <c r="DK45" s="76"/>
      <c r="DO45" s="39">
        <v>6.62</v>
      </c>
      <c r="DP45" s="76"/>
      <c r="DQ45" s="76"/>
      <c r="DR45" s="76"/>
      <c r="DU45" s="64"/>
      <c r="DW45" s="32"/>
      <c r="DX45" s="12">
        <f t="shared" si="1"/>
        <v>63.825230242021846</v>
      </c>
      <c r="DY45" s="12">
        <f t="shared" si="2"/>
        <v>0</v>
      </c>
      <c r="DZ45" s="12">
        <f t="shared" si="3"/>
        <v>0.50331976868708506</v>
      </c>
      <c r="EA45" s="12">
        <f t="shared" si="4"/>
        <v>0</v>
      </c>
      <c r="EB45" s="12">
        <f t="shared" si="5"/>
        <v>16.813022060398371</v>
      </c>
      <c r="EC45" s="12">
        <f t="shared" si="6"/>
        <v>0</v>
      </c>
      <c r="ED45" s="12">
        <f t="shared" si="7"/>
        <v>3.0306275433711716</v>
      </c>
      <c r="EE45" s="12">
        <f t="shared" si="8"/>
        <v>0</v>
      </c>
      <c r="EF45" s="12">
        <f t="shared" si="9"/>
        <v>0</v>
      </c>
      <c r="EG45" s="12" t="e">
        <f t="shared" si="10"/>
        <v>#DIV/0!</v>
      </c>
      <c r="EH45" s="12">
        <f t="shared" si="11"/>
        <v>2.5380167059327481</v>
      </c>
      <c r="EI45" s="12">
        <f t="shared" si="12"/>
        <v>0</v>
      </c>
      <c r="EJ45" s="12">
        <f t="shared" si="13"/>
        <v>5.7721139430284856</v>
      </c>
      <c r="EK45" s="12">
        <f t="shared" si="14"/>
        <v>0</v>
      </c>
      <c r="EL45" s="12">
        <f t="shared" si="15"/>
        <v>4.497751124437781</v>
      </c>
      <c r="EM45" s="12">
        <f t="shared" si="16"/>
        <v>0</v>
      </c>
      <c r="EN45" s="12">
        <f t="shared" si="17"/>
        <v>1.6813022060398375</v>
      </c>
      <c r="EO45" s="12">
        <f t="shared" si="18"/>
        <v>0</v>
      </c>
      <c r="EP45" s="12">
        <f t="shared" si="19"/>
        <v>0</v>
      </c>
      <c r="EQ45" s="12" t="e">
        <f t="shared" si="20"/>
        <v>#DIV/0!</v>
      </c>
      <c r="ER45" s="12">
        <f t="shared" si="21"/>
        <v>100</v>
      </c>
      <c r="ES45" s="12">
        <f t="shared" si="22"/>
        <v>0</v>
      </c>
    </row>
    <row r="46" spans="1:149" s="12" customFormat="1" x14ac:dyDescent="0.45">
      <c r="A46" s="39" t="s">
        <v>141</v>
      </c>
      <c r="B46" s="32" t="s">
        <v>437</v>
      </c>
      <c r="C46" s="12" t="s">
        <v>448</v>
      </c>
      <c r="D46" s="12" t="s">
        <v>7</v>
      </c>
      <c r="E46" s="12" t="s">
        <v>20</v>
      </c>
      <c r="F46" s="39" t="s">
        <v>144</v>
      </c>
      <c r="G46" s="76" t="s">
        <v>431</v>
      </c>
      <c r="H46" s="39" t="s">
        <v>224</v>
      </c>
      <c r="I46" s="39">
        <v>24</v>
      </c>
      <c r="J46" s="39">
        <v>198.5</v>
      </c>
      <c r="K46" s="39"/>
      <c r="L46" s="39">
        <v>1044</v>
      </c>
      <c r="M46" s="39">
        <v>5</v>
      </c>
      <c r="O46" s="39">
        <v>-6.1</v>
      </c>
      <c r="P46" s="76" t="s">
        <v>226</v>
      </c>
      <c r="Q46" s="95"/>
      <c r="R46" s="95"/>
      <c r="S46" s="112">
        <v>-6.1</v>
      </c>
      <c r="AA46" s="50"/>
      <c r="AB46" s="50"/>
      <c r="AC46" s="50"/>
      <c r="AD46" s="76"/>
      <c r="AE46" s="50">
        <v>1</v>
      </c>
      <c r="AF46" s="50"/>
      <c r="AG46" s="50">
        <v>0</v>
      </c>
      <c r="AH46" s="76"/>
      <c r="AQ46" s="32"/>
      <c r="AR46" s="62">
        <v>0.94699999999999995</v>
      </c>
      <c r="AS46" s="62">
        <v>1.6319999999999999</v>
      </c>
      <c r="AU46" s="37">
        <v>1985</v>
      </c>
      <c r="AW46" s="37">
        <v>1879.7949999999998</v>
      </c>
      <c r="AX46" s="37">
        <v>21.856473318206568</v>
      </c>
      <c r="BA46" s="32"/>
      <c r="BB46" s="97" t="s">
        <v>89</v>
      </c>
      <c r="BC46" s="83" t="s">
        <v>132</v>
      </c>
      <c r="BD46" s="76">
        <v>59</v>
      </c>
      <c r="BE46" s="76"/>
      <c r="BF46" s="76">
        <v>0.44</v>
      </c>
      <c r="BG46" s="76"/>
      <c r="BH46" s="76">
        <v>15.4</v>
      </c>
      <c r="BI46" s="76"/>
      <c r="BJ46" s="76">
        <v>0.97</v>
      </c>
      <c r="BK46" s="76"/>
      <c r="BL46" s="76"/>
      <c r="BM46" s="76"/>
      <c r="BN46" s="76">
        <v>2.68</v>
      </c>
      <c r="BO46" s="76"/>
      <c r="BP46" s="76"/>
      <c r="BQ46" s="76"/>
      <c r="BR46" s="76">
        <v>2.29</v>
      </c>
      <c r="BS46" s="76"/>
      <c r="BT46" s="76"/>
      <c r="BU46" s="76"/>
      <c r="BV46" s="76"/>
      <c r="BW46" s="76"/>
      <c r="BX46" s="76">
        <v>5.09</v>
      </c>
      <c r="BY46" s="76"/>
      <c r="BZ46" s="76">
        <v>4.2</v>
      </c>
      <c r="CA46" s="76"/>
      <c r="CB46" s="76">
        <v>1.63</v>
      </c>
      <c r="CC46" s="76"/>
      <c r="CD46" s="76"/>
      <c r="CE46" s="76"/>
      <c r="CF46" s="76"/>
      <c r="CG46" s="76"/>
      <c r="CH46" s="76"/>
      <c r="CI46" s="76"/>
      <c r="CJ46" s="76"/>
      <c r="CK46" s="76"/>
      <c r="CL46" s="76"/>
      <c r="CM46" s="76"/>
      <c r="CN46" s="76"/>
      <c r="CO46" s="76"/>
      <c r="CP46" s="76"/>
      <c r="CQ46" s="76"/>
      <c r="CR46" s="76"/>
      <c r="CS46" s="76"/>
      <c r="CT46" s="76"/>
      <c r="CU46" s="76"/>
      <c r="CV46" s="76"/>
      <c r="CW46" s="76"/>
      <c r="CX46" s="76"/>
      <c r="CY46" s="76"/>
      <c r="CZ46" s="76"/>
      <c r="DA46" s="76"/>
      <c r="DB46" s="76"/>
      <c r="DC46" s="76"/>
      <c r="DD46" s="76"/>
      <c r="DE46" s="76"/>
      <c r="DF46" s="76"/>
      <c r="DG46" s="76"/>
      <c r="DH46" s="12">
        <f t="shared" si="23"/>
        <v>91.700000000000017</v>
      </c>
      <c r="DJ46" s="41">
        <f t="shared" si="0"/>
        <v>8.2999999999999829</v>
      </c>
      <c r="DK46" s="76"/>
      <c r="DO46" s="39">
        <v>8.3000000000000007</v>
      </c>
      <c r="DP46" s="76"/>
      <c r="DQ46" s="76"/>
      <c r="DR46" s="76"/>
      <c r="DU46" s="64"/>
      <c r="DW46" s="32"/>
      <c r="DX46" s="12">
        <f t="shared" si="1"/>
        <v>64.340239912758989</v>
      </c>
      <c r="DY46" s="12">
        <f t="shared" si="2"/>
        <v>0</v>
      </c>
      <c r="DZ46" s="12">
        <f t="shared" si="3"/>
        <v>0.47982551799345685</v>
      </c>
      <c r="EA46" s="12">
        <f t="shared" si="4"/>
        <v>0</v>
      </c>
      <c r="EB46" s="12">
        <f t="shared" si="5"/>
        <v>16.793893129770989</v>
      </c>
      <c r="EC46" s="12">
        <f t="shared" si="6"/>
        <v>0</v>
      </c>
      <c r="ED46" s="12">
        <f t="shared" si="7"/>
        <v>2.92257360959651</v>
      </c>
      <c r="EE46" s="12">
        <f t="shared" si="8"/>
        <v>0</v>
      </c>
      <c r="EF46" s="12">
        <f t="shared" si="9"/>
        <v>0</v>
      </c>
      <c r="EG46" s="12" t="e">
        <f t="shared" si="10"/>
        <v>#DIV/0!</v>
      </c>
      <c r="EH46" s="12">
        <f t="shared" si="11"/>
        <v>2.4972737186477643</v>
      </c>
      <c r="EI46" s="12">
        <f t="shared" si="12"/>
        <v>0</v>
      </c>
      <c r="EJ46" s="12">
        <f t="shared" si="13"/>
        <v>5.5507088331515808</v>
      </c>
      <c r="EK46" s="12">
        <f t="shared" si="14"/>
        <v>0</v>
      </c>
      <c r="EL46" s="12">
        <f t="shared" si="15"/>
        <v>4.5801526717557248</v>
      </c>
      <c r="EM46" s="12">
        <f t="shared" si="16"/>
        <v>0</v>
      </c>
      <c r="EN46" s="12">
        <f t="shared" si="17"/>
        <v>1.7775354416575784</v>
      </c>
      <c r="EO46" s="12">
        <f t="shared" si="18"/>
        <v>0</v>
      </c>
      <c r="EP46" s="12">
        <f t="shared" si="19"/>
        <v>0</v>
      </c>
      <c r="EQ46" s="12" t="e">
        <f t="shared" si="20"/>
        <v>#DIV/0!</v>
      </c>
      <c r="ER46" s="12">
        <f t="shared" si="21"/>
        <v>100</v>
      </c>
      <c r="ES46" s="12">
        <f t="shared" si="22"/>
        <v>0</v>
      </c>
    </row>
    <row r="47" spans="1:149" s="12" customFormat="1" x14ac:dyDescent="0.45">
      <c r="A47" s="39" t="s">
        <v>141</v>
      </c>
      <c r="B47" s="32" t="s">
        <v>437</v>
      </c>
      <c r="C47" s="12" t="s">
        <v>448</v>
      </c>
      <c r="D47" s="12" t="s">
        <v>7</v>
      </c>
      <c r="E47" s="12" t="s">
        <v>20</v>
      </c>
      <c r="F47" s="39" t="s">
        <v>145</v>
      </c>
      <c r="G47" s="76" t="s">
        <v>431</v>
      </c>
      <c r="H47" s="39" t="s">
        <v>224</v>
      </c>
      <c r="I47" s="39">
        <v>24</v>
      </c>
      <c r="J47" s="39">
        <v>152.69999999999999</v>
      </c>
      <c r="K47" s="39"/>
      <c r="L47" s="39">
        <v>1010</v>
      </c>
      <c r="M47" s="39">
        <v>5</v>
      </c>
      <c r="O47" s="39">
        <v>-6.3</v>
      </c>
      <c r="P47" s="76" t="s">
        <v>226</v>
      </c>
      <c r="Q47" s="95"/>
      <c r="R47" s="95"/>
      <c r="S47" s="112">
        <v>-6.3</v>
      </c>
      <c r="AA47" s="50"/>
      <c r="AB47" s="50"/>
      <c r="AC47" s="50"/>
      <c r="AD47" s="76"/>
      <c r="AE47" s="50">
        <v>1</v>
      </c>
      <c r="AF47" s="50"/>
      <c r="AG47" s="50">
        <v>0</v>
      </c>
      <c r="AH47" s="76"/>
      <c r="AQ47" s="32"/>
      <c r="AR47" s="62">
        <v>0.93100000000000005</v>
      </c>
      <c r="AS47" s="62">
        <v>1.452</v>
      </c>
      <c r="AU47" s="37">
        <v>1527</v>
      </c>
      <c r="AW47" s="37">
        <v>1421.6370000000002</v>
      </c>
      <c r="AX47" s="37">
        <v>20.731459339511495</v>
      </c>
      <c r="BA47" s="32"/>
      <c r="BB47" s="97" t="s">
        <v>89</v>
      </c>
      <c r="BC47" s="83" t="s">
        <v>132</v>
      </c>
      <c r="BD47" s="76">
        <v>60.1</v>
      </c>
      <c r="BE47" s="76"/>
      <c r="BF47" s="76">
        <v>0.59</v>
      </c>
      <c r="BG47" s="76"/>
      <c r="BH47" s="76">
        <v>15.6</v>
      </c>
      <c r="BI47" s="76"/>
      <c r="BJ47" s="76">
        <v>0.97</v>
      </c>
      <c r="BK47" s="76"/>
      <c r="BL47" s="76"/>
      <c r="BM47" s="76"/>
      <c r="BN47" s="76">
        <v>2.64</v>
      </c>
      <c r="BO47" s="76"/>
      <c r="BP47" s="76"/>
      <c r="BQ47" s="76"/>
      <c r="BR47" s="76">
        <v>2.33</v>
      </c>
      <c r="BS47" s="76"/>
      <c r="BT47" s="76"/>
      <c r="BU47" s="76"/>
      <c r="BV47" s="76"/>
      <c r="BW47" s="76"/>
      <c r="BX47" s="76">
        <v>5.38</v>
      </c>
      <c r="BY47" s="76"/>
      <c r="BZ47" s="76">
        <v>4.5999999999999996</v>
      </c>
      <c r="CA47" s="76"/>
      <c r="CB47" s="76">
        <v>1.66</v>
      </c>
      <c r="CC47" s="76"/>
      <c r="CD47" s="76"/>
      <c r="CE47" s="76"/>
      <c r="CF47" s="76"/>
      <c r="CG47" s="76"/>
      <c r="CH47" s="76"/>
      <c r="CI47" s="76"/>
      <c r="CJ47" s="76"/>
      <c r="CK47" s="76"/>
      <c r="CL47" s="76"/>
      <c r="CM47" s="76"/>
      <c r="CN47" s="76"/>
      <c r="CO47" s="76"/>
      <c r="CP47" s="76"/>
      <c r="CQ47" s="76"/>
      <c r="CR47" s="76"/>
      <c r="CS47" s="76"/>
      <c r="CT47" s="76"/>
      <c r="CU47" s="76"/>
      <c r="CV47" s="76"/>
      <c r="CW47" s="76"/>
      <c r="CX47" s="76"/>
      <c r="CY47" s="76"/>
      <c r="CZ47" s="76"/>
      <c r="DA47" s="76"/>
      <c r="DB47" s="76"/>
      <c r="DC47" s="76"/>
      <c r="DD47" s="76"/>
      <c r="DE47" s="76"/>
      <c r="DF47" s="76"/>
      <c r="DG47" s="76"/>
      <c r="DH47" s="12">
        <f t="shared" si="23"/>
        <v>93.86999999999999</v>
      </c>
      <c r="DJ47" s="41">
        <f t="shared" si="0"/>
        <v>6.1300000000000097</v>
      </c>
      <c r="DK47" s="76"/>
      <c r="DO47" s="39">
        <v>6.13</v>
      </c>
      <c r="DP47" s="76"/>
      <c r="DQ47" s="76"/>
      <c r="DR47" s="76"/>
      <c r="DU47" s="64"/>
      <c r="DW47" s="32"/>
      <c r="DX47" s="12">
        <f t="shared" si="1"/>
        <v>64.024715031426453</v>
      </c>
      <c r="DY47" s="12">
        <f t="shared" si="2"/>
        <v>0</v>
      </c>
      <c r="DZ47" s="12">
        <f t="shared" si="3"/>
        <v>0.62852881644827951</v>
      </c>
      <c r="EA47" s="12">
        <f t="shared" si="4"/>
        <v>0</v>
      </c>
      <c r="EB47" s="12">
        <f t="shared" si="5"/>
        <v>16.618728028124004</v>
      </c>
      <c r="EC47" s="12">
        <f t="shared" si="6"/>
        <v>0</v>
      </c>
      <c r="ED47" s="12">
        <f t="shared" si="7"/>
        <v>2.8124001278363697</v>
      </c>
      <c r="EE47" s="12">
        <f t="shared" si="8"/>
        <v>0</v>
      </c>
      <c r="EF47" s="12">
        <f t="shared" si="9"/>
        <v>0</v>
      </c>
      <c r="EG47" s="12" t="e">
        <f t="shared" si="10"/>
        <v>#DIV/0!</v>
      </c>
      <c r="EH47" s="12">
        <f t="shared" si="11"/>
        <v>2.4821561734313415</v>
      </c>
      <c r="EI47" s="12">
        <f t="shared" si="12"/>
        <v>0</v>
      </c>
      <c r="EJ47" s="12">
        <f t="shared" si="13"/>
        <v>5.7313305635453293</v>
      </c>
      <c r="EK47" s="12">
        <f t="shared" si="14"/>
        <v>0</v>
      </c>
      <c r="EL47" s="12">
        <f t="shared" si="15"/>
        <v>4.9003941621391292</v>
      </c>
      <c r="EM47" s="12">
        <f t="shared" si="16"/>
        <v>0</v>
      </c>
      <c r="EN47" s="12">
        <f t="shared" si="17"/>
        <v>1.76840311068499</v>
      </c>
      <c r="EO47" s="12">
        <f t="shared" si="18"/>
        <v>0</v>
      </c>
      <c r="EP47" s="12">
        <f t="shared" si="19"/>
        <v>0</v>
      </c>
      <c r="EQ47" s="12" t="e">
        <f t="shared" si="20"/>
        <v>#DIV/0!</v>
      </c>
      <c r="ER47" s="12">
        <f t="shared" si="21"/>
        <v>100</v>
      </c>
      <c r="ES47" s="12">
        <f t="shared" si="22"/>
        <v>0</v>
      </c>
    </row>
    <row r="48" spans="1:149" s="12" customFormat="1" x14ac:dyDescent="0.45">
      <c r="A48" s="39" t="s">
        <v>141</v>
      </c>
      <c r="B48" s="32" t="s">
        <v>437</v>
      </c>
      <c r="C48" s="12" t="s">
        <v>530</v>
      </c>
      <c r="D48" s="12" t="s">
        <v>522</v>
      </c>
      <c r="E48" s="12" t="s">
        <v>20</v>
      </c>
      <c r="F48" s="39" t="s">
        <v>186</v>
      </c>
      <c r="G48" s="76" t="s">
        <v>431</v>
      </c>
      <c r="H48" s="39" t="s">
        <v>224</v>
      </c>
      <c r="I48" s="39">
        <v>44</v>
      </c>
      <c r="J48" s="39">
        <v>80.7</v>
      </c>
      <c r="K48" s="39"/>
      <c r="L48" s="39">
        <v>1144</v>
      </c>
      <c r="M48" s="39">
        <v>5</v>
      </c>
      <c r="O48" s="39">
        <v>-6.2</v>
      </c>
      <c r="P48" s="76" t="s">
        <v>226</v>
      </c>
      <c r="Q48" s="95"/>
      <c r="R48" s="95"/>
      <c r="S48" s="112">
        <v>-6.2</v>
      </c>
      <c r="AA48" s="50"/>
      <c r="AB48" s="50"/>
      <c r="AC48" s="50"/>
      <c r="AD48" s="76"/>
      <c r="AE48" s="50">
        <v>1</v>
      </c>
      <c r="AF48" s="50"/>
      <c r="AG48" s="50">
        <v>0</v>
      </c>
      <c r="AH48" s="76"/>
      <c r="AQ48" s="32"/>
      <c r="AR48" s="62">
        <v>0.98129999999999995</v>
      </c>
      <c r="AS48" s="62">
        <v>1.194</v>
      </c>
      <c r="AU48" s="37">
        <v>807</v>
      </c>
      <c r="AW48" s="37">
        <v>791.90909999999997</v>
      </c>
      <c r="AX48" s="37">
        <v>20.677013020616815</v>
      </c>
      <c r="BA48" s="32"/>
      <c r="BB48" s="97" t="s">
        <v>89</v>
      </c>
      <c r="BC48" s="83" t="s">
        <v>132</v>
      </c>
      <c r="BD48" s="76">
        <v>52.3</v>
      </c>
      <c r="BE48" s="76"/>
      <c r="BF48" s="76">
        <v>1.73</v>
      </c>
      <c r="BG48" s="76"/>
      <c r="BH48" s="76">
        <v>13.4</v>
      </c>
      <c r="BI48" s="76"/>
      <c r="BJ48" s="76">
        <v>2.56</v>
      </c>
      <c r="BK48" s="76"/>
      <c r="BL48" s="76"/>
      <c r="BM48" s="76"/>
      <c r="BN48" s="76">
        <v>3.15</v>
      </c>
      <c r="BO48" s="76"/>
      <c r="BP48" s="76">
        <v>0.14000000000000001</v>
      </c>
      <c r="BQ48" s="76"/>
      <c r="BR48" s="76">
        <v>5.5</v>
      </c>
      <c r="BS48" s="76"/>
      <c r="BT48" s="76"/>
      <c r="BU48" s="76"/>
      <c r="BV48" s="76"/>
      <c r="BW48" s="76"/>
      <c r="BX48" s="76">
        <v>5.99</v>
      </c>
      <c r="BY48" s="76"/>
      <c r="BZ48" s="76">
        <v>3</v>
      </c>
      <c r="CA48" s="76"/>
      <c r="CB48" s="76">
        <v>6.21</v>
      </c>
      <c r="CC48" s="76"/>
      <c r="CD48" s="76">
        <v>1.47</v>
      </c>
      <c r="CE48" s="76"/>
      <c r="CF48" s="76"/>
      <c r="CG48" s="76"/>
      <c r="CH48" s="76"/>
      <c r="CI48" s="76"/>
      <c r="CJ48" s="76"/>
      <c r="CK48" s="76"/>
      <c r="CL48" s="76"/>
      <c r="CM48" s="76"/>
      <c r="CN48" s="76"/>
      <c r="CO48" s="76"/>
      <c r="CP48" s="76"/>
      <c r="CQ48" s="76"/>
      <c r="CR48" s="76"/>
      <c r="CS48" s="76"/>
      <c r="CT48" s="76"/>
      <c r="CU48" s="76"/>
      <c r="CV48" s="76"/>
      <c r="CW48" s="76"/>
      <c r="CX48" s="76"/>
      <c r="CY48" s="76"/>
      <c r="CZ48" s="76"/>
      <c r="DA48" s="76"/>
      <c r="DB48" s="76"/>
      <c r="DC48" s="76"/>
      <c r="DD48" s="76"/>
      <c r="DE48" s="76"/>
      <c r="DF48" s="76"/>
      <c r="DG48" s="76"/>
      <c r="DH48" s="12">
        <f t="shared" si="23"/>
        <v>95.449999999999989</v>
      </c>
      <c r="DJ48" s="41">
        <f t="shared" si="0"/>
        <v>4.5500000000000114</v>
      </c>
      <c r="DK48" s="76"/>
      <c r="DO48" s="39">
        <v>4.55</v>
      </c>
      <c r="DP48" s="76"/>
      <c r="DQ48" s="76"/>
      <c r="DR48" s="76"/>
      <c r="DU48" s="64"/>
      <c r="DW48" s="32"/>
      <c r="DX48" s="12">
        <f t="shared" si="1"/>
        <v>54.793085385018337</v>
      </c>
      <c r="DY48" s="12">
        <f t="shared" si="2"/>
        <v>0</v>
      </c>
      <c r="DZ48" s="12">
        <f t="shared" si="3"/>
        <v>1.812467260345731</v>
      </c>
      <c r="EA48" s="12">
        <f t="shared" si="4"/>
        <v>0</v>
      </c>
      <c r="EB48" s="12">
        <f t="shared" si="5"/>
        <v>14.038763750654795</v>
      </c>
      <c r="EC48" s="12">
        <f t="shared" si="6"/>
        <v>0</v>
      </c>
      <c r="ED48" s="12">
        <f t="shared" si="7"/>
        <v>3.300157150340493</v>
      </c>
      <c r="EE48" s="12">
        <f t="shared" si="8"/>
        <v>0</v>
      </c>
      <c r="EF48" s="12">
        <f t="shared" si="9"/>
        <v>0.14667365112624414</v>
      </c>
      <c r="EG48" s="12">
        <f t="shared" si="10"/>
        <v>0</v>
      </c>
      <c r="EH48" s="12">
        <f t="shared" si="11"/>
        <v>5.7621791513881622</v>
      </c>
      <c r="EI48" s="12">
        <f t="shared" si="12"/>
        <v>0</v>
      </c>
      <c r="EJ48" s="12">
        <f t="shared" si="13"/>
        <v>6.2755369303300164</v>
      </c>
      <c r="EK48" s="12">
        <f t="shared" si="14"/>
        <v>0</v>
      </c>
      <c r="EL48" s="12">
        <f t="shared" si="15"/>
        <v>3.1430068098480883</v>
      </c>
      <c r="EM48" s="12">
        <f t="shared" si="16"/>
        <v>0</v>
      </c>
      <c r="EN48" s="12">
        <f t="shared" si="17"/>
        <v>6.5060240963855431</v>
      </c>
      <c r="EO48" s="12">
        <f t="shared" si="18"/>
        <v>0</v>
      </c>
      <c r="EP48" s="12">
        <f t="shared" si="19"/>
        <v>1.5400733368255632</v>
      </c>
      <c r="EQ48" s="12">
        <f t="shared" si="20"/>
        <v>0</v>
      </c>
      <c r="ER48" s="12">
        <f t="shared" si="21"/>
        <v>100</v>
      </c>
      <c r="ES48" s="12">
        <f t="shared" si="22"/>
        <v>0</v>
      </c>
    </row>
    <row r="49" spans="1:149" s="12" customFormat="1" x14ac:dyDescent="0.45">
      <c r="A49" s="39" t="s">
        <v>141</v>
      </c>
      <c r="B49" s="32" t="s">
        <v>437</v>
      </c>
      <c r="C49" s="12" t="s">
        <v>530</v>
      </c>
      <c r="D49" s="12" t="s">
        <v>522</v>
      </c>
      <c r="E49" s="12" t="s">
        <v>20</v>
      </c>
      <c r="F49" s="39" t="s">
        <v>187</v>
      </c>
      <c r="G49" s="76" t="s">
        <v>431</v>
      </c>
      <c r="H49" s="39" t="s">
        <v>224</v>
      </c>
      <c r="I49" s="39">
        <v>24</v>
      </c>
      <c r="J49" s="39">
        <v>111.7</v>
      </c>
      <c r="K49" s="39"/>
      <c r="L49" s="39">
        <v>1050</v>
      </c>
      <c r="M49" s="39">
        <v>5</v>
      </c>
      <c r="O49" s="39">
        <v>-6.5</v>
      </c>
      <c r="P49" s="76" t="s">
        <v>226</v>
      </c>
      <c r="Q49" s="95"/>
      <c r="R49" s="95"/>
      <c r="S49" s="112">
        <v>-6.5</v>
      </c>
      <c r="AA49" s="50"/>
      <c r="AB49" s="50"/>
      <c r="AC49" s="50"/>
      <c r="AD49" s="76"/>
      <c r="AE49" s="50">
        <v>1</v>
      </c>
      <c r="AF49" s="50"/>
      <c r="AG49" s="50">
        <v>0</v>
      </c>
      <c r="AH49" s="76"/>
      <c r="AQ49" s="32"/>
      <c r="AR49" s="62">
        <v>0.95320000000000005</v>
      </c>
      <c r="AS49" s="62">
        <v>1.298</v>
      </c>
      <c r="AU49" s="37">
        <v>1117</v>
      </c>
      <c r="AW49" s="37">
        <v>1064.7244000000001</v>
      </c>
      <c r="AX49" s="37">
        <v>20.605133912917569</v>
      </c>
      <c r="BA49" s="32"/>
      <c r="BB49" s="97" t="s">
        <v>89</v>
      </c>
      <c r="BC49" s="83" t="s">
        <v>132</v>
      </c>
      <c r="BD49" s="76">
        <v>51.6</v>
      </c>
      <c r="BE49" s="76"/>
      <c r="BF49" s="76">
        <v>1.74</v>
      </c>
      <c r="BG49" s="76"/>
      <c r="BH49" s="76">
        <v>13.2</v>
      </c>
      <c r="BI49" s="76"/>
      <c r="BJ49" s="76">
        <v>2.56</v>
      </c>
      <c r="BK49" s="76"/>
      <c r="BL49" s="76"/>
      <c r="BM49" s="76"/>
      <c r="BN49" s="76">
        <v>3.9</v>
      </c>
      <c r="BO49" s="76"/>
      <c r="BP49" s="76">
        <v>0.08</v>
      </c>
      <c r="BQ49" s="76"/>
      <c r="BR49" s="76">
        <v>5.5</v>
      </c>
      <c r="BS49" s="76"/>
      <c r="BT49" s="76"/>
      <c r="BU49" s="76"/>
      <c r="BV49" s="76"/>
      <c r="BW49" s="76"/>
      <c r="BX49" s="76">
        <v>6.25</v>
      </c>
      <c r="BY49" s="76"/>
      <c r="BZ49" s="76">
        <v>3.3</v>
      </c>
      <c r="CA49" s="76"/>
      <c r="CB49" s="76">
        <v>5.15</v>
      </c>
      <c r="CC49" s="76"/>
      <c r="CD49" s="76">
        <v>1.45</v>
      </c>
      <c r="CE49" s="76"/>
      <c r="CF49" s="76"/>
      <c r="CG49" s="76"/>
      <c r="CH49" s="76"/>
      <c r="CI49" s="76"/>
      <c r="CJ49" s="76"/>
      <c r="CK49" s="76"/>
      <c r="CL49" s="76"/>
      <c r="CM49" s="76"/>
      <c r="CN49" s="76"/>
      <c r="CO49" s="76"/>
      <c r="CP49" s="76"/>
      <c r="CQ49" s="76"/>
      <c r="CR49" s="76"/>
      <c r="CS49" s="76"/>
      <c r="CT49" s="76"/>
      <c r="CU49" s="76"/>
      <c r="CV49" s="76"/>
      <c r="CW49" s="76"/>
      <c r="CX49" s="76"/>
      <c r="CY49" s="76"/>
      <c r="CZ49" s="76"/>
      <c r="DA49" s="76"/>
      <c r="DB49" s="76"/>
      <c r="DC49" s="76"/>
      <c r="DD49" s="76"/>
      <c r="DE49" s="76"/>
      <c r="DF49" s="76"/>
      <c r="DG49" s="76"/>
      <c r="DH49" s="12">
        <f t="shared" si="23"/>
        <v>94.730000000000018</v>
      </c>
      <c r="DJ49" s="41">
        <f t="shared" ref="DJ49:DJ95" si="24">IF(AND(DH49&lt;100, DH49&gt;0), 100-DH49, 0)</f>
        <v>5.2699999999999818</v>
      </c>
      <c r="DK49" s="76"/>
      <c r="DO49" s="39">
        <v>5.27</v>
      </c>
      <c r="DP49" s="76"/>
      <c r="DQ49" s="76"/>
      <c r="DR49" s="76"/>
      <c r="DU49" s="64"/>
      <c r="DW49" s="32"/>
      <c r="DX49" s="12">
        <f t="shared" si="1"/>
        <v>54.470600654491705</v>
      </c>
      <c r="DY49" s="12">
        <f t="shared" si="2"/>
        <v>0</v>
      </c>
      <c r="DZ49" s="12">
        <f t="shared" si="3"/>
        <v>1.8367993243956504</v>
      </c>
      <c r="EA49" s="12">
        <f t="shared" si="4"/>
        <v>0</v>
      </c>
      <c r="EB49" s="12">
        <f t="shared" si="5"/>
        <v>13.93433970231183</v>
      </c>
      <c r="EC49" s="12">
        <f t="shared" si="6"/>
        <v>0</v>
      </c>
      <c r="ED49" s="12">
        <f t="shared" si="7"/>
        <v>4.1169640029557684</v>
      </c>
      <c r="EE49" s="12">
        <f t="shared" si="8"/>
        <v>0</v>
      </c>
      <c r="EF49" s="12">
        <f t="shared" si="9"/>
        <v>8.4450543650374743E-2</v>
      </c>
      <c r="EG49" s="12">
        <f t="shared" si="10"/>
        <v>0</v>
      </c>
      <c r="EH49" s="12">
        <f t="shared" si="11"/>
        <v>5.8059748759632628</v>
      </c>
      <c r="EI49" s="12">
        <f t="shared" si="12"/>
        <v>0</v>
      </c>
      <c r="EJ49" s="12">
        <f t="shared" si="13"/>
        <v>6.5976987226855259</v>
      </c>
      <c r="EK49" s="12">
        <f t="shared" si="14"/>
        <v>0</v>
      </c>
      <c r="EL49" s="12">
        <f t="shared" si="15"/>
        <v>3.4835849255779574</v>
      </c>
      <c r="EM49" s="12">
        <f t="shared" si="16"/>
        <v>0</v>
      </c>
      <c r="EN49" s="12">
        <f t="shared" si="17"/>
        <v>5.4365037474928739</v>
      </c>
      <c r="EO49" s="12">
        <f t="shared" si="18"/>
        <v>0</v>
      </c>
      <c r="EP49" s="12">
        <f t="shared" si="19"/>
        <v>1.530666103663042</v>
      </c>
      <c r="EQ49" s="12">
        <f t="shared" si="20"/>
        <v>0</v>
      </c>
      <c r="ER49" s="12">
        <f t="shared" si="21"/>
        <v>100</v>
      </c>
      <c r="ES49" s="12">
        <f t="shared" si="22"/>
        <v>0</v>
      </c>
    </row>
    <row r="50" spans="1:149" s="38" customFormat="1" ht="14.65" thickBot="1" x14ac:dyDescent="0.5">
      <c r="A50" s="40" t="s">
        <v>141</v>
      </c>
      <c r="B50" s="98" t="s">
        <v>437</v>
      </c>
      <c r="C50" s="38" t="s">
        <v>530</v>
      </c>
      <c r="D50" s="38" t="s">
        <v>522</v>
      </c>
      <c r="E50" s="38" t="s">
        <v>20</v>
      </c>
      <c r="F50" s="40" t="s">
        <v>188</v>
      </c>
      <c r="G50" s="85" t="s">
        <v>431</v>
      </c>
      <c r="H50" s="40" t="s">
        <v>224</v>
      </c>
      <c r="I50" s="40">
        <v>24</v>
      </c>
      <c r="J50" s="40">
        <v>157.19999999999999</v>
      </c>
      <c r="K50" s="40"/>
      <c r="L50" s="40">
        <v>1050</v>
      </c>
      <c r="M50" s="40">
        <v>5</v>
      </c>
      <c r="O50" s="40">
        <v>-6.5</v>
      </c>
      <c r="P50" s="85" t="s">
        <v>226</v>
      </c>
      <c r="Q50" s="99"/>
      <c r="R50" s="99"/>
      <c r="S50" s="113">
        <v>-6.5</v>
      </c>
      <c r="AA50" s="51"/>
      <c r="AB50" s="51"/>
      <c r="AC50" s="51"/>
      <c r="AD50" s="85"/>
      <c r="AE50" s="51">
        <v>1</v>
      </c>
      <c r="AF50" s="51"/>
      <c r="AG50" s="51">
        <v>0</v>
      </c>
      <c r="AH50" s="85"/>
      <c r="AQ50" s="98"/>
      <c r="AR50" s="63">
        <v>0.94799999999999995</v>
      </c>
      <c r="AS50" s="63">
        <v>1.46</v>
      </c>
      <c r="AU50" s="106">
        <v>1572</v>
      </c>
      <c r="AW50" s="106">
        <v>1490.2559999999999</v>
      </c>
      <c r="AX50" s="106">
        <v>21.286507829280172</v>
      </c>
      <c r="BA50" s="98"/>
      <c r="BB50" s="101" t="s">
        <v>89</v>
      </c>
      <c r="BC50" s="92" t="s">
        <v>132</v>
      </c>
      <c r="BD50" s="85">
        <v>51.7</v>
      </c>
      <c r="BE50" s="85"/>
      <c r="BF50" s="85">
        <v>1.51</v>
      </c>
      <c r="BG50" s="85"/>
      <c r="BH50" s="85">
        <v>13.1</v>
      </c>
      <c r="BI50" s="85"/>
      <c r="BJ50" s="85">
        <v>2.56</v>
      </c>
      <c r="BK50" s="85"/>
      <c r="BL50" s="85"/>
      <c r="BM50" s="85"/>
      <c r="BN50" s="85">
        <v>3.31</v>
      </c>
      <c r="BO50" s="85"/>
      <c r="BP50" s="85">
        <v>0.08</v>
      </c>
      <c r="BQ50" s="85"/>
      <c r="BR50" s="85">
        <v>5.4</v>
      </c>
      <c r="BS50" s="85"/>
      <c r="BT50" s="85"/>
      <c r="BU50" s="85"/>
      <c r="BV50" s="85"/>
      <c r="BW50" s="85"/>
      <c r="BX50" s="85">
        <v>5.65</v>
      </c>
      <c r="BY50" s="85"/>
      <c r="BZ50" s="85">
        <v>2.9</v>
      </c>
      <c r="CA50" s="85"/>
      <c r="CB50" s="85">
        <v>6.03</v>
      </c>
      <c r="CC50" s="85"/>
      <c r="CD50" s="85">
        <v>1.45</v>
      </c>
      <c r="CE50" s="85"/>
      <c r="CF50" s="85"/>
      <c r="CG50" s="85"/>
      <c r="CH50" s="85"/>
      <c r="CI50" s="85"/>
      <c r="CJ50" s="85"/>
      <c r="CK50" s="85"/>
      <c r="CL50" s="85"/>
      <c r="CM50" s="85"/>
      <c r="CN50" s="85"/>
      <c r="CO50" s="85"/>
      <c r="CP50" s="85"/>
      <c r="CQ50" s="85"/>
      <c r="CR50" s="85"/>
      <c r="CS50" s="85"/>
      <c r="CT50" s="85"/>
      <c r="CU50" s="85"/>
      <c r="CV50" s="85"/>
      <c r="CW50" s="85"/>
      <c r="CX50" s="85"/>
      <c r="CY50" s="85"/>
      <c r="CZ50" s="85"/>
      <c r="DA50" s="85"/>
      <c r="DB50" s="85"/>
      <c r="DC50" s="85"/>
      <c r="DD50" s="85"/>
      <c r="DE50" s="85"/>
      <c r="DF50" s="85"/>
      <c r="DG50" s="85"/>
      <c r="DH50" s="38">
        <f t="shared" si="23"/>
        <v>93.690000000000026</v>
      </c>
      <c r="DJ50" s="42">
        <f t="shared" si="24"/>
        <v>6.3099999999999739</v>
      </c>
      <c r="DK50" s="85"/>
      <c r="DO50" s="40">
        <v>6.31</v>
      </c>
      <c r="DP50" s="85"/>
      <c r="DQ50" s="85"/>
      <c r="DR50" s="85"/>
      <c r="DU50" s="66"/>
      <c r="DW50" s="98"/>
      <c r="DX50" s="38">
        <f t="shared" ref="DX50:DX95" si="25">BD50/$DH50*100</f>
        <v>55.181983135873615</v>
      </c>
      <c r="DY50" s="38">
        <f t="shared" ref="DY50:DY95" si="26">DX50*SQRT(((BE50/BD50)^2)+(($DI50/$DH50)^2))</f>
        <v>0</v>
      </c>
      <c r="DZ50" s="38">
        <f t="shared" ref="DZ50:DZ95" si="27">BF50/$DH50*100</f>
        <v>1.6116981534848966</v>
      </c>
      <c r="EA50" s="38">
        <f t="shared" ref="EA50:EA95" si="28">DZ50*SQRT(((BG50/BF50)^2)+(($DI50/$DH50)^2))</f>
        <v>0</v>
      </c>
      <c r="EB50" s="38">
        <f t="shared" ref="EB50:EB95" si="29">BH50/$DH50*100</f>
        <v>13.982281993809368</v>
      </c>
      <c r="EC50" s="38">
        <f t="shared" ref="EC50:EC95" si="30">EB50*SQRT(((BI50/BH50)^2)+(($DI50/$DH50)^2))</f>
        <v>0</v>
      </c>
      <c r="ED50" s="38">
        <f t="shared" ref="ED50:ED95" si="31">BN50/$DH50*100</f>
        <v>3.532927740420535</v>
      </c>
      <c r="EE50" s="38">
        <f t="shared" ref="EE50:EE95" si="32">ED50*SQRT(((BO50/BN50)^2)+(($DI50/$DH50)^2))</f>
        <v>0</v>
      </c>
      <c r="EF50" s="38">
        <f t="shared" ref="EF50:EF95" si="33">BP50/$DH50*100</f>
        <v>8.5387981641583927E-2</v>
      </c>
      <c r="EG50" s="38">
        <f t="shared" ref="EG50:EG95" si="34">EF50*SQRT(((BQ50/BP50)^2)+(($DI50/$DH50)^2))</f>
        <v>0</v>
      </c>
      <c r="EH50" s="38">
        <f t="shared" ref="EH50:EH95" si="35">BR50/$DH50*100</f>
        <v>5.7636887608069154</v>
      </c>
      <c r="EI50" s="38">
        <f t="shared" ref="EI50:EI95" si="36">EH50*SQRT(((BS50/BR50)^2)+(($DI50/$DH50)^2))</f>
        <v>0</v>
      </c>
      <c r="EJ50" s="38">
        <f t="shared" ref="EJ50:EJ95" si="37">BX50/$DH50*100</f>
        <v>6.0305262034368656</v>
      </c>
      <c r="EK50" s="38">
        <f t="shared" ref="EK50:EK95" si="38">EJ50*SQRT(((BY50/BX50)^2)+(($DI50/$DH50)^2))</f>
        <v>0</v>
      </c>
      <c r="EL50" s="38">
        <f t="shared" ref="EL50:EL95" si="39">BZ50/$DH50*100</f>
        <v>3.095314334507417</v>
      </c>
      <c r="EM50" s="38">
        <f t="shared" ref="EM50:EM95" si="40">EL50*SQRT(((CA50/BZ50)^2)+(($DI50/$DH50)^2))</f>
        <v>0</v>
      </c>
      <c r="EN50" s="38">
        <f t="shared" ref="EN50:EN95" si="41">CB50/$DH50*100</f>
        <v>6.4361191162343889</v>
      </c>
      <c r="EO50" s="38">
        <f t="shared" ref="EO50:EO95" si="42">EN50*SQRT(((CC50/CB50)^2)+(($DI50/$DH50)^2))</f>
        <v>0</v>
      </c>
      <c r="EP50" s="38">
        <f t="shared" ref="EP50:EP95" si="43">CD50/$DH50*100</f>
        <v>1.5476571672537085</v>
      </c>
      <c r="EQ50" s="38">
        <f t="shared" ref="EQ50:EQ95" si="44">EP50*SQRT(((CE50/CD50)^2)+(($DI50/$DH50)^2))</f>
        <v>0</v>
      </c>
      <c r="ER50" s="38">
        <f t="shared" ref="ER50:ER95" si="45">DH50/$DH50*100</f>
        <v>100</v>
      </c>
      <c r="ES50" s="38">
        <f t="shared" ref="ES50:ES95" si="46">ER50*SQRT(((DI50/DH50)^2)+(($DI50/$DH50)^2))</f>
        <v>0</v>
      </c>
    </row>
    <row r="51" spans="1:149" s="12" customFormat="1" x14ac:dyDescent="0.45">
      <c r="A51" s="39" t="s">
        <v>142</v>
      </c>
      <c r="B51" s="32" t="s">
        <v>438</v>
      </c>
      <c r="C51" s="12" t="s">
        <v>448</v>
      </c>
      <c r="D51" s="12" t="s">
        <v>7</v>
      </c>
      <c r="E51" s="12" t="s">
        <v>20</v>
      </c>
      <c r="F51" s="39" t="s">
        <v>189</v>
      </c>
      <c r="G51" s="76" t="s">
        <v>431</v>
      </c>
      <c r="H51" s="39" t="s">
        <v>136</v>
      </c>
      <c r="I51" s="39"/>
      <c r="J51" s="39">
        <v>70.3</v>
      </c>
      <c r="K51" s="39"/>
      <c r="L51" s="39">
        <v>1100</v>
      </c>
      <c r="M51" s="76"/>
      <c r="O51" s="39" t="s">
        <v>81</v>
      </c>
      <c r="P51" s="76" t="s">
        <v>226</v>
      </c>
      <c r="Q51" s="95"/>
      <c r="R51" s="95">
        <v>2</v>
      </c>
      <c r="S51" s="96"/>
      <c r="AA51" s="50"/>
      <c r="AB51" s="50"/>
      <c r="AC51" s="50"/>
      <c r="AD51" s="76"/>
      <c r="AE51" s="50">
        <v>1</v>
      </c>
      <c r="AF51" s="50"/>
      <c r="AG51" s="50">
        <v>0</v>
      </c>
      <c r="AH51" s="76"/>
      <c r="AQ51" s="32"/>
      <c r="AR51" s="62">
        <v>0.97499999999999998</v>
      </c>
      <c r="AS51" s="62">
        <v>1.1679999999999999</v>
      </c>
      <c r="AU51" s="37">
        <v>703</v>
      </c>
      <c r="AW51" s="37">
        <v>685.42499999999995</v>
      </c>
      <c r="AX51" s="37">
        <v>20.322090022808847</v>
      </c>
      <c r="BA51" s="32"/>
      <c r="BB51" s="97" t="s">
        <v>89</v>
      </c>
      <c r="BC51" s="83" t="s">
        <v>132</v>
      </c>
      <c r="BD51" s="103">
        <v>61.700299999999999</v>
      </c>
      <c r="BE51" s="103"/>
      <c r="BF51" s="103">
        <v>0.62094499999999997</v>
      </c>
      <c r="BG51" s="103"/>
      <c r="BH51" s="103">
        <v>17.051400000000001</v>
      </c>
      <c r="BI51" s="103"/>
      <c r="BJ51" s="103">
        <v>1.9811099999999999</v>
      </c>
      <c r="BK51" s="103"/>
      <c r="BL51" s="103"/>
      <c r="BM51" s="103"/>
      <c r="BN51" s="103">
        <v>1.9811099999999999</v>
      </c>
      <c r="BO51" s="103"/>
      <c r="BP51" s="103">
        <v>5.9137700000000001E-2</v>
      </c>
      <c r="BQ51" s="103"/>
      <c r="BR51" s="103">
        <v>2.61191</v>
      </c>
      <c r="BS51" s="103"/>
      <c r="BT51" s="103"/>
      <c r="BU51" s="103"/>
      <c r="BV51" s="103"/>
      <c r="BW51" s="103"/>
      <c r="BX51" s="103">
        <v>5.5589399999999998</v>
      </c>
      <c r="BY51" s="103"/>
      <c r="BZ51" s="103">
        <v>3.9917899999999999</v>
      </c>
      <c r="CA51" s="103"/>
      <c r="CB51" s="103">
        <v>1.5868599999999999</v>
      </c>
      <c r="CC51" s="103"/>
      <c r="CD51" s="103">
        <v>0.23655100000000001</v>
      </c>
      <c r="CE51" s="76"/>
      <c r="CF51" s="76"/>
      <c r="CG51" s="76"/>
      <c r="CH51" s="76"/>
      <c r="CI51" s="76"/>
      <c r="CJ51" s="76"/>
      <c r="CK51" s="76"/>
      <c r="CL51" s="76"/>
      <c r="CM51" s="76"/>
      <c r="CN51" s="76"/>
      <c r="CO51" s="76"/>
      <c r="CP51" s="76"/>
      <c r="CQ51" s="76"/>
      <c r="CR51" s="76"/>
      <c r="CS51" s="76"/>
      <c r="CT51" s="76"/>
      <c r="CU51" s="76"/>
      <c r="CV51" s="76"/>
      <c r="CW51" s="76"/>
      <c r="CX51" s="76"/>
      <c r="CY51" s="76"/>
      <c r="CZ51" s="76"/>
      <c r="DA51" s="76"/>
      <c r="DB51" s="76"/>
      <c r="DC51" s="76"/>
      <c r="DD51" s="76"/>
      <c r="DE51" s="76"/>
      <c r="DF51" s="76"/>
      <c r="DG51" s="76"/>
      <c r="DH51" s="104">
        <f t="shared" si="23"/>
        <v>97.380053699999991</v>
      </c>
      <c r="DJ51" s="105">
        <f t="shared" si="24"/>
        <v>2.6199463000000094</v>
      </c>
      <c r="DK51" s="76"/>
      <c r="DO51" s="39">
        <v>2.62</v>
      </c>
      <c r="DP51" s="76"/>
      <c r="DQ51" s="76"/>
      <c r="DR51" s="76"/>
      <c r="DU51" s="64"/>
      <c r="DW51" s="32"/>
      <c r="DX51" s="12">
        <f t="shared" si="25"/>
        <v>63.360305992519706</v>
      </c>
      <c r="DY51" s="12">
        <f t="shared" si="26"/>
        <v>0</v>
      </c>
      <c r="DZ51" s="12">
        <f t="shared" si="27"/>
        <v>0.6376511168426271</v>
      </c>
      <c r="EA51" s="12">
        <f t="shared" si="28"/>
        <v>0</v>
      </c>
      <c r="EB51" s="12">
        <f t="shared" si="29"/>
        <v>17.510156702655426</v>
      </c>
      <c r="EC51" s="12">
        <f t="shared" si="30"/>
        <v>0</v>
      </c>
      <c r="ED51" s="12">
        <f t="shared" si="31"/>
        <v>2.0344104616159195</v>
      </c>
      <c r="EE51" s="12">
        <f t="shared" si="32"/>
        <v>0</v>
      </c>
      <c r="EF51" s="12">
        <f t="shared" si="33"/>
        <v>6.0728760924887444E-2</v>
      </c>
      <c r="EG51" s="12">
        <f t="shared" si="34"/>
        <v>0</v>
      </c>
      <c r="EH51" s="12">
        <f t="shared" si="35"/>
        <v>2.6821817207521215</v>
      </c>
      <c r="EI51" s="12">
        <f t="shared" si="36"/>
        <v>0</v>
      </c>
      <c r="EJ51" s="12">
        <f t="shared" si="37"/>
        <v>5.7084996247029185</v>
      </c>
      <c r="EK51" s="12">
        <f t="shared" si="38"/>
        <v>0</v>
      </c>
      <c r="EL51" s="12">
        <f t="shared" si="39"/>
        <v>4.0991864846342763</v>
      </c>
      <c r="EM51" s="12">
        <f t="shared" si="40"/>
        <v>0</v>
      </c>
      <c r="EN51" s="12">
        <f t="shared" si="41"/>
        <v>1.6295534246557928</v>
      </c>
      <c r="EO51" s="12">
        <f t="shared" si="42"/>
        <v>0</v>
      </c>
      <c r="EP51" s="12">
        <f t="shared" si="43"/>
        <v>0.24291524908041823</v>
      </c>
      <c r="EQ51" s="12">
        <f t="shared" si="44"/>
        <v>0</v>
      </c>
      <c r="ER51" s="12">
        <f t="shared" si="45"/>
        <v>100</v>
      </c>
      <c r="ES51" s="12">
        <f t="shared" si="46"/>
        <v>0</v>
      </c>
    </row>
    <row r="52" spans="1:149" s="12" customFormat="1" x14ac:dyDescent="0.45">
      <c r="A52" s="39" t="s">
        <v>142</v>
      </c>
      <c r="B52" s="32" t="s">
        <v>438</v>
      </c>
      <c r="C52" s="12" t="s">
        <v>448</v>
      </c>
      <c r="D52" s="12" t="s">
        <v>7</v>
      </c>
      <c r="E52" s="12" t="s">
        <v>20</v>
      </c>
      <c r="F52" s="39" t="s">
        <v>190</v>
      </c>
      <c r="G52" s="76" t="s">
        <v>431</v>
      </c>
      <c r="H52" s="39" t="s">
        <v>136</v>
      </c>
      <c r="I52" s="39"/>
      <c r="J52" s="39">
        <v>186.5</v>
      </c>
      <c r="K52" s="39"/>
      <c r="L52" s="39">
        <v>1100</v>
      </c>
      <c r="M52" s="76"/>
      <c r="O52" s="39" t="s">
        <v>81</v>
      </c>
      <c r="P52" s="76" t="s">
        <v>226</v>
      </c>
      <c r="Q52" s="95"/>
      <c r="R52" s="95">
        <v>2</v>
      </c>
      <c r="S52" s="96"/>
      <c r="AA52" s="50"/>
      <c r="AB52" s="50"/>
      <c r="AC52" s="50"/>
      <c r="AD52" s="76"/>
      <c r="AE52" s="50">
        <v>1</v>
      </c>
      <c r="AF52" s="50"/>
      <c r="AG52" s="50">
        <v>0</v>
      </c>
      <c r="AH52" s="76"/>
      <c r="AQ52" s="32"/>
      <c r="AR52" s="62">
        <v>0.9698</v>
      </c>
      <c r="AS52" s="62">
        <v>1.5609999999999999</v>
      </c>
      <c r="AU52" s="37">
        <v>1865</v>
      </c>
      <c r="AW52" s="37">
        <v>1808.6769999999999</v>
      </c>
      <c r="AX52" s="37">
        <v>22.41582295788011</v>
      </c>
      <c r="BA52" s="32"/>
      <c r="BB52" s="97" t="s">
        <v>89</v>
      </c>
      <c r="BC52" s="83" t="s">
        <v>132</v>
      </c>
      <c r="BD52" s="103">
        <v>60.173299999999998</v>
      </c>
      <c r="BE52" s="103"/>
      <c r="BF52" s="103">
        <v>0.60557799999999995</v>
      </c>
      <c r="BG52" s="103"/>
      <c r="BH52" s="103">
        <v>16.6294</v>
      </c>
      <c r="BI52" s="103"/>
      <c r="BJ52" s="103">
        <v>1.93208</v>
      </c>
      <c r="BK52" s="103"/>
      <c r="BL52" s="103"/>
      <c r="BM52" s="103"/>
      <c r="BN52" s="103">
        <v>1.93208</v>
      </c>
      <c r="BO52" s="103"/>
      <c r="BP52" s="103">
        <v>5.7674099999999999E-2</v>
      </c>
      <c r="BQ52" s="103"/>
      <c r="BR52" s="103">
        <v>2.5472700000000001</v>
      </c>
      <c r="BS52" s="103"/>
      <c r="BT52" s="103"/>
      <c r="BU52" s="103"/>
      <c r="BV52" s="103"/>
      <c r="BW52" s="103"/>
      <c r="BX52" s="103">
        <v>5.42136</v>
      </c>
      <c r="BY52" s="103"/>
      <c r="BZ52" s="103">
        <v>3.8929999999999998</v>
      </c>
      <c r="CA52" s="103"/>
      <c r="CB52" s="103">
        <v>1.54759</v>
      </c>
      <c r="CC52" s="103"/>
      <c r="CD52" s="103">
        <v>0.23069600000000001</v>
      </c>
      <c r="CE52" s="76"/>
      <c r="CF52" s="76"/>
      <c r="CG52" s="76"/>
      <c r="CH52" s="76"/>
      <c r="CI52" s="76"/>
      <c r="CJ52" s="76"/>
      <c r="CK52" s="76"/>
      <c r="CL52" s="76"/>
      <c r="CM52" s="76"/>
      <c r="CN52" s="76"/>
      <c r="CO52" s="76"/>
      <c r="CP52" s="76"/>
      <c r="CQ52" s="76"/>
      <c r="CR52" s="76"/>
      <c r="CS52" s="76"/>
      <c r="CT52" s="76"/>
      <c r="CU52" s="76"/>
      <c r="CV52" s="76"/>
      <c r="CW52" s="76"/>
      <c r="CX52" s="76"/>
      <c r="CY52" s="76"/>
      <c r="CZ52" s="76"/>
      <c r="DA52" s="76"/>
      <c r="DB52" s="76"/>
      <c r="DC52" s="76"/>
      <c r="DD52" s="76"/>
      <c r="DE52" s="76"/>
      <c r="DF52" s="76"/>
      <c r="DG52" s="76"/>
      <c r="DH52" s="104">
        <f t="shared" si="23"/>
        <v>94.970028099999993</v>
      </c>
      <c r="DJ52" s="105">
        <f t="shared" si="24"/>
        <v>5.0299719000000067</v>
      </c>
      <c r="DK52" s="76"/>
      <c r="DO52" s="39">
        <v>5.03</v>
      </c>
      <c r="DP52" s="76"/>
      <c r="DQ52" s="76"/>
      <c r="DR52" s="76"/>
      <c r="DU52" s="64"/>
      <c r="DW52" s="32"/>
      <c r="DX52" s="12">
        <f t="shared" si="25"/>
        <v>63.360305565709318</v>
      </c>
      <c r="DY52" s="12">
        <f t="shared" si="26"/>
        <v>0</v>
      </c>
      <c r="DZ52" s="12">
        <f t="shared" si="27"/>
        <v>0.63765170140030736</v>
      </c>
      <c r="EA52" s="12">
        <f t="shared" si="28"/>
        <v>0</v>
      </c>
      <c r="EB52" s="12">
        <f t="shared" si="29"/>
        <v>17.510155922550478</v>
      </c>
      <c r="EC52" s="12">
        <f t="shared" si="30"/>
        <v>0</v>
      </c>
      <c r="ED52" s="12">
        <f t="shared" si="31"/>
        <v>2.0344102646422191</v>
      </c>
      <c r="EE52" s="12">
        <f t="shared" si="32"/>
        <v>0</v>
      </c>
      <c r="EF52" s="12">
        <f t="shared" si="33"/>
        <v>6.0728738480809195E-2</v>
      </c>
      <c r="EG52" s="12">
        <f t="shared" si="34"/>
        <v>0</v>
      </c>
      <c r="EH52" s="12">
        <f t="shared" si="35"/>
        <v>2.6821830539186715</v>
      </c>
      <c r="EI52" s="12">
        <f t="shared" si="36"/>
        <v>0</v>
      </c>
      <c r="EJ52" s="12">
        <f t="shared" si="37"/>
        <v>5.7084957311916398</v>
      </c>
      <c r="EK52" s="12">
        <f t="shared" si="38"/>
        <v>0</v>
      </c>
      <c r="EL52" s="12">
        <f t="shared" si="39"/>
        <v>4.0991880047680018</v>
      </c>
      <c r="EM52" s="12">
        <f t="shared" si="40"/>
        <v>0</v>
      </c>
      <c r="EN52" s="12">
        <f t="shared" si="41"/>
        <v>1.6295562199586209</v>
      </c>
      <c r="EO52" s="12">
        <f t="shared" si="42"/>
        <v>0</v>
      </c>
      <c r="EP52" s="12">
        <f t="shared" si="43"/>
        <v>0.24291453273772384</v>
      </c>
      <c r="EQ52" s="12">
        <f t="shared" si="44"/>
        <v>0</v>
      </c>
      <c r="ER52" s="12">
        <f t="shared" si="45"/>
        <v>100</v>
      </c>
      <c r="ES52" s="12">
        <f t="shared" si="46"/>
        <v>0</v>
      </c>
    </row>
    <row r="53" spans="1:149" s="12" customFormat="1" x14ac:dyDescent="0.45">
      <c r="A53" s="39" t="s">
        <v>142</v>
      </c>
      <c r="B53" s="32" t="s">
        <v>438</v>
      </c>
      <c r="C53" s="12" t="s">
        <v>448</v>
      </c>
      <c r="D53" s="12" t="s">
        <v>7</v>
      </c>
      <c r="E53" s="12" t="s">
        <v>20</v>
      </c>
      <c r="F53" s="39" t="s">
        <v>191</v>
      </c>
      <c r="G53" s="76" t="s">
        <v>431</v>
      </c>
      <c r="H53" s="39" t="s">
        <v>136</v>
      </c>
      <c r="I53" s="39"/>
      <c r="J53" s="39">
        <v>298.5</v>
      </c>
      <c r="K53" s="39"/>
      <c r="L53" s="39">
        <v>1050</v>
      </c>
      <c r="M53" s="76"/>
      <c r="O53" s="39" t="s">
        <v>81</v>
      </c>
      <c r="P53" s="76" t="s">
        <v>226</v>
      </c>
      <c r="Q53" s="95"/>
      <c r="R53" s="95">
        <v>2</v>
      </c>
      <c r="S53" s="96"/>
      <c r="AA53" s="50"/>
      <c r="AB53" s="50"/>
      <c r="AC53" s="50"/>
      <c r="AD53" s="76"/>
      <c r="AE53" s="50">
        <v>1</v>
      </c>
      <c r="AF53" s="50"/>
      <c r="AG53" s="50">
        <v>0</v>
      </c>
      <c r="AH53" s="76"/>
      <c r="AQ53" s="32"/>
      <c r="AR53" s="62">
        <v>0.97660000000000002</v>
      </c>
      <c r="AS53" s="62">
        <v>2.145</v>
      </c>
      <c r="AU53" s="37">
        <v>2985</v>
      </c>
      <c r="AW53" s="37">
        <v>2915.1510000000003</v>
      </c>
      <c r="AX53" s="37">
        <v>23.614750703022992</v>
      </c>
      <c r="BA53" s="32"/>
      <c r="BB53" s="97" t="s">
        <v>89</v>
      </c>
      <c r="BC53" s="83" t="s">
        <v>132</v>
      </c>
      <c r="BD53" s="103">
        <v>59.077199999999998</v>
      </c>
      <c r="BE53" s="103"/>
      <c r="BF53" s="103">
        <v>0.59454700000000005</v>
      </c>
      <c r="BG53" s="103"/>
      <c r="BH53" s="103">
        <v>16.3264</v>
      </c>
      <c r="BI53" s="103"/>
      <c r="BJ53" s="103">
        <v>1.89689</v>
      </c>
      <c r="BK53" s="103"/>
      <c r="BL53" s="103"/>
      <c r="BM53" s="103"/>
      <c r="BN53" s="103">
        <v>1.89689</v>
      </c>
      <c r="BO53" s="103"/>
      <c r="BP53" s="103">
        <v>5.66235E-2</v>
      </c>
      <c r="BQ53" s="103"/>
      <c r="BR53" s="103">
        <v>2.5008699999999999</v>
      </c>
      <c r="BS53" s="103"/>
      <c r="BT53" s="103"/>
      <c r="BU53" s="103"/>
      <c r="BV53" s="103"/>
      <c r="BW53" s="103"/>
      <c r="BX53" s="103">
        <v>5.3226100000000001</v>
      </c>
      <c r="BY53" s="103"/>
      <c r="BZ53" s="103">
        <v>3.8220800000000001</v>
      </c>
      <c r="CA53" s="103"/>
      <c r="CB53" s="103">
        <v>1.5194000000000001</v>
      </c>
      <c r="CC53" s="103"/>
      <c r="CD53" s="103">
        <v>0.226494</v>
      </c>
      <c r="CE53" s="76"/>
      <c r="CF53" s="76"/>
      <c r="CG53" s="76"/>
      <c r="CH53" s="76"/>
      <c r="CI53" s="76"/>
      <c r="CJ53" s="76"/>
      <c r="CK53" s="76"/>
      <c r="CL53" s="76"/>
      <c r="CM53" s="76"/>
      <c r="CN53" s="76"/>
      <c r="CO53" s="76"/>
      <c r="CP53" s="76"/>
      <c r="CQ53" s="76"/>
      <c r="CR53" s="76"/>
      <c r="CS53" s="76"/>
      <c r="CT53" s="76"/>
      <c r="CU53" s="76"/>
      <c r="CV53" s="76"/>
      <c r="CW53" s="76"/>
      <c r="CX53" s="76"/>
      <c r="CY53" s="76"/>
      <c r="CZ53" s="76"/>
      <c r="DA53" s="76"/>
      <c r="DB53" s="76"/>
      <c r="DC53" s="76"/>
      <c r="DD53" s="76"/>
      <c r="DE53" s="76"/>
      <c r="DF53" s="76"/>
      <c r="DG53" s="76"/>
      <c r="DH53" s="104">
        <f t="shared" si="23"/>
        <v>93.240004499999998</v>
      </c>
      <c r="DJ53" s="105">
        <f t="shared" si="24"/>
        <v>6.7599955000000023</v>
      </c>
      <c r="DK53" s="76"/>
      <c r="DO53" s="39">
        <v>6.76</v>
      </c>
      <c r="DP53" s="76"/>
      <c r="DQ53" s="76"/>
      <c r="DR53" s="76"/>
      <c r="DU53" s="64"/>
      <c r="DW53" s="32"/>
      <c r="DX53" s="12">
        <f t="shared" si="25"/>
        <v>63.360357302428064</v>
      </c>
      <c r="DY53" s="12">
        <f t="shared" si="26"/>
        <v>0</v>
      </c>
      <c r="DZ53" s="12">
        <f t="shared" si="27"/>
        <v>0.63765226437757205</v>
      </c>
      <c r="EA53" s="12">
        <f t="shared" si="28"/>
        <v>0</v>
      </c>
      <c r="EB53" s="12">
        <f t="shared" si="29"/>
        <v>17.510080665000398</v>
      </c>
      <c r="EC53" s="12">
        <f t="shared" si="30"/>
        <v>0</v>
      </c>
      <c r="ED53" s="12">
        <f t="shared" si="31"/>
        <v>2.0344164612304367</v>
      </c>
      <c r="EE53" s="12">
        <f t="shared" si="32"/>
        <v>0</v>
      </c>
      <c r="EF53" s="12">
        <f t="shared" si="33"/>
        <v>6.0728761547839696E-2</v>
      </c>
      <c r="EG53" s="12">
        <f t="shared" si="34"/>
        <v>0</v>
      </c>
      <c r="EH53" s="12">
        <f t="shared" si="35"/>
        <v>2.6821856277366436</v>
      </c>
      <c r="EI53" s="12">
        <f t="shared" si="36"/>
        <v>0</v>
      </c>
      <c r="EJ53" s="12">
        <f t="shared" si="37"/>
        <v>5.7085046579979526</v>
      </c>
      <c r="EK53" s="12">
        <f t="shared" si="38"/>
        <v>0</v>
      </c>
      <c r="EL53" s="12">
        <f t="shared" si="39"/>
        <v>4.0991847013478004</v>
      </c>
      <c r="EM53" s="12">
        <f t="shared" si="40"/>
        <v>0</v>
      </c>
      <c r="EN53" s="12">
        <f t="shared" si="41"/>
        <v>1.6295580509115055</v>
      </c>
      <c r="EO53" s="12">
        <f t="shared" si="42"/>
        <v>0</v>
      </c>
      <c r="EP53" s="12">
        <f t="shared" si="43"/>
        <v>0.24291504619135879</v>
      </c>
      <c r="EQ53" s="12">
        <f t="shared" si="44"/>
        <v>0</v>
      </c>
      <c r="ER53" s="12">
        <f t="shared" si="45"/>
        <v>100</v>
      </c>
      <c r="ES53" s="12">
        <f t="shared" si="46"/>
        <v>0</v>
      </c>
    </row>
    <row r="54" spans="1:149" s="12" customFormat="1" x14ac:dyDescent="0.45">
      <c r="A54" s="39" t="s">
        <v>142</v>
      </c>
      <c r="B54" s="32" t="s">
        <v>438</v>
      </c>
      <c r="C54" s="12" t="s">
        <v>448</v>
      </c>
      <c r="D54" s="12" t="s">
        <v>7</v>
      </c>
      <c r="E54" s="12" t="s">
        <v>20</v>
      </c>
      <c r="F54" s="39" t="s">
        <v>192</v>
      </c>
      <c r="G54" s="76" t="s">
        <v>431</v>
      </c>
      <c r="H54" s="39" t="s">
        <v>136</v>
      </c>
      <c r="I54" s="39"/>
      <c r="J54" s="39">
        <v>283</v>
      </c>
      <c r="K54" s="39"/>
      <c r="L54" s="39">
        <v>1000</v>
      </c>
      <c r="M54" s="76"/>
      <c r="O54" s="39" t="s">
        <v>81</v>
      </c>
      <c r="P54" s="76" t="s">
        <v>226</v>
      </c>
      <c r="Q54" s="95"/>
      <c r="R54" s="95">
        <v>2</v>
      </c>
      <c r="S54" s="96"/>
      <c r="AA54" s="50"/>
      <c r="AB54" s="50"/>
      <c r="AC54" s="50"/>
      <c r="AD54" s="76"/>
      <c r="AE54" s="50">
        <v>1</v>
      </c>
      <c r="AF54" s="50"/>
      <c r="AG54" s="50">
        <v>0</v>
      </c>
      <c r="AH54" s="76"/>
      <c r="AQ54" s="32"/>
      <c r="AR54" s="62">
        <v>0.94069999999999998</v>
      </c>
      <c r="AS54" s="62">
        <v>2.0960000000000001</v>
      </c>
      <c r="AU54" s="37">
        <v>2830</v>
      </c>
      <c r="AW54" s="37">
        <v>2662.181</v>
      </c>
      <c r="AX54" s="37">
        <v>22.287278140360417</v>
      </c>
      <c r="BA54" s="32"/>
      <c r="BB54" s="97" t="s">
        <v>89</v>
      </c>
      <c r="BC54" s="83" t="s">
        <v>132</v>
      </c>
      <c r="BD54" s="103">
        <v>59.039200000000001</v>
      </c>
      <c r="BE54" s="103"/>
      <c r="BF54" s="103">
        <v>0.59416400000000003</v>
      </c>
      <c r="BG54" s="103"/>
      <c r="BH54" s="103">
        <v>16.315899999999999</v>
      </c>
      <c r="BI54" s="103"/>
      <c r="BJ54" s="103">
        <v>1.89567</v>
      </c>
      <c r="BK54" s="103"/>
      <c r="BL54" s="103"/>
      <c r="BM54" s="103"/>
      <c r="BN54" s="103">
        <v>1.89567</v>
      </c>
      <c r="BO54" s="103"/>
      <c r="BP54" s="103">
        <v>5.6586999999999998E-2</v>
      </c>
      <c r="BQ54" s="103"/>
      <c r="BR54" s="103">
        <v>2.49926</v>
      </c>
      <c r="BS54" s="103"/>
      <c r="BT54" s="103"/>
      <c r="BU54" s="103"/>
      <c r="BV54" s="103"/>
      <c r="BW54" s="103"/>
      <c r="BX54" s="103">
        <v>5.3191800000000002</v>
      </c>
      <c r="BY54" s="103"/>
      <c r="BZ54" s="103">
        <v>3.8196300000000001</v>
      </c>
      <c r="CA54" s="103"/>
      <c r="CB54" s="103">
        <v>1.5184200000000001</v>
      </c>
      <c r="CC54" s="103"/>
      <c r="CD54" s="103">
        <v>0.22634799999999999</v>
      </c>
      <c r="CE54" s="76"/>
      <c r="CF54" s="76"/>
      <c r="CG54" s="76"/>
      <c r="CH54" s="76"/>
      <c r="CI54" s="76"/>
      <c r="CJ54" s="76"/>
      <c r="CK54" s="76"/>
      <c r="CL54" s="76"/>
      <c r="CM54" s="76"/>
      <c r="CN54" s="76"/>
      <c r="CO54" s="76"/>
      <c r="CP54" s="76"/>
      <c r="CQ54" s="76"/>
      <c r="CR54" s="76"/>
      <c r="CS54" s="76"/>
      <c r="CT54" s="76"/>
      <c r="CU54" s="76"/>
      <c r="CV54" s="76"/>
      <c r="CW54" s="76"/>
      <c r="CX54" s="76"/>
      <c r="CY54" s="76"/>
      <c r="CZ54" s="76"/>
      <c r="DA54" s="76"/>
      <c r="DB54" s="76"/>
      <c r="DC54" s="76"/>
      <c r="DD54" s="76"/>
      <c r="DE54" s="76"/>
      <c r="DF54" s="76"/>
      <c r="DG54" s="76"/>
      <c r="DH54" s="104">
        <f t="shared" si="23"/>
        <v>93.180029000000005</v>
      </c>
      <c r="DJ54" s="105">
        <f t="shared" si="24"/>
        <v>6.8199709999999953</v>
      </c>
      <c r="DK54" s="76"/>
      <c r="DO54" s="39">
        <v>6.82</v>
      </c>
      <c r="DP54" s="76"/>
      <c r="DQ54" s="76"/>
      <c r="DR54" s="76"/>
      <c r="DU54" s="64"/>
      <c r="DW54" s="32"/>
      <c r="DX54" s="12">
        <f t="shared" si="25"/>
        <v>63.360358044104061</v>
      </c>
      <c r="DY54" s="12">
        <f t="shared" si="26"/>
        <v>0</v>
      </c>
      <c r="DZ54" s="12">
        <f t="shared" si="27"/>
        <v>0.63765165816808234</v>
      </c>
      <c r="EA54" s="12">
        <f t="shared" si="28"/>
        <v>0</v>
      </c>
      <c r="EB54" s="12">
        <f t="shared" si="29"/>
        <v>17.510082552131419</v>
      </c>
      <c r="EC54" s="12">
        <f t="shared" si="30"/>
        <v>0</v>
      </c>
      <c r="ED54" s="12">
        <f t="shared" si="31"/>
        <v>2.0344166237595824</v>
      </c>
      <c r="EE54" s="12">
        <f t="shared" si="32"/>
        <v>0</v>
      </c>
      <c r="EF54" s="12">
        <f t="shared" si="33"/>
        <v>6.0728678244991743E-2</v>
      </c>
      <c r="EG54" s="12">
        <f t="shared" si="34"/>
        <v>0</v>
      </c>
      <c r="EH54" s="12">
        <f t="shared" si="35"/>
        <v>2.6821841834799169</v>
      </c>
      <c r="EI54" s="12">
        <f t="shared" si="36"/>
        <v>0</v>
      </c>
      <c r="EJ54" s="12">
        <f t="shared" si="37"/>
        <v>5.7084979014119002</v>
      </c>
      <c r="EK54" s="12">
        <f t="shared" si="38"/>
        <v>0</v>
      </c>
      <c r="EL54" s="12">
        <f t="shared" si="39"/>
        <v>4.0991938304719779</v>
      </c>
      <c r="EM54" s="12">
        <f t="shared" si="40"/>
        <v>0</v>
      </c>
      <c r="EN54" s="12">
        <f t="shared" si="41"/>
        <v>1.6295551914885111</v>
      </c>
      <c r="EO54" s="12">
        <f t="shared" si="42"/>
        <v>0</v>
      </c>
      <c r="EP54" s="12">
        <f t="shared" si="43"/>
        <v>0.24291471297996697</v>
      </c>
      <c r="EQ54" s="12">
        <f t="shared" si="44"/>
        <v>0</v>
      </c>
      <c r="ER54" s="12">
        <f t="shared" si="45"/>
        <v>100</v>
      </c>
      <c r="ES54" s="12">
        <f t="shared" si="46"/>
        <v>0</v>
      </c>
    </row>
    <row r="55" spans="1:149" s="12" customFormat="1" x14ac:dyDescent="0.45">
      <c r="A55" s="39" t="s">
        <v>142</v>
      </c>
      <c r="B55" s="32" t="s">
        <v>438</v>
      </c>
      <c r="C55" s="12" t="s">
        <v>448</v>
      </c>
      <c r="D55" s="12" t="s">
        <v>525</v>
      </c>
      <c r="E55" s="12" t="s">
        <v>20</v>
      </c>
      <c r="F55" s="39" t="s">
        <v>193</v>
      </c>
      <c r="G55" s="76" t="s">
        <v>431</v>
      </c>
      <c r="H55" s="39" t="s">
        <v>136</v>
      </c>
      <c r="I55" s="39"/>
      <c r="J55" s="39">
        <v>193</v>
      </c>
      <c r="K55" s="39"/>
      <c r="L55" s="39">
        <v>1100</v>
      </c>
      <c r="M55" s="76"/>
      <c r="O55" s="39" t="s">
        <v>81</v>
      </c>
      <c r="P55" s="76" t="s">
        <v>226</v>
      </c>
      <c r="Q55" s="95"/>
      <c r="R55" s="95">
        <v>2</v>
      </c>
      <c r="S55" s="96"/>
      <c r="AA55" s="50"/>
      <c r="AB55" s="50"/>
      <c r="AC55" s="50"/>
      <c r="AD55" s="76"/>
      <c r="AE55" s="50">
        <v>1</v>
      </c>
      <c r="AF55" s="50"/>
      <c r="AG55" s="50">
        <v>0</v>
      </c>
      <c r="AH55" s="76"/>
      <c r="AQ55" s="32"/>
      <c r="AR55" s="62">
        <v>0.9708</v>
      </c>
      <c r="AS55" s="62">
        <v>1.5880000000000001</v>
      </c>
      <c r="AU55" s="37">
        <v>1930</v>
      </c>
      <c r="AW55" s="37">
        <v>1873.644</v>
      </c>
      <c r="AX55" s="37">
        <v>22.542863856041471</v>
      </c>
      <c r="BA55" s="32"/>
      <c r="BB55" s="97" t="s">
        <v>89</v>
      </c>
      <c r="BC55" s="83" t="s">
        <v>132</v>
      </c>
      <c r="BD55" s="103">
        <v>52.9679</v>
      </c>
      <c r="BE55" s="103"/>
      <c r="BF55" s="103">
        <v>0.70879300000000001</v>
      </c>
      <c r="BG55" s="103"/>
      <c r="BH55" s="103">
        <v>16.6662</v>
      </c>
      <c r="BI55" s="103"/>
      <c r="BJ55" s="103">
        <v>1.87734</v>
      </c>
      <c r="BK55" s="103"/>
      <c r="BL55" s="103"/>
      <c r="BM55" s="103"/>
      <c r="BN55" s="103">
        <v>4.0420400000000001</v>
      </c>
      <c r="BO55" s="103"/>
      <c r="BP55" s="103">
        <v>0.114939</v>
      </c>
      <c r="BQ55" s="103"/>
      <c r="BR55" s="103">
        <v>6.3982999999999999</v>
      </c>
      <c r="BS55" s="103"/>
      <c r="BT55" s="103"/>
      <c r="BU55" s="103"/>
      <c r="BV55" s="103"/>
      <c r="BW55" s="103"/>
      <c r="BX55" s="103">
        <v>6.9729900000000002</v>
      </c>
      <c r="BY55" s="103"/>
      <c r="BZ55" s="103">
        <v>3.8025799999999998</v>
      </c>
      <c r="CA55" s="103"/>
      <c r="CB55" s="103">
        <v>1.1302399999999999</v>
      </c>
      <c r="CC55" s="103"/>
      <c r="CD55" s="103">
        <v>0.25861400000000001</v>
      </c>
      <c r="CE55" s="76"/>
      <c r="CF55" s="76"/>
      <c r="CG55" s="76"/>
      <c r="CH55" s="76"/>
      <c r="CI55" s="76"/>
      <c r="CJ55" s="76"/>
      <c r="CK55" s="76"/>
      <c r="CL55" s="76"/>
      <c r="CM55" s="76"/>
      <c r="CN55" s="76"/>
      <c r="CO55" s="76"/>
      <c r="CP55" s="76"/>
      <c r="CQ55" s="76"/>
      <c r="CR55" s="76"/>
      <c r="CS55" s="76"/>
      <c r="CT55" s="76"/>
      <c r="CU55" s="76"/>
      <c r="CV55" s="76"/>
      <c r="CW55" s="76"/>
      <c r="CX55" s="76"/>
      <c r="CY55" s="76"/>
      <c r="CZ55" s="76"/>
      <c r="DA55" s="76"/>
      <c r="DB55" s="76"/>
      <c r="DC55" s="76"/>
      <c r="DD55" s="76"/>
      <c r="DE55" s="76"/>
      <c r="DF55" s="76"/>
      <c r="DG55" s="76"/>
      <c r="DH55" s="104">
        <f t="shared" si="23"/>
        <v>94.939936000000017</v>
      </c>
      <c r="DJ55" s="105">
        <f t="shared" si="24"/>
        <v>5.0600639999999828</v>
      </c>
      <c r="DK55" s="76"/>
      <c r="DO55" s="39">
        <v>5.0599999999999996</v>
      </c>
      <c r="DP55" s="76"/>
      <c r="DQ55" s="76"/>
      <c r="DR55" s="76"/>
      <c r="DU55" s="64"/>
      <c r="DW55" s="32"/>
      <c r="DX55" s="12">
        <f t="shared" si="25"/>
        <v>55.790958190660668</v>
      </c>
      <c r="DY55" s="12">
        <f t="shared" si="26"/>
        <v>0</v>
      </c>
      <c r="DZ55" s="12">
        <f t="shared" si="27"/>
        <v>0.74656991553059382</v>
      </c>
      <c r="EA55" s="12">
        <f t="shared" si="28"/>
        <v>0</v>
      </c>
      <c r="EB55" s="12">
        <f t="shared" si="29"/>
        <v>17.554467279185857</v>
      </c>
      <c r="EC55" s="12">
        <f t="shared" si="30"/>
        <v>0</v>
      </c>
      <c r="ED55" s="12">
        <f t="shared" si="31"/>
        <v>4.2574707444504689</v>
      </c>
      <c r="EE55" s="12">
        <f t="shared" si="32"/>
        <v>0</v>
      </c>
      <c r="EF55" s="12">
        <f t="shared" si="33"/>
        <v>0.12106496469515209</v>
      </c>
      <c r="EG55" s="12">
        <f t="shared" si="34"/>
        <v>0</v>
      </c>
      <c r="EH55" s="12">
        <f t="shared" si="35"/>
        <v>6.7393135803251418</v>
      </c>
      <c r="EI55" s="12">
        <f t="shared" si="36"/>
        <v>0</v>
      </c>
      <c r="EJ55" s="12">
        <f t="shared" si="37"/>
        <v>7.3446331373132567</v>
      </c>
      <c r="EK55" s="12">
        <f t="shared" si="38"/>
        <v>0</v>
      </c>
      <c r="EL55" s="12">
        <f t="shared" si="39"/>
        <v>4.0052481181365014</v>
      </c>
      <c r="EM55" s="12">
        <f t="shared" si="40"/>
        <v>0</v>
      </c>
      <c r="EN55" s="12">
        <f t="shared" si="41"/>
        <v>1.1904789992696012</v>
      </c>
      <c r="EO55" s="12">
        <f t="shared" si="42"/>
        <v>0</v>
      </c>
      <c r="EP55" s="12">
        <f t="shared" si="43"/>
        <v>0.27239748718600354</v>
      </c>
      <c r="EQ55" s="12">
        <f t="shared" si="44"/>
        <v>0</v>
      </c>
      <c r="ER55" s="12">
        <f t="shared" si="45"/>
        <v>100</v>
      </c>
      <c r="ES55" s="12">
        <f t="shared" si="46"/>
        <v>0</v>
      </c>
    </row>
    <row r="56" spans="1:149" s="12" customFormat="1" x14ac:dyDescent="0.45">
      <c r="A56" s="39" t="s">
        <v>142</v>
      </c>
      <c r="B56" s="32" t="s">
        <v>438</v>
      </c>
      <c r="C56" s="12" t="s">
        <v>448</v>
      </c>
      <c r="D56" s="12" t="s">
        <v>525</v>
      </c>
      <c r="E56" s="12" t="s">
        <v>20</v>
      </c>
      <c r="F56" s="39" t="s">
        <v>194</v>
      </c>
      <c r="G56" s="76" t="s">
        <v>431</v>
      </c>
      <c r="H56" s="39" t="s">
        <v>136</v>
      </c>
      <c r="I56" s="39"/>
      <c r="J56" s="39">
        <v>111.3</v>
      </c>
      <c r="K56" s="39"/>
      <c r="L56" s="39">
        <v>1100</v>
      </c>
      <c r="M56" s="76"/>
      <c r="O56" s="39" t="s">
        <v>81</v>
      </c>
      <c r="P56" s="76" t="s">
        <v>226</v>
      </c>
      <c r="Q56" s="95"/>
      <c r="R56" s="95">
        <v>2</v>
      </c>
      <c r="S56" s="96"/>
      <c r="AA56" s="50"/>
      <c r="AB56" s="50"/>
      <c r="AC56" s="50"/>
      <c r="AD56" s="76"/>
      <c r="AE56" s="50">
        <v>1</v>
      </c>
      <c r="AF56" s="50"/>
      <c r="AG56" s="50">
        <v>0</v>
      </c>
      <c r="AH56" s="76"/>
      <c r="AQ56" s="32"/>
      <c r="AR56" s="62">
        <v>0.96809999999999996</v>
      </c>
      <c r="AS56" s="62">
        <v>1.29</v>
      </c>
      <c r="AU56" s="37">
        <v>1113</v>
      </c>
      <c r="AW56" s="37">
        <v>1077.4953</v>
      </c>
      <c r="AX56" s="37">
        <v>20.982709564811248</v>
      </c>
      <c r="BA56" s="32"/>
      <c r="BB56" s="97" t="s">
        <v>89</v>
      </c>
      <c r="BC56" s="83" t="s">
        <v>132</v>
      </c>
      <c r="BD56" s="103">
        <v>54.468699999999998</v>
      </c>
      <c r="BE56" s="103"/>
      <c r="BF56" s="103">
        <v>0.72887599999999997</v>
      </c>
      <c r="BG56" s="103"/>
      <c r="BH56" s="103">
        <v>17.138400000000001</v>
      </c>
      <c r="BI56" s="103"/>
      <c r="BJ56" s="103">
        <v>1.9305399999999999</v>
      </c>
      <c r="BK56" s="103"/>
      <c r="BL56" s="103"/>
      <c r="BM56" s="103"/>
      <c r="BN56" s="103">
        <v>4.1565599999999998</v>
      </c>
      <c r="BO56" s="103"/>
      <c r="BP56" s="103">
        <v>0.118196</v>
      </c>
      <c r="BQ56" s="103"/>
      <c r="BR56" s="103">
        <v>6.57958</v>
      </c>
      <c r="BS56" s="103"/>
      <c r="BT56" s="103"/>
      <c r="BU56" s="103"/>
      <c r="BV56" s="103"/>
      <c r="BW56" s="103"/>
      <c r="BX56" s="103">
        <v>7.1705699999999997</v>
      </c>
      <c r="BY56" s="103"/>
      <c r="BZ56" s="103">
        <v>3.91032</v>
      </c>
      <c r="CA56" s="103"/>
      <c r="CB56" s="103">
        <v>1.1622600000000001</v>
      </c>
      <c r="CC56" s="103"/>
      <c r="CD56" s="103">
        <v>0.26594099999999998</v>
      </c>
      <c r="CE56" s="76"/>
      <c r="CF56" s="76"/>
      <c r="CG56" s="76"/>
      <c r="CH56" s="76"/>
      <c r="CI56" s="76"/>
      <c r="CJ56" s="76"/>
      <c r="CK56" s="76"/>
      <c r="CL56" s="76"/>
      <c r="CM56" s="76"/>
      <c r="CN56" s="76"/>
      <c r="CO56" s="76"/>
      <c r="CP56" s="76"/>
      <c r="CQ56" s="76"/>
      <c r="CR56" s="76"/>
      <c r="CS56" s="76"/>
      <c r="CT56" s="76"/>
      <c r="CU56" s="76"/>
      <c r="CV56" s="76"/>
      <c r="CW56" s="76"/>
      <c r="CX56" s="76"/>
      <c r="CY56" s="76"/>
      <c r="CZ56" s="76"/>
      <c r="DA56" s="76"/>
      <c r="DB56" s="76"/>
      <c r="DC56" s="76"/>
      <c r="DD56" s="76"/>
      <c r="DE56" s="76"/>
      <c r="DF56" s="76"/>
      <c r="DG56" s="76"/>
      <c r="DH56" s="104">
        <f t="shared" si="23"/>
        <v>97.629942999999983</v>
      </c>
      <c r="DJ56" s="105">
        <f t="shared" si="24"/>
        <v>2.370057000000017</v>
      </c>
      <c r="DK56" s="76"/>
      <c r="DO56" s="39">
        <v>2.37</v>
      </c>
      <c r="DP56" s="76"/>
      <c r="DQ56" s="76"/>
      <c r="DR56" s="76"/>
      <c r="DU56" s="64"/>
      <c r="DW56" s="32"/>
      <c r="DX56" s="12">
        <f t="shared" si="25"/>
        <v>55.790977978958779</v>
      </c>
      <c r="DY56" s="12">
        <f t="shared" si="26"/>
        <v>0</v>
      </c>
      <c r="DZ56" s="12">
        <f t="shared" si="27"/>
        <v>0.74657013781110171</v>
      </c>
      <c r="EA56" s="12">
        <f t="shared" si="28"/>
        <v>0</v>
      </c>
      <c r="EB56" s="12">
        <f t="shared" si="29"/>
        <v>17.554450482471353</v>
      </c>
      <c r="EC56" s="12">
        <f t="shared" si="30"/>
        <v>0</v>
      </c>
      <c r="ED56" s="12">
        <f t="shared" si="31"/>
        <v>4.2574643314090643</v>
      </c>
      <c r="EE56" s="12">
        <f t="shared" si="32"/>
        <v>0</v>
      </c>
      <c r="EF56" s="12">
        <f t="shared" si="33"/>
        <v>0.12106531702061939</v>
      </c>
      <c r="EG56" s="12">
        <f t="shared" si="34"/>
        <v>0</v>
      </c>
      <c r="EH56" s="12">
        <f t="shared" si="35"/>
        <v>6.7393053788836088</v>
      </c>
      <c r="EI56" s="12">
        <f t="shared" si="36"/>
        <v>0</v>
      </c>
      <c r="EJ56" s="12">
        <f t="shared" si="37"/>
        <v>7.3446422067459372</v>
      </c>
      <c r="EK56" s="12">
        <f t="shared" si="38"/>
        <v>0</v>
      </c>
      <c r="EL56" s="12">
        <f t="shared" si="39"/>
        <v>4.0052466280759793</v>
      </c>
      <c r="EM56" s="12">
        <f t="shared" si="40"/>
        <v>0</v>
      </c>
      <c r="EN56" s="12">
        <f t="shared" si="41"/>
        <v>1.1904749345188088</v>
      </c>
      <c r="EO56" s="12">
        <f t="shared" si="42"/>
        <v>0</v>
      </c>
      <c r="EP56" s="12">
        <f t="shared" si="43"/>
        <v>0.27239696329639362</v>
      </c>
      <c r="EQ56" s="12">
        <f t="shared" si="44"/>
        <v>0</v>
      </c>
      <c r="ER56" s="12">
        <f t="shared" si="45"/>
        <v>100</v>
      </c>
      <c r="ES56" s="12">
        <f t="shared" si="46"/>
        <v>0</v>
      </c>
    </row>
    <row r="57" spans="1:149" s="12" customFormat="1" x14ac:dyDescent="0.45">
      <c r="A57" s="39" t="s">
        <v>142</v>
      </c>
      <c r="B57" s="32" t="s">
        <v>438</v>
      </c>
      <c r="C57" s="12" t="s">
        <v>448</v>
      </c>
      <c r="D57" s="12" t="s">
        <v>525</v>
      </c>
      <c r="E57" s="12" t="s">
        <v>20</v>
      </c>
      <c r="F57" s="39" t="s">
        <v>195</v>
      </c>
      <c r="G57" s="76" t="s">
        <v>431</v>
      </c>
      <c r="H57" s="39" t="s">
        <v>136</v>
      </c>
      <c r="I57" s="39"/>
      <c r="J57" s="39">
        <v>311</v>
      </c>
      <c r="K57" s="39"/>
      <c r="L57" s="39">
        <v>1100</v>
      </c>
      <c r="M57" s="76"/>
      <c r="O57" s="39" t="s">
        <v>81</v>
      </c>
      <c r="P57" s="76" t="s">
        <v>226</v>
      </c>
      <c r="Q57" s="95"/>
      <c r="R57" s="95">
        <v>2</v>
      </c>
      <c r="S57" s="96"/>
      <c r="AA57" s="50"/>
      <c r="AB57" s="50"/>
      <c r="AC57" s="50"/>
      <c r="AD57" s="76"/>
      <c r="AE57" s="50">
        <v>1</v>
      </c>
      <c r="AF57" s="50"/>
      <c r="AG57" s="50">
        <v>0</v>
      </c>
      <c r="AH57" s="76"/>
      <c r="AQ57" s="32"/>
      <c r="AR57" s="62">
        <v>1.0089999999999999</v>
      </c>
      <c r="AS57" s="62">
        <v>2.1739999999999999</v>
      </c>
      <c r="AU57" s="37">
        <v>3110</v>
      </c>
      <c r="AW57" s="37">
        <v>3137.99</v>
      </c>
      <c r="AX57" s="37">
        <v>24.886641984082381</v>
      </c>
      <c r="BA57" s="32"/>
      <c r="BB57" s="97" t="s">
        <v>89</v>
      </c>
      <c r="BC57" s="83" t="s">
        <v>132</v>
      </c>
      <c r="BD57" s="103">
        <v>52.237099999999998</v>
      </c>
      <c r="BE57" s="103"/>
      <c r="BF57" s="103">
        <v>0.699013</v>
      </c>
      <c r="BG57" s="103"/>
      <c r="BH57" s="103">
        <v>16.436299999999999</v>
      </c>
      <c r="BI57" s="103"/>
      <c r="BJ57" s="103">
        <v>1.85144</v>
      </c>
      <c r="BK57" s="103"/>
      <c r="BL57" s="103"/>
      <c r="BM57" s="103"/>
      <c r="BN57" s="103">
        <v>3.9862700000000002</v>
      </c>
      <c r="BO57" s="103"/>
      <c r="BP57" s="103">
        <v>0.113354</v>
      </c>
      <c r="BQ57" s="103"/>
      <c r="BR57" s="103">
        <v>6.3100100000000001</v>
      </c>
      <c r="BS57" s="103"/>
      <c r="BT57" s="103"/>
      <c r="BU57" s="103"/>
      <c r="BV57" s="103"/>
      <c r="BW57" s="103"/>
      <c r="BX57" s="103">
        <v>6.8767800000000001</v>
      </c>
      <c r="BY57" s="103"/>
      <c r="BZ57" s="103">
        <v>3.7501099999999998</v>
      </c>
      <c r="CA57" s="103"/>
      <c r="CB57" s="103">
        <v>1.1146400000000001</v>
      </c>
      <c r="CC57" s="103"/>
      <c r="CD57" s="103">
        <v>0.25504500000000002</v>
      </c>
      <c r="CE57" s="76"/>
      <c r="CF57" s="76"/>
      <c r="CG57" s="76"/>
      <c r="CH57" s="76"/>
      <c r="CI57" s="76"/>
      <c r="CJ57" s="76"/>
      <c r="CK57" s="76"/>
      <c r="CL57" s="76"/>
      <c r="CM57" s="76"/>
      <c r="CN57" s="76"/>
      <c r="CO57" s="76"/>
      <c r="CP57" s="76"/>
      <c r="CQ57" s="76"/>
      <c r="CR57" s="76"/>
      <c r="CS57" s="76"/>
      <c r="CT57" s="76"/>
      <c r="CU57" s="76"/>
      <c r="CV57" s="76"/>
      <c r="CW57" s="76"/>
      <c r="CX57" s="76"/>
      <c r="CY57" s="76"/>
      <c r="CZ57" s="76"/>
      <c r="DA57" s="76"/>
      <c r="DB57" s="76"/>
      <c r="DC57" s="76"/>
      <c r="DD57" s="76"/>
      <c r="DE57" s="76"/>
      <c r="DF57" s="76"/>
      <c r="DG57" s="76"/>
      <c r="DH57" s="104">
        <f t="shared" si="23"/>
        <v>93.630061999999995</v>
      </c>
      <c r="DJ57" s="105">
        <f t="shared" si="24"/>
        <v>6.3699380000000048</v>
      </c>
      <c r="DK57" s="76"/>
      <c r="DO57" s="39">
        <v>6.37</v>
      </c>
      <c r="DP57" s="76"/>
      <c r="DQ57" s="76"/>
      <c r="DR57" s="76"/>
      <c r="DU57" s="64"/>
      <c r="DW57" s="32"/>
      <c r="DX57" s="12">
        <f t="shared" si="25"/>
        <v>55.790948851449016</v>
      </c>
      <c r="DY57" s="12">
        <f t="shared" si="26"/>
        <v>0</v>
      </c>
      <c r="DZ57" s="12">
        <f t="shared" si="27"/>
        <v>0.74656898123169035</v>
      </c>
      <c r="EA57" s="12">
        <f t="shared" si="28"/>
        <v>0</v>
      </c>
      <c r="EB57" s="12">
        <f t="shared" si="29"/>
        <v>17.554511498668024</v>
      </c>
      <c r="EC57" s="12">
        <f t="shared" si="30"/>
        <v>0</v>
      </c>
      <c r="ED57" s="12">
        <f t="shared" si="31"/>
        <v>4.2574680768661679</v>
      </c>
      <c r="EE57" s="12">
        <f t="shared" si="32"/>
        <v>0</v>
      </c>
      <c r="EF57" s="12">
        <f t="shared" si="33"/>
        <v>0.12106581751489173</v>
      </c>
      <c r="EG57" s="12">
        <f t="shared" si="34"/>
        <v>0</v>
      </c>
      <c r="EH57" s="12">
        <f t="shared" si="35"/>
        <v>6.7392991793597243</v>
      </c>
      <c r="EI57" s="12">
        <f t="shared" si="36"/>
        <v>0</v>
      </c>
      <c r="EJ57" s="12">
        <f t="shared" si="37"/>
        <v>7.3446282669341816</v>
      </c>
      <c r="EK57" s="12">
        <f t="shared" si="38"/>
        <v>0</v>
      </c>
      <c r="EL57" s="12">
        <f t="shared" si="39"/>
        <v>4.0052413935173936</v>
      </c>
      <c r="EM57" s="12">
        <f t="shared" si="40"/>
        <v>0</v>
      </c>
      <c r="EN57" s="12">
        <f t="shared" si="41"/>
        <v>1.1904723506431087</v>
      </c>
      <c r="EO57" s="12">
        <f t="shared" si="42"/>
        <v>0</v>
      </c>
      <c r="EP57" s="12">
        <f t="shared" si="43"/>
        <v>0.27239648735894251</v>
      </c>
      <c r="EQ57" s="12">
        <f t="shared" si="44"/>
        <v>0</v>
      </c>
      <c r="ER57" s="12">
        <f t="shared" si="45"/>
        <v>100</v>
      </c>
      <c r="ES57" s="12">
        <f t="shared" si="46"/>
        <v>0</v>
      </c>
    </row>
    <row r="58" spans="1:149" s="12" customFormat="1" x14ac:dyDescent="0.45">
      <c r="A58" s="39" t="s">
        <v>142</v>
      </c>
      <c r="B58" s="32" t="s">
        <v>438</v>
      </c>
      <c r="C58" s="12" t="s">
        <v>448</v>
      </c>
      <c r="D58" s="12" t="s">
        <v>525</v>
      </c>
      <c r="E58" s="12" t="s">
        <v>20</v>
      </c>
      <c r="F58" s="39" t="s">
        <v>196</v>
      </c>
      <c r="G58" s="76" t="s">
        <v>431</v>
      </c>
      <c r="H58" s="39" t="s">
        <v>136</v>
      </c>
      <c r="I58" s="39"/>
      <c r="J58" s="39">
        <v>289.60000000000002</v>
      </c>
      <c r="K58" s="39"/>
      <c r="L58" s="39">
        <v>1100</v>
      </c>
      <c r="M58" s="76"/>
      <c r="O58" s="39" t="s">
        <v>81</v>
      </c>
      <c r="P58" s="76" t="s">
        <v>226</v>
      </c>
      <c r="Q58" s="95"/>
      <c r="R58" s="95">
        <v>2</v>
      </c>
      <c r="S58" s="96"/>
      <c r="AA58" s="50"/>
      <c r="AB58" s="50"/>
      <c r="AC58" s="50"/>
      <c r="AD58" s="76"/>
      <c r="AE58" s="50">
        <v>1</v>
      </c>
      <c r="AF58" s="50"/>
      <c r="AG58" s="50">
        <v>0</v>
      </c>
      <c r="AH58" s="76"/>
      <c r="AQ58" s="32"/>
      <c r="AR58" s="62">
        <v>0.99919999999999998</v>
      </c>
      <c r="AS58" s="62">
        <v>2.052</v>
      </c>
      <c r="AU58" s="37">
        <v>2896</v>
      </c>
      <c r="AW58" s="37">
        <v>2893.6831999999999</v>
      </c>
      <c r="AX58" s="37">
        <v>24.452037215474235</v>
      </c>
      <c r="BA58" s="32"/>
      <c r="BB58" s="97" t="s">
        <v>89</v>
      </c>
      <c r="BC58" s="83" t="s">
        <v>132</v>
      </c>
      <c r="BD58" s="103">
        <v>52.1143</v>
      </c>
      <c r="BE58" s="103"/>
      <c r="BF58" s="103">
        <v>0.69737099999999996</v>
      </c>
      <c r="BG58" s="103"/>
      <c r="BH58" s="103">
        <v>16.397600000000001</v>
      </c>
      <c r="BI58" s="103"/>
      <c r="BJ58" s="103">
        <v>1.8470899999999999</v>
      </c>
      <c r="BK58" s="103"/>
      <c r="BL58" s="103"/>
      <c r="BM58" s="103"/>
      <c r="BN58" s="103">
        <v>3.9769000000000001</v>
      </c>
      <c r="BO58" s="103"/>
      <c r="BP58" s="103">
        <v>0.11308699999999999</v>
      </c>
      <c r="BQ58" s="103"/>
      <c r="BR58" s="103">
        <v>6.2951899999999998</v>
      </c>
      <c r="BS58" s="103"/>
      <c r="BT58" s="103"/>
      <c r="BU58" s="103"/>
      <c r="BV58" s="103"/>
      <c r="BW58" s="103"/>
      <c r="BX58" s="103">
        <v>6.8606199999999999</v>
      </c>
      <c r="BY58" s="103"/>
      <c r="BZ58" s="103">
        <v>3.7412999999999998</v>
      </c>
      <c r="CA58" s="103"/>
      <c r="CB58" s="103">
        <v>1.11202</v>
      </c>
      <c r="CC58" s="103"/>
      <c r="CD58" s="103">
        <v>0.25444600000000001</v>
      </c>
      <c r="CE58" s="76"/>
      <c r="CF58" s="76"/>
      <c r="CG58" s="76"/>
      <c r="CH58" s="76"/>
      <c r="CI58" s="76"/>
      <c r="CJ58" s="76"/>
      <c r="CK58" s="76"/>
      <c r="CL58" s="76"/>
      <c r="CM58" s="76"/>
      <c r="CN58" s="76"/>
      <c r="CO58" s="76"/>
      <c r="CP58" s="76"/>
      <c r="CQ58" s="76"/>
      <c r="CR58" s="76"/>
      <c r="CS58" s="76"/>
      <c r="CT58" s="76"/>
      <c r="CU58" s="76"/>
      <c r="CV58" s="76"/>
      <c r="CW58" s="76"/>
      <c r="CX58" s="76"/>
      <c r="CY58" s="76"/>
      <c r="CZ58" s="76"/>
      <c r="DA58" s="76"/>
      <c r="DB58" s="76"/>
      <c r="DC58" s="76"/>
      <c r="DD58" s="76"/>
      <c r="DE58" s="76"/>
      <c r="DF58" s="76"/>
      <c r="DG58" s="76"/>
      <c r="DH58" s="104">
        <f t="shared" si="23"/>
        <v>93.40992399999999</v>
      </c>
      <c r="DJ58" s="105">
        <f t="shared" si="24"/>
        <v>6.5900760000000105</v>
      </c>
      <c r="DK58" s="76"/>
      <c r="DO58" s="39">
        <v>6.59</v>
      </c>
      <c r="DP58" s="76"/>
      <c r="DQ58" s="76"/>
      <c r="DR58" s="76"/>
      <c r="DU58" s="64"/>
      <c r="DW58" s="32"/>
      <c r="DX58" s="12">
        <f t="shared" si="25"/>
        <v>55.790967135354919</v>
      </c>
      <c r="DY58" s="12">
        <f t="shared" si="26"/>
        <v>0</v>
      </c>
      <c r="DZ58" s="12">
        <f t="shared" si="27"/>
        <v>0.74657056781247355</v>
      </c>
      <c r="EA58" s="12">
        <f t="shared" si="28"/>
        <v>0</v>
      </c>
      <c r="EB58" s="12">
        <f t="shared" si="29"/>
        <v>17.554451709006852</v>
      </c>
      <c r="EC58" s="12">
        <f t="shared" si="30"/>
        <v>0</v>
      </c>
      <c r="ED58" s="12">
        <f t="shared" si="31"/>
        <v>4.2574705445644092</v>
      </c>
      <c r="EE58" s="12">
        <f t="shared" si="32"/>
        <v>0</v>
      </c>
      <c r="EF58" s="12">
        <f t="shared" si="33"/>
        <v>0.12106529494660546</v>
      </c>
      <c r="EG58" s="12">
        <f t="shared" si="34"/>
        <v>0</v>
      </c>
      <c r="EH58" s="12">
        <f t="shared" si="35"/>
        <v>6.739316049545228</v>
      </c>
      <c r="EI58" s="12">
        <f t="shared" si="36"/>
        <v>0</v>
      </c>
      <c r="EJ58" s="12">
        <f t="shared" si="37"/>
        <v>7.3446371715279426</v>
      </c>
      <c r="EK58" s="12">
        <f t="shared" si="38"/>
        <v>0</v>
      </c>
      <c r="EL58" s="12">
        <f t="shared" si="39"/>
        <v>4.0052489497796833</v>
      </c>
      <c r="EM58" s="12">
        <f t="shared" si="40"/>
        <v>0</v>
      </c>
      <c r="EN58" s="12">
        <f t="shared" si="41"/>
        <v>1.1904730807831512</v>
      </c>
      <c r="EO58" s="12">
        <f t="shared" si="42"/>
        <v>0</v>
      </c>
      <c r="EP58" s="12">
        <f t="shared" si="43"/>
        <v>0.272397181267378</v>
      </c>
      <c r="EQ58" s="12">
        <f t="shared" si="44"/>
        <v>0</v>
      </c>
      <c r="ER58" s="12">
        <f t="shared" si="45"/>
        <v>100</v>
      </c>
      <c r="ES58" s="12">
        <f t="shared" si="46"/>
        <v>0</v>
      </c>
    </row>
    <row r="59" spans="1:149" s="12" customFormat="1" x14ac:dyDescent="0.45">
      <c r="A59" s="39" t="s">
        <v>142</v>
      </c>
      <c r="B59" s="32" t="s">
        <v>438</v>
      </c>
      <c r="C59" s="12" t="s">
        <v>528</v>
      </c>
      <c r="D59" s="12" t="s">
        <v>104</v>
      </c>
      <c r="E59" s="12" t="s">
        <v>20</v>
      </c>
      <c r="F59" s="39" t="s">
        <v>197</v>
      </c>
      <c r="G59" s="76" t="s">
        <v>431</v>
      </c>
      <c r="H59" s="39" t="s">
        <v>136</v>
      </c>
      <c r="I59" s="39"/>
      <c r="J59" s="39">
        <v>65.5</v>
      </c>
      <c r="K59" s="39"/>
      <c r="L59" s="39">
        <v>1100</v>
      </c>
      <c r="M59" s="76"/>
      <c r="O59" s="39" t="s">
        <v>81</v>
      </c>
      <c r="P59" s="76" t="s">
        <v>226</v>
      </c>
      <c r="Q59" s="95"/>
      <c r="R59" s="95">
        <v>2</v>
      </c>
      <c r="S59" s="96"/>
      <c r="AA59" s="50"/>
      <c r="AB59" s="50"/>
      <c r="AC59" s="50"/>
      <c r="AD59" s="76"/>
      <c r="AE59" s="50">
        <v>1</v>
      </c>
      <c r="AF59" s="50"/>
      <c r="AG59" s="50">
        <v>0</v>
      </c>
      <c r="AH59" s="76"/>
      <c r="AQ59" s="32"/>
      <c r="AR59" s="62">
        <v>0.97619999999999996</v>
      </c>
      <c r="AS59" s="62">
        <v>1.155</v>
      </c>
      <c r="AU59" s="37">
        <v>655</v>
      </c>
      <c r="AW59" s="37">
        <v>639.41099999999994</v>
      </c>
      <c r="AX59" s="37">
        <v>20.258151313081008</v>
      </c>
      <c r="BA59" s="32"/>
      <c r="BB59" s="97" t="s">
        <v>89</v>
      </c>
      <c r="BC59" s="83" t="s">
        <v>132</v>
      </c>
      <c r="BD59" s="103">
        <v>58.010599999999997</v>
      </c>
      <c r="BE59" s="103"/>
      <c r="BF59" s="103">
        <v>0.67499699999999996</v>
      </c>
      <c r="BG59" s="103"/>
      <c r="BH59" s="103">
        <v>18.782499999999999</v>
      </c>
      <c r="BI59" s="103"/>
      <c r="BJ59" s="103">
        <v>0.988039</v>
      </c>
      <c r="BK59" s="103"/>
      <c r="BL59" s="103"/>
      <c r="BM59" s="103"/>
      <c r="BN59" s="103">
        <v>2.31847</v>
      </c>
      <c r="BO59" s="103"/>
      <c r="BP59" s="103">
        <v>0.18586900000000001</v>
      </c>
      <c r="BQ59" s="103"/>
      <c r="BR59" s="103">
        <v>0.43043300000000001</v>
      </c>
      <c r="BS59" s="103"/>
      <c r="BT59" s="103"/>
      <c r="BU59" s="103"/>
      <c r="BV59" s="103"/>
      <c r="BW59" s="103"/>
      <c r="BX59" s="103">
        <v>0.84130099999999997</v>
      </c>
      <c r="BY59" s="103"/>
      <c r="BZ59" s="103">
        <v>9.5869099999999996</v>
      </c>
      <c r="CA59" s="103"/>
      <c r="CB59" s="103">
        <v>5.7130200000000002</v>
      </c>
      <c r="CC59" s="103"/>
      <c r="CD59" s="103">
        <v>9.7825700000000002E-2</v>
      </c>
      <c r="CE59" s="76"/>
      <c r="CF59" s="76"/>
      <c r="CG59" s="76"/>
      <c r="CH59" s="76"/>
      <c r="CI59" s="76"/>
      <c r="CJ59" s="76"/>
      <c r="CK59" s="76"/>
      <c r="CL59" s="76"/>
      <c r="CM59" s="76"/>
      <c r="CN59" s="76"/>
      <c r="CO59" s="76"/>
      <c r="CP59" s="76"/>
      <c r="CQ59" s="76"/>
      <c r="CR59" s="76"/>
      <c r="CS59" s="76"/>
      <c r="CT59" s="76"/>
      <c r="CU59" s="76"/>
      <c r="CV59" s="76"/>
      <c r="CW59" s="76"/>
      <c r="CX59" s="76"/>
      <c r="CY59" s="76"/>
      <c r="CZ59" s="76"/>
      <c r="DA59" s="76"/>
      <c r="DB59" s="76"/>
      <c r="DC59" s="76"/>
      <c r="DD59" s="76"/>
      <c r="DE59" s="76"/>
      <c r="DF59" s="76"/>
      <c r="DG59" s="76"/>
      <c r="DH59" s="104">
        <f t="shared" si="23"/>
        <v>97.629964700000002</v>
      </c>
      <c r="DJ59" s="105">
        <f t="shared" si="24"/>
        <v>2.3700352999999978</v>
      </c>
      <c r="DK59" s="76"/>
      <c r="DO59" s="39">
        <v>2.37</v>
      </c>
      <c r="DP59" s="76"/>
      <c r="DQ59" s="76"/>
      <c r="DR59" s="76"/>
      <c r="DU59" s="64"/>
      <c r="DW59" s="32"/>
      <c r="DX59" s="12">
        <f t="shared" si="25"/>
        <v>59.418847664501918</v>
      </c>
      <c r="DY59" s="12">
        <f t="shared" si="26"/>
        <v>0</v>
      </c>
      <c r="DZ59" s="12">
        <f t="shared" si="27"/>
        <v>0.69138302167182897</v>
      </c>
      <c r="EA59" s="12">
        <f t="shared" si="28"/>
        <v>0</v>
      </c>
      <c r="EB59" s="12">
        <f t="shared" si="29"/>
        <v>19.238458251742045</v>
      </c>
      <c r="EC59" s="12">
        <f t="shared" si="30"/>
        <v>0</v>
      </c>
      <c r="ED59" s="12">
        <f t="shared" si="31"/>
        <v>2.3747524718709645</v>
      </c>
      <c r="EE59" s="12">
        <f t="shared" si="32"/>
        <v>0</v>
      </c>
      <c r="EF59" s="12">
        <f t="shared" si="33"/>
        <v>0.19038109925691699</v>
      </c>
      <c r="EG59" s="12">
        <f t="shared" si="34"/>
        <v>0</v>
      </c>
      <c r="EH59" s="12">
        <f t="shared" si="35"/>
        <v>0.440882060464373</v>
      </c>
      <c r="EI59" s="12">
        <f t="shared" si="36"/>
        <v>0</v>
      </c>
      <c r="EJ59" s="12">
        <f t="shared" si="37"/>
        <v>0.86172416694523302</v>
      </c>
      <c r="EK59" s="12">
        <f t="shared" si="38"/>
        <v>0</v>
      </c>
      <c r="EL59" s="12">
        <f t="shared" si="39"/>
        <v>9.8196389084631104</v>
      </c>
      <c r="EM59" s="12">
        <f t="shared" si="40"/>
        <v>0</v>
      </c>
      <c r="EN59" s="12">
        <f t="shared" si="41"/>
        <v>5.851707534213622</v>
      </c>
      <c r="EO59" s="12">
        <f t="shared" si="42"/>
        <v>0</v>
      </c>
      <c r="EP59" s="12">
        <f t="shared" si="43"/>
        <v>0.10020048691055197</v>
      </c>
      <c r="EQ59" s="12">
        <f t="shared" si="44"/>
        <v>0</v>
      </c>
      <c r="ER59" s="12">
        <f t="shared" si="45"/>
        <v>100</v>
      </c>
      <c r="ES59" s="12">
        <f t="shared" si="46"/>
        <v>0</v>
      </c>
    </row>
    <row r="60" spans="1:149" s="12" customFormat="1" x14ac:dyDescent="0.45">
      <c r="A60" s="39" t="s">
        <v>142</v>
      </c>
      <c r="B60" s="32" t="s">
        <v>438</v>
      </c>
      <c r="C60" s="12" t="s">
        <v>528</v>
      </c>
      <c r="D60" s="12" t="s">
        <v>104</v>
      </c>
      <c r="E60" s="12" t="s">
        <v>20</v>
      </c>
      <c r="F60" s="39" t="s">
        <v>198</v>
      </c>
      <c r="G60" s="76" t="s">
        <v>431</v>
      </c>
      <c r="H60" s="39" t="s">
        <v>136</v>
      </c>
      <c r="I60" s="39"/>
      <c r="J60" s="39">
        <v>302.7</v>
      </c>
      <c r="K60" s="39"/>
      <c r="L60" s="39">
        <v>900</v>
      </c>
      <c r="M60" s="76"/>
      <c r="O60" s="39" t="s">
        <v>81</v>
      </c>
      <c r="P60" s="76" t="s">
        <v>226</v>
      </c>
      <c r="Q60" s="95"/>
      <c r="R60" s="95">
        <v>2</v>
      </c>
      <c r="S60" s="96"/>
      <c r="AA60" s="50"/>
      <c r="AB60" s="50"/>
      <c r="AC60" s="50"/>
      <c r="AD60" s="76"/>
      <c r="AE60" s="50">
        <v>1</v>
      </c>
      <c r="AF60" s="50"/>
      <c r="AG60" s="50">
        <v>0</v>
      </c>
      <c r="AH60" s="76"/>
      <c r="AQ60" s="32"/>
      <c r="AR60" s="62">
        <v>0.87209999999999999</v>
      </c>
      <c r="AS60" s="62">
        <v>2.3250000000000002</v>
      </c>
      <c r="AU60" s="37">
        <v>3027</v>
      </c>
      <c r="AW60" s="37">
        <v>2639.8467000000001</v>
      </c>
      <c r="AX60" s="37">
        <v>20.056733738664793</v>
      </c>
      <c r="BA60" s="32"/>
      <c r="BB60" s="97" t="s">
        <v>89</v>
      </c>
      <c r="BC60" s="83" t="s">
        <v>132</v>
      </c>
      <c r="BD60" s="103">
        <v>54.249400000000001</v>
      </c>
      <c r="BE60" s="103"/>
      <c r="BF60" s="103">
        <v>0.63123200000000002</v>
      </c>
      <c r="BG60" s="103"/>
      <c r="BH60" s="103">
        <v>17.564699999999998</v>
      </c>
      <c r="BI60" s="103"/>
      <c r="BJ60" s="103">
        <v>0.92397799999999997</v>
      </c>
      <c r="BK60" s="103"/>
      <c r="BL60" s="103"/>
      <c r="BM60" s="103"/>
      <c r="BN60" s="103">
        <v>2.1681499999999998</v>
      </c>
      <c r="BO60" s="103"/>
      <c r="BP60" s="103">
        <v>0.173818</v>
      </c>
      <c r="BQ60" s="103"/>
      <c r="BR60" s="103">
        <v>0.40252500000000002</v>
      </c>
      <c r="BS60" s="103"/>
      <c r="BT60" s="103"/>
      <c r="BU60" s="103"/>
      <c r="BV60" s="103"/>
      <c r="BW60" s="103"/>
      <c r="BX60" s="103">
        <v>0.78675399999999995</v>
      </c>
      <c r="BY60" s="103"/>
      <c r="BZ60" s="103">
        <v>8.9653299999999998</v>
      </c>
      <c r="CA60" s="103"/>
      <c r="CB60" s="103">
        <v>5.3426099999999996</v>
      </c>
      <c r="CC60" s="103"/>
      <c r="CD60" s="103">
        <v>9.1482999999999995E-2</v>
      </c>
      <c r="CE60" s="76"/>
      <c r="CF60" s="76"/>
      <c r="CG60" s="76"/>
      <c r="CH60" s="76"/>
      <c r="CI60" s="76"/>
      <c r="CJ60" s="76"/>
      <c r="CK60" s="76"/>
      <c r="CL60" s="76"/>
      <c r="CM60" s="76"/>
      <c r="CN60" s="76"/>
      <c r="CO60" s="76"/>
      <c r="CP60" s="76"/>
      <c r="CQ60" s="76"/>
      <c r="CR60" s="76"/>
      <c r="CS60" s="76"/>
      <c r="CT60" s="76"/>
      <c r="CU60" s="76"/>
      <c r="CV60" s="76"/>
      <c r="CW60" s="76"/>
      <c r="CX60" s="76"/>
      <c r="CY60" s="76"/>
      <c r="CZ60" s="76"/>
      <c r="DA60" s="76"/>
      <c r="DB60" s="76"/>
      <c r="DC60" s="76"/>
      <c r="DD60" s="76"/>
      <c r="DE60" s="76"/>
      <c r="DF60" s="76"/>
      <c r="DG60" s="76"/>
      <c r="DH60" s="104">
        <f t="shared" si="23"/>
        <v>91.299979999999977</v>
      </c>
      <c r="DJ60" s="105">
        <f t="shared" si="24"/>
        <v>8.7000200000000234</v>
      </c>
      <c r="DK60" s="76"/>
      <c r="DO60" s="39">
        <v>8.6999999999999993</v>
      </c>
      <c r="DP60" s="76"/>
      <c r="DQ60" s="76"/>
      <c r="DR60" s="76"/>
      <c r="DU60" s="64"/>
      <c r="DW60" s="32"/>
      <c r="DX60" s="12">
        <f t="shared" si="25"/>
        <v>59.418852008510861</v>
      </c>
      <c r="DY60" s="12">
        <f t="shared" si="26"/>
        <v>0</v>
      </c>
      <c r="DZ60" s="12">
        <f t="shared" si="27"/>
        <v>0.69138240775080151</v>
      </c>
      <c r="EA60" s="12">
        <f t="shared" si="28"/>
        <v>0</v>
      </c>
      <c r="EB60" s="12">
        <f t="shared" si="29"/>
        <v>19.238448902179389</v>
      </c>
      <c r="EC60" s="12">
        <f t="shared" si="30"/>
        <v>0</v>
      </c>
      <c r="ED60" s="12">
        <f t="shared" si="31"/>
        <v>2.3747540799023179</v>
      </c>
      <c r="EE60" s="12">
        <f t="shared" si="32"/>
        <v>0</v>
      </c>
      <c r="EF60" s="12">
        <f t="shared" si="33"/>
        <v>0.19038120271220219</v>
      </c>
      <c r="EG60" s="12">
        <f t="shared" si="34"/>
        <v>0</v>
      </c>
      <c r="EH60" s="12">
        <f t="shared" si="35"/>
        <v>0.44088180523150178</v>
      </c>
      <c r="EI60" s="12">
        <f t="shared" si="36"/>
        <v>0</v>
      </c>
      <c r="EJ60" s="12">
        <f t="shared" si="37"/>
        <v>0.86172417562413506</v>
      </c>
      <c r="EK60" s="12">
        <f t="shared" si="38"/>
        <v>0</v>
      </c>
      <c r="EL60" s="12">
        <f t="shared" si="39"/>
        <v>9.8196407052882186</v>
      </c>
      <c r="EM60" s="12">
        <f t="shared" si="40"/>
        <v>0</v>
      </c>
      <c r="EN60" s="12">
        <f t="shared" si="41"/>
        <v>5.851709934657161</v>
      </c>
      <c r="EO60" s="12">
        <f t="shared" si="42"/>
        <v>0</v>
      </c>
      <c r="EP60" s="12">
        <f t="shared" si="43"/>
        <v>0.10020046006581822</v>
      </c>
      <c r="EQ60" s="12">
        <f t="shared" si="44"/>
        <v>0</v>
      </c>
      <c r="ER60" s="12">
        <f t="shared" si="45"/>
        <v>100</v>
      </c>
      <c r="ES60" s="12">
        <f t="shared" si="46"/>
        <v>0</v>
      </c>
    </row>
    <row r="61" spans="1:149" s="12" customFormat="1" x14ac:dyDescent="0.45">
      <c r="A61" s="39" t="s">
        <v>142</v>
      </c>
      <c r="B61" s="32" t="s">
        <v>438</v>
      </c>
      <c r="C61" s="12" t="s">
        <v>528</v>
      </c>
      <c r="D61" s="12" t="s">
        <v>104</v>
      </c>
      <c r="E61" s="12" t="s">
        <v>20</v>
      </c>
      <c r="F61" s="39" t="s">
        <v>199</v>
      </c>
      <c r="G61" s="76" t="s">
        <v>431</v>
      </c>
      <c r="H61" s="39" t="s">
        <v>136</v>
      </c>
      <c r="I61" s="39"/>
      <c r="J61" s="39">
        <v>194.4</v>
      </c>
      <c r="K61" s="39"/>
      <c r="L61" s="39">
        <v>900</v>
      </c>
      <c r="M61" s="76"/>
      <c r="O61" s="39" t="s">
        <v>81</v>
      </c>
      <c r="P61" s="76" t="s">
        <v>226</v>
      </c>
      <c r="Q61" s="95"/>
      <c r="R61" s="95">
        <v>2</v>
      </c>
      <c r="S61" s="96"/>
      <c r="AA61" s="50"/>
      <c r="AB61" s="50"/>
      <c r="AC61" s="50"/>
      <c r="AD61" s="76"/>
      <c r="AE61" s="50">
        <v>1</v>
      </c>
      <c r="AF61" s="50"/>
      <c r="AG61" s="50">
        <v>0</v>
      </c>
      <c r="AH61" s="76"/>
      <c r="AQ61" s="32"/>
      <c r="AR61" s="62">
        <v>0.86060000000000003</v>
      </c>
      <c r="AS61" s="62">
        <v>1.67</v>
      </c>
      <c r="AU61" s="37">
        <v>1944</v>
      </c>
      <c r="AW61" s="37">
        <v>1673.0064</v>
      </c>
      <c r="AX61" s="37">
        <v>19.250534620050068</v>
      </c>
      <c r="BA61" s="32"/>
      <c r="BB61" s="97" t="s">
        <v>89</v>
      </c>
      <c r="BC61" s="83" t="s">
        <v>132</v>
      </c>
      <c r="BD61" s="103">
        <v>55.081299999999999</v>
      </c>
      <c r="BE61" s="103"/>
      <c r="BF61" s="103">
        <v>0.64091200000000004</v>
      </c>
      <c r="BG61" s="103"/>
      <c r="BH61" s="103">
        <v>17.834099999999999</v>
      </c>
      <c r="BI61" s="103"/>
      <c r="BJ61" s="103">
        <v>0.93814600000000004</v>
      </c>
      <c r="BK61" s="103"/>
      <c r="BL61" s="103"/>
      <c r="BM61" s="103"/>
      <c r="BN61" s="103">
        <v>2.20139</v>
      </c>
      <c r="BO61" s="103"/>
      <c r="BP61" s="103">
        <v>0.176483</v>
      </c>
      <c r="BQ61" s="103"/>
      <c r="BR61" s="103">
        <v>0.40869699999999998</v>
      </c>
      <c r="BS61" s="103"/>
      <c r="BT61" s="103"/>
      <c r="BU61" s="103"/>
      <c r="BV61" s="103"/>
      <c r="BW61" s="103"/>
      <c r="BX61" s="103">
        <v>0.79881800000000003</v>
      </c>
      <c r="BY61" s="103"/>
      <c r="BZ61" s="103">
        <v>9.1028099999999998</v>
      </c>
      <c r="CA61" s="103"/>
      <c r="CB61" s="103">
        <v>5.4245299999999999</v>
      </c>
      <c r="CC61" s="103"/>
      <c r="CD61" s="103">
        <v>9.2885800000000004E-2</v>
      </c>
      <c r="CE61" s="76"/>
      <c r="CF61" s="76"/>
      <c r="CG61" s="76"/>
      <c r="CH61" s="76"/>
      <c r="CI61" s="76"/>
      <c r="CJ61" s="76"/>
      <c r="CK61" s="76"/>
      <c r="CL61" s="76"/>
      <c r="CM61" s="76"/>
      <c r="CN61" s="76"/>
      <c r="CO61" s="76"/>
      <c r="CP61" s="76"/>
      <c r="CQ61" s="76"/>
      <c r="CR61" s="76"/>
      <c r="CS61" s="76"/>
      <c r="CT61" s="76"/>
      <c r="CU61" s="76"/>
      <c r="CV61" s="76"/>
      <c r="CW61" s="76"/>
      <c r="CX61" s="76"/>
      <c r="CY61" s="76"/>
      <c r="CZ61" s="76"/>
      <c r="DA61" s="76"/>
      <c r="DB61" s="76"/>
      <c r="DC61" s="76"/>
      <c r="DD61" s="76"/>
      <c r="DE61" s="76"/>
      <c r="DF61" s="76"/>
      <c r="DG61" s="76"/>
      <c r="DH61" s="104">
        <f t="shared" si="23"/>
        <v>92.700071800000018</v>
      </c>
      <c r="DJ61" s="105">
        <f t="shared" si="24"/>
        <v>7.2999281999999823</v>
      </c>
      <c r="DK61" s="76"/>
      <c r="DO61" s="39">
        <v>7.3</v>
      </c>
      <c r="DP61" s="76"/>
      <c r="DQ61" s="76"/>
      <c r="DR61" s="76"/>
      <c r="DU61" s="64"/>
      <c r="DW61" s="32"/>
      <c r="DX61" s="12">
        <f t="shared" si="25"/>
        <v>59.418832079049146</v>
      </c>
      <c r="DY61" s="12">
        <f t="shared" si="26"/>
        <v>0</v>
      </c>
      <c r="DZ61" s="12">
        <f t="shared" si="27"/>
        <v>0.69138242026690633</v>
      </c>
      <c r="EA61" s="12">
        <f t="shared" si="28"/>
        <v>0</v>
      </c>
      <c r="EB61" s="12">
        <f t="shared" si="29"/>
        <v>19.238496425846346</v>
      </c>
      <c r="EC61" s="12">
        <f t="shared" si="30"/>
        <v>0</v>
      </c>
      <c r="ED61" s="12">
        <f t="shared" si="31"/>
        <v>2.3747446547285196</v>
      </c>
      <c r="EE61" s="12">
        <f t="shared" si="32"/>
        <v>0</v>
      </c>
      <c r="EF61" s="12">
        <f t="shared" si="33"/>
        <v>0.19038065081628119</v>
      </c>
      <c r="EG61" s="12">
        <f t="shared" si="34"/>
        <v>0</v>
      </c>
      <c r="EH61" s="12">
        <f t="shared" si="35"/>
        <v>0.44088099616768567</v>
      </c>
      <c r="EI61" s="12">
        <f t="shared" si="36"/>
        <v>0</v>
      </c>
      <c r="EJ61" s="12">
        <f t="shared" si="37"/>
        <v>0.86172317290481304</v>
      </c>
      <c r="EK61" s="12">
        <f t="shared" si="38"/>
        <v>0</v>
      </c>
      <c r="EL61" s="12">
        <f t="shared" si="39"/>
        <v>9.8196364072287565</v>
      </c>
      <c r="EM61" s="12">
        <f t="shared" si="40"/>
        <v>0</v>
      </c>
      <c r="EN61" s="12">
        <f t="shared" si="41"/>
        <v>5.8516998904848734</v>
      </c>
      <c r="EO61" s="12">
        <f t="shared" si="42"/>
        <v>0</v>
      </c>
      <c r="EP61" s="12">
        <f t="shared" si="43"/>
        <v>0.10020035389012502</v>
      </c>
      <c r="EQ61" s="12">
        <f t="shared" si="44"/>
        <v>0</v>
      </c>
      <c r="ER61" s="12">
        <f t="shared" si="45"/>
        <v>100</v>
      </c>
      <c r="ES61" s="12">
        <f t="shared" si="46"/>
        <v>0</v>
      </c>
    </row>
    <row r="62" spans="1:149" s="12" customFormat="1" x14ac:dyDescent="0.45">
      <c r="A62" s="39" t="s">
        <v>142</v>
      </c>
      <c r="B62" s="32" t="s">
        <v>438</v>
      </c>
      <c r="C62" s="12" t="s">
        <v>528</v>
      </c>
      <c r="D62" s="12" t="s">
        <v>104</v>
      </c>
      <c r="E62" s="12" t="s">
        <v>20</v>
      </c>
      <c r="F62" s="39" t="s">
        <v>200</v>
      </c>
      <c r="G62" s="76" t="s">
        <v>431</v>
      </c>
      <c r="H62" s="39" t="s">
        <v>136</v>
      </c>
      <c r="I62" s="39"/>
      <c r="J62" s="39">
        <v>36</v>
      </c>
      <c r="K62" s="39"/>
      <c r="L62" s="39">
        <v>900</v>
      </c>
      <c r="M62" s="76"/>
      <c r="O62" s="39" t="s">
        <v>81</v>
      </c>
      <c r="P62" s="76" t="s">
        <v>226</v>
      </c>
      <c r="Q62" s="95"/>
      <c r="R62" s="95">
        <v>2</v>
      </c>
      <c r="S62" s="96"/>
      <c r="AA62" s="50"/>
      <c r="AB62" s="50"/>
      <c r="AC62" s="50"/>
      <c r="AD62" s="76"/>
      <c r="AE62" s="50">
        <v>1</v>
      </c>
      <c r="AF62" s="50"/>
      <c r="AG62" s="50">
        <v>0</v>
      </c>
      <c r="AH62" s="76"/>
      <c r="AQ62" s="32"/>
      <c r="AR62" s="62">
        <v>0.95589999999999997</v>
      </c>
      <c r="AS62" s="62">
        <v>1.0820000000000001</v>
      </c>
      <c r="AU62" s="37">
        <v>360</v>
      </c>
      <c r="AW62" s="37">
        <v>344.12399999999997</v>
      </c>
      <c r="AX62" s="37">
        <v>19.358219320853046</v>
      </c>
      <c r="BA62" s="32"/>
      <c r="BB62" s="97" t="s">
        <v>89</v>
      </c>
      <c r="BC62" s="83" t="s">
        <v>132</v>
      </c>
      <c r="BD62" s="103">
        <v>57.992800000000003</v>
      </c>
      <c r="BE62" s="103"/>
      <c r="BF62" s="103">
        <v>0.67479</v>
      </c>
      <c r="BG62" s="103"/>
      <c r="BH62" s="103">
        <v>18.776800000000001</v>
      </c>
      <c r="BI62" s="103"/>
      <c r="BJ62" s="103">
        <v>0.98773500000000003</v>
      </c>
      <c r="BK62" s="103"/>
      <c r="BL62" s="103"/>
      <c r="BM62" s="103"/>
      <c r="BN62" s="103">
        <v>2.3177599999999998</v>
      </c>
      <c r="BO62" s="103"/>
      <c r="BP62" s="103">
        <v>0.185812</v>
      </c>
      <c r="BQ62" s="103"/>
      <c r="BR62" s="103">
        <v>0.43030099999999999</v>
      </c>
      <c r="BS62" s="103"/>
      <c r="BT62" s="103"/>
      <c r="BU62" s="103"/>
      <c r="BV62" s="103"/>
      <c r="BW62" s="103"/>
      <c r="BX62" s="103">
        <v>0.84104199999999996</v>
      </c>
      <c r="BY62" s="103"/>
      <c r="BZ62" s="103">
        <v>9.5839700000000008</v>
      </c>
      <c r="CA62" s="103"/>
      <c r="CB62" s="103">
        <v>5.7112600000000002</v>
      </c>
      <c r="CC62" s="103"/>
      <c r="CD62" s="103">
        <v>9.7795599999999996E-2</v>
      </c>
      <c r="CE62" s="76"/>
      <c r="CF62" s="76"/>
      <c r="CG62" s="76"/>
      <c r="CH62" s="76"/>
      <c r="CI62" s="76"/>
      <c r="CJ62" s="76"/>
      <c r="CK62" s="76"/>
      <c r="CL62" s="76"/>
      <c r="CM62" s="76"/>
      <c r="CN62" s="76"/>
      <c r="CO62" s="76"/>
      <c r="CP62" s="76"/>
      <c r="CQ62" s="76"/>
      <c r="CR62" s="76"/>
      <c r="CS62" s="76"/>
      <c r="CT62" s="76"/>
      <c r="CU62" s="76"/>
      <c r="CV62" s="76"/>
      <c r="CW62" s="76"/>
      <c r="CX62" s="76"/>
      <c r="CY62" s="76"/>
      <c r="CZ62" s="76"/>
      <c r="DA62" s="76"/>
      <c r="DB62" s="76"/>
      <c r="DC62" s="76"/>
      <c r="DD62" s="76"/>
      <c r="DE62" s="76"/>
      <c r="DF62" s="76"/>
      <c r="DG62" s="76"/>
      <c r="DH62" s="104">
        <f t="shared" si="23"/>
        <v>97.600065599999994</v>
      </c>
      <c r="DJ62" s="105">
        <f t="shared" si="24"/>
        <v>2.3999344000000065</v>
      </c>
      <c r="DK62" s="76"/>
      <c r="DO62" s="39">
        <v>2.4</v>
      </c>
      <c r="DP62" s="76"/>
      <c r="DQ62" s="76"/>
      <c r="DR62" s="76"/>
      <c r="DU62" s="64"/>
      <c r="DW62" s="32"/>
      <c r="DX62" s="12">
        <f t="shared" si="25"/>
        <v>59.418812521781753</v>
      </c>
      <c r="DY62" s="12">
        <f t="shared" si="26"/>
        <v>0</v>
      </c>
      <c r="DZ62" s="12">
        <f t="shared" si="27"/>
        <v>0.6913827320214424</v>
      </c>
      <c r="EA62" s="12">
        <f t="shared" si="28"/>
        <v>0</v>
      </c>
      <c r="EB62" s="12">
        <f t="shared" si="29"/>
        <v>19.23851165936102</v>
      </c>
      <c r="EC62" s="12">
        <f t="shared" si="30"/>
        <v>0</v>
      </c>
      <c r="ED62" s="12">
        <f t="shared" si="31"/>
        <v>2.3747525022155314</v>
      </c>
      <c r="EE62" s="12">
        <f t="shared" si="32"/>
        <v>0</v>
      </c>
      <c r="EF62" s="12">
        <f t="shared" si="33"/>
        <v>0.19038101957997047</v>
      </c>
      <c r="EG62" s="12">
        <f t="shared" si="34"/>
        <v>0</v>
      </c>
      <c r="EH62" s="12">
        <f t="shared" si="35"/>
        <v>0.44088187580070642</v>
      </c>
      <c r="EI62" s="12">
        <f t="shared" si="36"/>
        <v>0</v>
      </c>
      <c r="EJ62" s="12">
        <f t="shared" si="37"/>
        <v>0.8617227814650158</v>
      </c>
      <c r="EK62" s="12">
        <f t="shared" si="38"/>
        <v>0</v>
      </c>
      <c r="EL62" s="12">
        <f t="shared" si="39"/>
        <v>9.8196347933602226</v>
      </c>
      <c r="EM62" s="12">
        <f t="shared" si="40"/>
        <v>0</v>
      </c>
      <c r="EN62" s="12">
        <f t="shared" si="41"/>
        <v>5.8516968865643886</v>
      </c>
      <c r="EO62" s="12">
        <f t="shared" si="42"/>
        <v>0</v>
      </c>
      <c r="EP62" s="12">
        <f t="shared" si="43"/>
        <v>0.10020034248829439</v>
      </c>
      <c r="EQ62" s="12">
        <f t="shared" si="44"/>
        <v>0</v>
      </c>
      <c r="ER62" s="12">
        <f t="shared" si="45"/>
        <v>100</v>
      </c>
      <c r="ES62" s="12">
        <f t="shared" si="46"/>
        <v>0</v>
      </c>
    </row>
    <row r="63" spans="1:149" s="12" customFormat="1" x14ac:dyDescent="0.45">
      <c r="A63" s="39" t="s">
        <v>142</v>
      </c>
      <c r="B63" s="32" t="s">
        <v>438</v>
      </c>
      <c r="C63" s="12" t="s">
        <v>528</v>
      </c>
      <c r="D63" s="12" t="s">
        <v>104</v>
      </c>
      <c r="E63" s="12" t="s">
        <v>20</v>
      </c>
      <c r="F63" s="39" t="s">
        <v>201</v>
      </c>
      <c r="G63" s="76" t="s">
        <v>431</v>
      </c>
      <c r="H63" s="39" t="s">
        <v>136</v>
      </c>
      <c r="I63" s="39"/>
      <c r="J63" s="39">
        <v>56</v>
      </c>
      <c r="K63" s="39"/>
      <c r="L63" s="39">
        <v>875</v>
      </c>
      <c r="M63" s="76"/>
      <c r="O63" s="39" t="s">
        <v>81</v>
      </c>
      <c r="P63" s="76" t="s">
        <v>226</v>
      </c>
      <c r="Q63" s="95"/>
      <c r="R63" s="95">
        <v>2</v>
      </c>
      <c r="S63" s="96"/>
      <c r="AA63" s="50"/>
      <c r="AB63" s="50"/>
      <c r="AC63" s="50"/>
      <c r="AD63" s="76"/>
      <c r="AE63" s="50">
        <v>1</v>
      </c>
      <c r="AF63" s="50"/>
      <c r="AG63" s="50">
        <v>0</v>
      </c>
      <c r="AH63" s="76"/>
      <c r="AQ63" s="32"/>
      <c r="AR63" s="62">
        <v>0.92669999999999997</v>
      </c>
      <c r="AS63" s="62">
        <v>1.1359999999999999</v>
      </c>
      <c r="AU63" s="37">
        <v>560</v>
      </c>
      <c r="AW63" s="37">
        <v>518.952</v>
      </c>
      <c r="AX63" s="37">
        <v>19.011331505339278</v>
      </c>
      <c r="BA63" s="32"/>
      <c r="BB63" s="97" t="s">
        <v>89</v>
      </c>
      <c r="BC63" s="83" t="s">
        <v>132</v>
      </c>
      <c r="BD63" s="103">
        <v>57.636299999999999</v>
      </c>
      <c r="BE63" s="103"/>
      <c r="BF63" s="103">
        <v>0.67064100000000004</v>
      </c>
      <c r="BG63" s="103"/>
      <c r="BH63" s="103">
        <v>18.661300000000001</v>
      </c>
      <c r="BI63" s="103"/>
      <c r="BJ63" s="103">
        <v>0.98166299999999995</v>
      </c>
      <c r="BK63" s="103"/>
      <c r="BL63" s="103"/>
      <c r="BM63" s="103"/>
      <c r="BN63" s="103">
        <v>2.3035100000000002</v>
      </c>
      <c r="BO63" s="103"/>
      <c r="BP63" s="103">
        <v>0.184669</v>
      </c>
      <c r="BQ63" s="103"/>
      <c r="BR63" s="103">
        <v>0.42765500000000001</v>
      </c>
      <c r="BS63" s="103"/>
      <c r="BT63" s="103"/>
      <c r="BU63" s="103"/>
      <c r="BV63" s="103"/>
      <c r="BW63" s="103"/>
      <c r="BX63" s="103">
        <v>0.83587199999999995</v>
      </c>
      <c r="BY63" s="103"/>
      <c r="BZ63" s="103">
        <v>9.5250500000000002</v>
      </c>
      <c r="CA63" s="103"/>
      <c r="CB63" s="103">
        <v>5.6761499999999998</v>
      </c>
      <c r="CC63" s="103"/>
      <c r="CD63" s="103">
        <v>9.71944E-2</v>
      </c>
      <c r="CE63" s="76"/>
      <c r="CF63" s="76"/>
      <c r="CG63" s="76"/>
      <c r="CH63" s="76"/>
      <c r="CI63" s="76"/>
      <c r="CJ63" s="76"/>
      <c r="CK63" s="76"/>
      <c r="CL63" s="76"/>
      <c r="CM63" s="76"/>
      <c r="CN63" s="76"/>
      <c r="CO63" s="76"/>
      <c r="CP63" s="76"/>
      <c r="CQ63" s="76"/>
      <c r="CR63" s="76"/>
      <c r="CS63" s="76"/>
      <c r="CT63" s="76"/>
      <c r="CU63" s="76"/>
      <c r="CV63" s="76"/>
      <c r="CW63" s="76"/>
      <c r="CX63" s="76"/>
      <c r="CY63" s="76"/>
      <c r="CZ63" s="76"/>
      <c r="DA63" s="76"/>
      <c r="DB63" s="76"/>
      <c r="DC63" s="76"/>
      <c r="DD63" s="76"/>
      <c r="DE63" s="76"/>
      <c r="DF63" s="76"/>
      <c r="DG63" s="76"/>
      <c r="DH63" s="104">
        <f t="shared" si="23"/>
        <v>97.000004400000023</v>
      </c>
      <c r="DJ63" s="105">
        <f t="shared" si="24"/>
        <v>2.999995599999977</v>
      </c>
      <c r="DK63" s="76"/>
      <c r="DO63" s="39">
        <v>3</v>
      </c>
      <c r="DP63" s="76"/>
      <c r="DQ63" s="76"/>
      <c r="DR63" s="76"/>
      <c r="DU63" s="64"/>
      <c r="DW63" s="32"/>
      <c r="DX63" s="12">
        <f t="shared" si="25"/>
        <v>59.41886328409278</v>
      </c>
      <c r="DY63" s="12">
        <f t="shared" si="26"/>
        <v>0</v>
      </c>
      <c r="DZ63" s="12">
        <f t="shared" si="27"/>
        <v>0.69138244286512618</v>
      </c>
      <c r="EA63" s="12">
        <f t="shared" si="28"/>
        <v>0</v>
      </c>
      <c r="EB63" s="12">
        <f t="shared" si="29"/>
        <v>19.238452735575336</v>
      </c>
      <c r="EC63" s="12">
        <f t="shared" si="30"/>
        <v>0</v>
      </c>
      <c r="ED63" s="12">
        <f t="shared" si="31"/>
        <v>2.3747524695988567</v>
      </c>
      <c r="EE63" s="12">
        <f t="shared" si="32"/>
        <v>0</v>
      </c>
      <c r="EF63" s="12">
        <f t="shared" si="33"/>
        <v>0.19038040373532183</v>
      </c>
      <c r="EG63" s="12">
        <f t="shared" si="34"/>
        <v>0</v>
      </c>
      <c r="EH63" s="12">
        <f t="shared" si="35"/>
        <v>0.44088142330022406</v>
      </c>
      <c r="EI63" s="12">
        <f t="shared" si="36"/>
        <v>0</v>
      </c>
      <c r="EJ63" s="12">
        <f t="shared" si="37"/>
        <v>0.86172367225170954</v>
      </c>
      <c r="EK63" s="12">
        <f t="shared" si="38"/>
        <v>0</v>
      </c>
      <c r="EL63" s="12">
        <f t="shared" si="39"/>
        <v>9.8196387298308174</v>
      </c>
      <c r="EM63" s="12">
        <f t="shared" si="40"/>
        <v>0</v>
      </c>
      <c r="EN63" s="12">
        <f t="shared" si="41"/>
        <v>5.8517007654898601</v>
      </c>
      <c r="EO63" s="12">
        <f t="shared" si="42"/>
        <v>0</v>
      </c>
      <c r="EP63" s="12">
        <f t="shared" si="43"/>
        <v>0.10020040782596086</v>
      </c>
      <c r="EQ63" s="12">
        <f t="shared" si="44"/>
        <v>0</v>
      </c>
      <c r="ER63" s="12">
        <f t="shared" si="45"/>
        <v>100</v>
      </c>
      <c r="ES63" s="12">
        <f t="shared" si="46"/>
        <v>0</v>
      </c>
    </row>
    <row r="64" spans="1:149" s="12" customFormat="1" x14ac:dyDescent="0.45">
      <c r="A64" s="39" t="s">
        <v>142</v>
      </c>
      <c r="B64" s="32" t="s">
        <v>438</v>
      </c>
      <c r="C64" s="12" t="s">
        <v>529</v>
      </c>
      <c r="D64" s="12" t="s">
        <v>524</v>
      </c>
      <c r="E64" s="12" t="s">
        <v>20</v>
      </c>
      <c r="F64" s="39" t="s">
        <v>202</v>
      </c>
      <c r="G64" s="76" t="s">
        <v>431</v>
      </c>
      <c r="H64" s="39" t="s">
        <v>136</v>
      </c>
      <c r="I64" s="39"/>
      <c r="J64" s="39">
        <v>301.3</v>
      </c>
      <c r="K64" s="39"/>
      <c r="L64" s="39">
        <v>1050</v>
      </c>
      <c r="M64" s="76"/>
      <c r="O64" s="39" t="s">
        <v>81</v>
      </c>
      <c r="P64" s="76" t="s">
        <v>226</v>
      </c>
      <c r="Q64" s="95"/>
      <c r="R64" s="95">
        <v>2</v>
      </c>
      <c r="S64" s="96"/>
      <c r="AA64" s="50"/>
      <c r="AB64" s="50"/>
      <c r="AC64" s="50"/>
      <c r="AD64" s="76"/>
      <c r="AE64" s="50">
        <v>1</v>
      </c>
      <c r="AF64" s="50"/>
      <c r="AG64" s="50">
        <v>0</v>
      </c>
      <c r="AH64" s="76"/>
      <c r="AQ64" s="32"/>
      <c r="AR64" s="62">
        <v>0.9778</v>
      </c>
      <c r="AS64" s="62">
        <v>2.1619999999999999</v>
      </c>
      <c r="AU64" s="37">
        <v>3013</v>
      </c>
      <c r="AW64" s="37">
        <v>2946.1114000000002</v>
      </c>
      <c r="AX64" s="37">
        <v>23.663756573822557</v>
      </c>
      <c r="BA64" s="32"/>
      <c r="BB64" s="97" t="s">
        <v>89</v>
      </c>
      <c r="BC64" s="83" t="s">
        <v>132</v>
      </c>
      <c r="BD64" s="103">
        <v>53.115499999999997</v>
      </c>
      <c r="BE64" s="103"/>
      <c r="BF64" s="103">
        <v>1.6038399999999999</v>
      </c>
      <c r="BG64" s="103"/>
      <c r="BH64" s="103">
        <v>17.0762</v>
      </c>
      <c r="BI64" s="103"/>
      <c r="BJ64" s="103">
        <v>1.90574</v>
      </c>
      <c r="BK64" s="103"/>
      <c r="BL64" s="103"/>
      <c r="BM64" s="103"/>
      <c r="BN64" s="103">
        <v>3.0190000000000001</v>
      </c>
      <c r="BO64" s="103"/>
      <c r="BP64" s="103">
        <v>0.132081</v>
      </c>
      <c r="BQ64" s="103"/>
      <c r="BR64" s="103">
        <v>1.58497</v>
      </c>
      <c r="BS64" s="103"/>
      <c r="BT64" s="103"/>
      <c r="BU64" s="103"/>
      <c r="BV64" s="103"/>
      <c r="BW64" s="103"/>
      <c r="BX64" s="103">
        <v>3.86809</v>
      </c>
      <c r="BY64" s="103"/>
      <c r="BZ64" s="103">
        <v>5.1134199999999996</v>
      </c>
      <c r="CA64" s="103"/>
      <c r="CB64" s="103">
        <v>5.6040099999999997</v>
      </c>
      <c r="CC64" s="103"/>
      <c r="CD64" s="103">
        <v>0.54719300000000004</v>
      </c>
      <c r="CE64" s="76"/>
      <c r="CF64" s="76"/>
      <c r="CG64" s="76"/>
      <c r="CH64" s="76"/>
      <c r="CI64" s="76"/>
      <c r="CJ64" s="76"/>
      <c r="CK64" s="76"/>
      <c r="CL64" s="76"/>
      <c r="CM64" s="76"/>
      <c r="CN64" s="76"/>
      <c r="CO64" s="76"/>
      <c r="CP64" s="76"/>
      <c r="CQ64" s="76"/>
      <c r="CR64" s="76"/>
      <c r="CS64" s="76"/>
      <c r="CT64" s="76"/>
      <c r="CU64" s="76"/>
      <c r="CV64" s="76"/>
      <c r="CW64" s="76"/>
      <c r="CX64" s="76"/>
      <c r="CY64" s="76"/>
      <c r="CZ64" s="76"/>
      <c r="DA64" s="76"/>
      <c r="DB64" s="76"/>
      <c r="DC64" s="76"/>
      <c r="DD64" s="76"/>
      <c r="DE64" s="76"/>
      <c r="DF64" s="76"/>
      <c r="DG64" s="76"/>
      <c r="DH64" s="104">
        <f t="shared" si="23"/>
        <v>93.570043999999996</v>
      </c>
      <c r="DJ64" s="105">
        <f t="shared" si="24"/>
        <v>6.4299560000000042</v>
      </c>
      <c r="DK64" s="76"/>
      <c r="DO64" s="39">
        <v>6.43</v>
      </c>
      <c r="DP64" s="76"/>
      <c r="DQ64" s="76"/>
      <c r="DR64" s="76"/>
      <c r="DU64" s="64"/>
      <c r="DW64" s="32"/>
      <c r="DX64" s="12">
        <f t="shared" si="25"/>
        <v>56.765496444567241</v>
      </c>
      <c r="DY64" s="12">
        <f t="shared" si="26"/>
        <v>0</v>
      </c>
      <c r="DZ64" s="12">
        <f t="shared" si="27"/>
        <v>1.7140528436643674</v>
      </c>
      <c r="EA64" s="12">
        <f t="shared" si="28"/>
        <v>0</v>
      </c>
      <c r="EB64" s="12">
        <f t="shared" si="29"/>
        <v>18.24964408480988</v>
      </c>
      <c r="EC64" s="12">
        <f t="shared" si="30"/>
        <v>0</v>
      </c>
      <c r="ED64" s="12">
        <f t="shared" si="31"/>
        <v>3.2264599554960141</v>
      </c>
      <c r="EE64" s="12">
        <f t="shared" si="32"/>
        <v>0</v>
      </c>
      <c r="EF64" s="12">
        <f t="shared" si="33"/>
        <v>0.14115735587342462</v>
      </c>
      <c r="EG64" s="12">
        <f t="shared" si="34"/>
        <v>0</v>
      </c>
      <c r="EH64" s="12">
        <f t="shared" si="35"/>
        <v>1.693886133044888</v>
      </c>
      <c r="EI64" s="12">
        <f t="shared" si="36"/>
        <v>0</v>
      </c>
      <c r="EJ64" s="12">
        <f t="shared" si="37"/>
        <v>4.1338978102863777</v>
      </c>
      <c r="EK64" s="12">
        <f t="shared" si="38"/>
        <v>0</v>
      </c>
      <c r="EL64" s="12">
        <f t="shared" si="39"/>
        <v>5.4648045265427037</v>
      </c>
      <c r="EM64" s="12">
        <f t="shared" si="40"/>
        <v>0</v>
      </c>
      <c r="EN64" s="12">
        <f t="shared" si="41"/>
        <v>5.9891069411060656</v>
      </c>
      <c r="EO64" s="12">
        <f t="shared" si="42"/>
        <v>0</v>
      </c>
      <c r="EP64" s="12">
        <f t="shared" si="43"/>
        <v>0.58479506539507464</v>
      </c>
      <c r="EQ64" s="12">
        <f t="shared" si="44"/>
        <v>0</v>
      </c>
      <c r="ER64" s="12">
        <f t="shared" si="45"/>
        <v>100</v>
      </c>
      <c r="ES64" s="12">
        <f t="shared" si="46"/>
        <v>0</v>
      </c>
    </row>
    <row r="65" spans="1:149" s="12" customFormat="1" x14ac:dyDescent="0.45">
      <c r="A65" s="39" t="s">
        <v>142</v>
      </c>
      <c r="B65" s="32" t="s">
        <v>438</v>
      </c>
      <c r="C65" s="12" t="s">
        <v>529</v>
      </c>
      <c r="D65" s="12" t="s">
        <v>524</v>
      </c>
      <c r="E65" s="12" t="s">
        <v>20</v>
      </c>
      <c r="F65" s="39" t="s">
        <v>203</v>
      </c>
      <c r="G65" s="76" t="s">
        <v>431</v>
      </c>
      <c r="H65" s="39" t="s">
        <v>136</v>
      </c>
      <c r="I65" s="39"/>
      <c r="J65" s="39">
        <v>198.2</v>
      </c>
      <c r="K65" s="39"/>
      <c r="L65" s="39">
        <v>1100</v>
      </c>
      <c r="M65" s="76"/>
      <c r="O65" s="39" t="s">
        <v>81</v>
      </c>
      <c r="P65" s="76" t="s">
        <v>226</v>
      </c>
      <c r="Q65" s="95"/>
      <c r="R65" s="95">
        <v>2</v>
      </c>
      <c r="S65" s="96"/>
      <c r="AA65" s="50"/>
      <c r="AB65" s="50"/>
      <c r="AC65" s="50"/>
      <c r="AD65" s="76"/>
      <c r="AE65" s="50">
        <v>1</v>
      </c>
      <c r="AF65" s="50"/>
      <c r="AG65" s="50">
        <v>0</v>
      </c>
      <c r="AH65" s="76"/>
      <c r="AQ65" s="32"/>
      <c r="AR65" s="62">
        <v>0.97170000000000001</v>
      </c>
      <c r="AS65" s="62">
        <v>1.61</v>
      </c>
      <c r="AU65" s="37">
        <v>1982</v>
      </c>
      <c r="AW65" s="37">
        <v>1925.9094</v>
      </c>
      <c r="AX65" s="37">
        <v>22.644853294986262</v>
      </c>
      <c r="BA65" s="32"/>
      <c r="BB65" s="97" t="s">
        <v>89</v>
      </c>
      <c r="BC65" s="83" t="s">
        <v>132</v>
      </c>
      <c r="BD65" s="103">
        <v>53.700099999999999</v>
      </c>
      <c r="BE65" s="103"/>
      <c r="BF65" s="103">
        <v>1.6214999999999999</v>
      </c>
      <c r="BG65" s="103"/>
      <c r="BH65" s="103">
        <v>17.264199999999999</v>
      </c>
      <c r="BI65" s="103"/>
      <c r="BJ65" s="103">
        <v>1.92672</v>
      </c>
      <c r="BK65" s="103"/>
      <c r="BL65" s="103"/>
      <c r="BM65" s="103"/>
      <c r="BN65" s="103">
        <v>3.0522300000000002</v>
      </c>
      <c r="BO65" s="103"/>
      <c r="BP65" s="103">
        <v>0.13353499999999999</v>
      </c>
      <c r="BQ65" s="103"/>
      <c r="BR65" s="103">
        <v>1.60242</v>
      </c>
      <c r="BS65" s="103"/>
      <c r="BT65" s="103"/>
      <c r="BU65" s="103"/>
      <c r="BV65" s="103"/>
      <c r="BW65" s="103"/>
      <c r="BX65" s="103">
        <v>3.9106700000000001</v>
      </c>
      <c r="BY65" s="103"/>
      <c r="BZ65" s="103">
        <v>5.1697100000000002</v>
      </c>
      <c r="CA65" s="103"/>
      <c r="CB65" s="103">
        <v>5.6657000000000002</v>
      </c>
      <c r="CC65" s="103"/>
      <c r="CD65" s="103">
        <v>0.55321600000000004</v>
      </c>
      <c r="CE65" s="76"/>
      <c r="CF65" s="76"/>
      <c r="CG65" s="76"/>
      <c r="CH65" s="76"/>
      <c r="CI65" s="76"/>
      <c r="CJ65" s="76"/>
      <c r="CK65" s="76"/>
      <c r="CL65" s="76"/>
      <c r="CM65" s="76"/>
      <c r="CN65" s="76"/>
      <c r="CO65" s="76"/>
      <c r="CP65" s="76"/>
      <c r="CQ65" s="76"/>
      <c r="CR65" s="76"/>
      <c r="CS65" s="76"/>
      <c r="CT65" s="76"/>
      <c r="CU65" s="76"/>
      <c r="CV65" s="76"/>
      <c r="CW65" s="76"/>
      <c r="CX65" s="76"/>
      <c r="CY65" s="76"/>
      <c r="CZ65" s="76"/>
      <c r="DA65" s="76"/>
      <c r="DB65" s="76"/>
      <c r="DC65" s="76"/>
      <c r="DD65" s="76"/>
      <c r="DE65" s="76"/>
      <c r="DF65" s="76"/>
      <c r="DG65" s="76"/>
      <c r="DH65" s="104">
        <f t="shared" si="23"/>
        <v>94.600000999999978</v>
      </c>
      <c r="DJ65" s="105">
        <f t="shared" si="24"/>
        <v>5.3999990000000224</v>
      </c>
      <c r="DK65" s="76"/>
      <c r="DO65" s="39">
        <v>5.4</v>
      </c>
      <c r="DP65" s="76"/>
      <c r="DQ65" s="76"/>
      <c r="DR65" s="76"/>
      <c r="DU65" s="64"/>
      <c r="DW65" s="32"/>
      <c r="DX65" s="12">
        <f t="shared" si="25"/>
        <v>56.765432803748084</v>
      </c>
      <c r="DY65" s="12">
        <f t="shared" si="26"/>
        <v>0</v>
      </c>
      <c r="DZ65" s="12">
        <f t="shared" si="27"/>
        <v>1.7140591784983177</v>
      </c>
      <c r="EA65" s="12">
        <f t="shared" si="28"/>
        <v>0</v>
      </c>
      <c r="EB65" s="12">
        <f t="shared" si="29"/>
        <v>18.24968268235008</v>
      </c>
      <c r="EC65" s="12">
        <f t="shared" si="30"/>
        <v>0</v>
      </c>
      <c r="ED65" s="12">
        <f t="shared" si="31"/>
        <v>3.2264587396780273</v>
      </c>
      <c r="EE65" s="12">
        <f t="shared" si="32"/>
        <v>0</v>
      </c>
      <c r="EF65" s="12">
        <f t="shared" si="33"/>
        <v>0.14115750379326109</v>
      </c>
      <c r="EG65" s="12">
        <f t="shared" si="34"/>
        <v>0</v>
      </c>
      <c r="EH65" s="12">
        <f t="shared" si="35"/>
        <v>1.6938900455191332</v>
      </c>
      <c r="EI65" s="12">
        <f t="shared" si="36"/>
        <v>0</v>
      </c>
      <c r="EJ65" s="12">
        <f t="shared" si="37"/>
        <v>4.1339005905507351</v>
      </c>
      <c r="EK65" s="12">
        <f t="shared" si="38"/>
        <v>0</v>
      </c>
      <c r="EL65" s="12">
        <f t="shared" si="39"/>
        <v>5.4648096673910196</v>
      </c>
      <c r="EM65" s="12">
        <f t="shared" si="40"/>
        <v>0</v>
      </c>
      <c r="EN65" s="12">
        <f t="shared" si="41"/>
        <v>5.9891119874301078</v>
      </c>
      <c r="EO65" s="12">
        <f t="shared" si="42"/>
        <v>0</v>
      </c>
      <c r="EP65" s="12">
        <f t="shared" si="43"/>
        <v>0.58479491982246401</v>
      </c>
      <c r="EQ65" s="12">
        <f t="shared" si="44"/>
        <v>0</v>
      </c>
      <c r="ER65" s="12">
        <f t="shared" si="45"/>
        <v>100</v>
      </c>
      <c r="ES65" s="12">
        <f t="shared" si="46"/>
        <v>0</v>
      </c>
    </row>
    <row r="66" spans="1:149" s="12" customFormat="1" x14ac:dyDescent="0.45">
      <c r="A66" s="39" t="s">
        <v>142</v>
      </c>
      <c r="B66" s="32" t="s">
        <v>438</v>
      </c>
      <c r="C66" s="12" t="s">
        <v>518</v>
      </c>
      <c r="D66" s="12" t="s">
        <v>523</v>
      </c>
      <c r="E66" s="12" t="s">
        <v>20</v>
      </c>
      <c r="F66" s="39" t="s">
        <v>204</v>
      </c>
      <c r="G66" s="76" t="s">
        <v>431</v>
      </c>
      <c r="H66" s="39" t="s">
        <v>136</v>
      </c>
      <c r="I66" s="39"/>
      <c r="J66" s="39">
        <v>107.5</v>
      </c>
      <c r="K66" s="39"/>
      <c r="L66" s="39">
        <v>1180</v>
      </c>
      <c r="M66" s="76"/>
      <c r="O66" s="39" t="s">
        <v>81</v>
      </c>
      <c r="P66" s="76" t="s">
        <v>226</v>
      </c>
      <c r="Q66" s="95"/>
      <c r="R66" s="95">
        <v>2</v>
      </c>
      <c r="S66" s="96"/>
      <c r="AA66" s="50"/>
      <c r="AB66" s="50"/>
      <c r="AC66" s="50"/>
      <c r="AD66" s="76"/>
      <c r="AE66" s="50">
        <v>1</v>
      </c>
      <c r="AF66" s="50"/>
      <c r="AG66" s="50">
        <v>0</v>
      </c>
      <c r="AH66" s="76"/>
      <c r="AQ66" s="32"/>
      <c r="AR66" s="62">
        <v>0.98709999999999998</v>
      </c>
      <c r="AS66" s="62">
        <v>1.268</v>
      </c>
      <c r="AU66" s="37">
        <v>1075</v>
      </c>
      <c r="AW66" s="37">
        <v>1061.1324999999999</v>
      </c>
      <c r="AX66" s="37">
        <v>21.400561948275584</v>
      </c>
      <c r="BA66" s="32"/>
      <c r="BB66" s="97" t="s">
        <v>89</v>
      </c>
      <c r="BC66" s="83" t="s">
        <v>132</v>
      </c>
      <c r="BD66" s="103">
        <v>46.847000000000001</v>
      </c>
      <c r="BE66" s="103"/>
      <c r="BF66" s="103">
        <v>1.09876</v>
      </c>
      <c r="BG66" s="103"/>
      <c r="BH66" s="103">
        <v>20.886399999999998</v>
      </c>
      <c r="BI66" s="103"/>
      <c r="BJ66" s="103">
        <v>2.9866199999999998</v>
      </c>
      <c r="BK66" s="103"/>
      <c r="BL66" s="103"/>
      <c r="BM66" s="103"/>
      <c r="BN66" s="103">
        <v>3.2563200000000001</v>
      </c>
      <c r="BO66" s="103"/>
      <c r="BP66" s="103">
        <v>0.19977400000000001</v>
      </c>
      <c r="BQ66" s="103"/>
      <c r="BR66" s="103">
        <v>1.2785500000000001</v>
      </c>
      <c r="BS66" s="103"/>
      <c r="BT66" s="103"/>
      <c r="BU66" s="103"/>
      <c r="BV66" s="103"/>
      <c r="BW66" s="103"/>
      <c r="BX66" s="103">
        <v>4.3251099999999996</v>
      </c>
      <c r="BY66" s="103"/>
      <c r="BZ66" s="103">
        <v>6.8922100000000004</v>
      </c>
      <c r="CA66" s="103"/>
      <c r="CB66" s="103">
        <v>9.1396700000000006</v>
      </c>
      <c r="CC66" s="103"/>
      <c r="CD66" s="103">
        <v>0.40953699999999998</v>
      </c>
      <c r="CE66" s="76"/>
      <c r="CF66" s="76"/>
      <c r="CG66" s="76"/>
      <c r="CH66" s="76"/>
      <c r="CI66" s="76"/>
      <c r="CJ66" s="76"/>
      <c r="CK66" s="76"/>
      <c r="CL66" s="76"/>
      <c r="CM66" s="76"/>
      <c r="CN66" s="76"/>
      <c r="CO66" s="76"/>
      <c r="CP66" s="76"/>
      <c r="CQ66" s="76"/>
      <c r="CR66" s="76"/>
      <c r="CS66" s="76"/>
      <c r="CT66" s="76"/>
      <c r="CU66" s="76"/>
      <c r="CV66" s="76"/>
      <c r="CW66" s="76"/>
      <c r="CX66" s="76"/>
      <c r="CY66" s="76"/>
      <c r="CZ66" s="76"/>
      <c r="DA66" s="76"/>
      <c r="DB66" s="76"/>
      <c r="DC66" s="76"/>
      <c r="DD66" s="76"/>
      <c r="DE66" s="76"/>
      <c r="DF66" s="76"/>
      <c r="DG66" s="76"/>
      <c r="DH66" s="104">
        <f t="shared" si="23"/>
        <v>97.319951000000003</v>
      </c>
      <c r="DJ66" s="105">
        <f t="shared" si="24"/>
        <v>2.6800489999999968</v>
      </c>
      <c r="DK66" s="76"/>
      <c r="DO66" s="39">
        <v>2.68</v>
      </c>
      <c r="DP66" s="76"/>
      <c r="DQ66" s="76"/>
      <c r="DR66" s="76"/>
      <c r="DU66" s="64"/>
      <c r="DW66" s="32"/>
      <c r="DX66" s="12">
        <f t="shared" si="25"/>
        <v>48.137097808444231</v>
      </c>
      <c r="DY66" s="12">
        <f t="shared" si="26"/>
        <v>0</v>
      </c>
      <c r="DZ66" s="12">
        <f t="shared" si="27"/>
        <v>1.1290182421074173</v>
      </c>
      <c r="EA66" s="12">
        <f t="shared" si="28"/>
        <v>0</v>
      </c>
      <c r="EB66" s="12">
        <f t="shared" si="29"/>
        <v>21.461580883862137</v>
      </c>
      <c r="EC66" s="12">
        <f t="shared" si="30"/>
        <v>0</v>
      </c>
      <c r="ED66" s="12">
        <f t="shared" si="31"/>
        <v>3.3459942864130703</v>
      </c>
      <c r="EE66" s="12">
        <f t="shared" si="32"/>
        <v>0</v>
      </c>
      <c r="EF66" s="12">
        <f t="shared" si="33"/>
        <v>0.20527548354396519</v>
      </c>
      <c r="EG66" s="12">
        <f t="shared" si="34"/>
        <v>0</v>
      </c>
      <c r="EH66" s="12">
        <f t="shared" si="35"/>
        <v>1.3137593955426468</v>
      </c>
      <c r="EI66" s="12">
        <f t="shared" si="36"/>
        <v>0</v>
      </c>
      <c r="EJ66" s="12">
        <f t="shared" si="37"/>
        <v>4.4442171985886016</v>
      </c>
      <c r="EK66" s="12">
        <f t="shared" si="38"/>
        <v>0</v>
      </c>
      <c r="EL66" s="12">
        <f t="shared" si="39"/>
        <v>7.0820113750365534</v>
      </c>
      <c r="EM66" s="12">
        <f t="shared" si="40"/>
        <v>0</v>
      </c>
      <c r="EN66" s="12">
        <f t="shared" si="41"/>
        <v>9.3913631337525025</v>
      </c>
      <c r="EO66" s="12">
        <f t="shared" si="42"/>
        <v>0</v>
      </c>
      <c r="EP66" s="12">
        <f t="shared" si="43"/>
        <v>0.42081504952668952</v>
      </c>
      <c r="EQ66" s="12">
        <f t="shared" si="44"/>
        <v>0</v>
      </c>
      <c r="ER66" s="12">
        <f t="shared" si="45"/>
        <v>100</v>
      </c>
      <c r="ES66" s="12">
        <f t="shared" si="46"/>
        <v>0</v>
      </c>
    </row>
    <row r="67" spans="1:149" s="12" customFormat="1" x14ac:dyDescent="0.45">
      <c r="A67" s="39" t="s">
        <v>142</v>
      </c>
      <c r="B67" s="32" t="s">
        <v>438</v>
      </c>
      <c r="C67" s="12" t="s">
        <v>530</v>
      </c>
      <c r="D67" s="12" t="s">
        <v>522</v>
      </c>
      <c r="E67" s="12" t="s">
        <v>20</v>
      </c>
      <c r="F67" s="39" t="s">
        <v>206</v>
      </c>
      <c r="G67" s="76" t="s">
        <v>431</v>
      </c>
      <c r="H67" s="39" t="s">
        <v>136</v>
      </c>
      <c r="I67" s="39"/>
      <c r="J67" s="39">
        <v>128</v>
      </c>
      <c r="K67" s="39"/>
      <c r="L67" s="39">
        <v>1130</v>
      </c>
      <c r="M67" s="76"/>
      <c r="O67" s="39" t="s">
        <v>81</v>
      </c>
      <c r="P67" s="76" t="s">
        <v>226</v>
      </c>
      <c r="Q67" s="95"/>
      <c r="R67" s="95">
        <v>2</v>
      </c>
      <c r="S67" s="96"/>
      <c r="AA67" s="50"/>
      <c r="AB67" s="50"/>
      <c r="AC67" s="50"/>
      <c r="AD67" s="76"/>
      <c r="AE67" s="50">
        <v>1</v>
      </c>
      <c r="AF67" s="50"/>
      <c r="AG67" s="50">
        <v>0</v>
      </c>
      <c r="AH67" s="76"/>
      <c r="AQ67" s="32"/>
      <c r="AR67" s="62">
        <v>0.97550000000000003</v>
      </c>
      <c r="AS67" s="62">
        <v>1.34</v>
      </c>
      <c r="AU67" s="37">
        <v>1280</v>
      </c>
      <c r="AW67" s="37">
        <v>1248.6400000000001</v>
      </c>
      <c r="AX67" s="37">
        <v>21.523629233073624</v>
      </c>
      <c r="BA67" s="32"/>
      <c r="BB67" s="97" t="s">
        <v>89</v>
      </c>
      <c r="BC67" s="83" t="s">
        <v>132</v>
      </c>
      <c r="BD67" s="103">
        <v>51.7669</v>
      </c>
      <c r="BE67" s="103"/>
      <c r="BF67" s="103">
        <v>1.69981</v>
      </c>
      <c r="BG67" s="103"/>
      <c r="BH67" s="103">
        <v>13.327999999999999</v>
      </c>
      <c r="BI67" s="103"/>
      <c r="BJ67" s="103">
        <v>4.63584</v>
      </c>
      <c r="BK67" s="103"/>
      <c r="BL67" s="103"/>
      <c r="BM67" s="103"/>
      <c r="BN67" s="103">
        <v>1.5646</v>
      </c>
      <c r="BO67" s="103"/>
      <c r="BP67" s="103">
        <v>8.6921999999999999E-2</v>
      </c>
      <c r="BQ67" s="103"/>
      <c r="BR67" s="103">
        <v>5.1573700000000002</v>
      </c>
      <c r="BS67" s="103"/>
      <c r="BT67" s="103"/>
      <c r="BU67" s="103"/>
      <c r="BV67" s="103"/>
      <c r="BW67" s="103"/>
      <c r="BX67" s="103">
        <v>6.6157300000000001</v>
      </c>
      <c r="BY67" s="103"/>
      <c r="BZ67" s="103">
        <v>3.21611</v>
      </c>
      <c r="CA67" s="103"/>
      <c r="CB67" s="103">
        <v>6.0555599999999998</v>
      </c>
      <c r="CC67" s="103"/>
      <c r="CD67" s="103">
        <v>1.32315</v>
      </c>
      <c r="CE67" s="76"/>
      <c r="CF67" s="76"/>
      <c r="CG67" s="76"/>
      <c r="CH67" s="76"/>
      <c r="CI67" s="76"/>
      <c r="CJ67" s="76"/>
      <c r="CK67" s="76"/>
      <c r="CL67" s="76"/>
      <c r="CM67" s="76"/>
      <c r="CN67" s="76"/>
      <c r="CO67" s="76"/>
      <c r="CP67" s="76"/>
      <c r="CQ67" s="76"/>
      <c r="CR67" s="76"/>
      <c r="CS67" s="76"/>
      <c r="CT67" s="76"/>
      <c r="CU67" s="76"/>
      <c r="CV67" s="76"/>
      <c r="CW67" s="76"/>
      <c r="CX67" s="76"/>
      <c r="CY67" s="76"/>
      <c r="CZ67" s="76"/>
      <c r="DA67" s="76"/>
      <c r="DB67" s="76"/>
      <c r="DC67" s="76"/>
      <c r="DD67" s="76"/>
      <c r="DE67" s="76"/>
      <c r="DF67" s="76"/>
      <c r="DG67" s="76"/>
      <c r="DH67" s="104">
        <f t="shared" si="23"/>
        <v>95.449991999999995</v>
      </c>
      <c r="DJ67" s="105">
        <f t="shared" si="24"/>
        <v>4.5500080000000054</v>
      </c>
      <c r="DK67" s="76"/>
      <c r="DO67" s="39">
        <v>4.55</v>
      </c>
      <c r="DP67" s="76"/>
      <c r="DQ67" s="76"/>
      <c r="DR67" s="76"/>
      <c r="DU67" s="64"/>
      <c r="DW67" s="32"/>
      <c r="DX67" s="12">
        <f t="shared" si="25"/>
        <v>54.234577620498911</v>
      </c>
      <c r="DY67" s="12">
        <f t="shared" si="26"/>
        <v>0</v>
      </c>
      <c r="DZ67" s="12">
        <f t="shared" si="27"/>
        <v>1.7808382844076092</v>
      </c>
      <c r="EA67" s="12">
        <f t="shared" si="28"/>
        <v>0</v>
      </c>
      <c r="EB67" s="12">
        <f t="shared" si="29"/>
        <v>13.963332757534438</v>
      </c>
      <c r="EC67" s="12">
        <f t="shared" si="30"/>
        <v>0</v>
      </c>
      <c r="ED67" s="12">
        <f t="shared" si="31"/>
        <v>1.6391829556151247</v>
      </c>
      <c r="EE67" s="12">
        <f t="shared" si="32"/>
        <v>0</v>
      </c>
      <c r="EF67" s="12">
        <f t="shared" si="33"/>
        <v>9.1065486941057053E-2</v>
      </c>
      <c r="EG67" s="12">
        <f t="shared" si="34"/>
        <v>0</v>
      </c>
      <c r="EH67" s="12">
        <f t="shared" si="35"/>
        <v>5.4032167964980031</v>
      </c>
      <c r="EI67" s="12">
        <f t="shared" si="36"/>
        <v>0</v>
      </c>
      <c r="EJ67" s="12">
        <f t="shared" si="37"/>
        <v>6.9310953949582306</v>
      </c>
      <c r="EK67" s="12">
        <f t="shared" si="38"/>
        <v>0</v>
      </c>
      <c r="EL67" s="12">
        <f t="shared" si="39"/>
        <v>3.3694188261430136</v>
      </c>
      <c r="EM67" s="12">
        <f t="shared" si="40"/>
        <v>0</v>
      </c>
      <c r="EN67" s="12">
        <f t="shared" si="41"/>
        <v>6.344222637546161</v>
      </c>
      <c r="EO67" s="12">
        <f t="shared" si="42"/>
        <v>0</v>
      </c>
      <c r="EP67" s="12">
        <f t="shared" si="43"/>
        <v>1.3862232696677439</v>
      </c>
      <c r="EQ67" s="12">
        <f t="shared" si="44"/>
        <v>0</v>
      </c>
      <c r="ER67" s="12">
        <f t="shared" si="45"/>
        <v>100</v>
      </c>
      <c r="ES67" s="12">
        <f t="shared" si="46"/>
        <v>0</v>
      </c>
    </row>
    <row r="68" spans="1:149" s="12" customFormat="1" x14ac:dyDescent="0.45">
      <c r="A68" s="39" t="s">
        <v>142</v>
      </c>
      <c r="B68" s="32" t="s">
        <v>438</v>
      </c>
      <c r="C68" s="12" t="s">
        <v>530</v>
      </c>
      <c r="D68" s="12" t="s">
        <v>522</v>
      </c>
      <c r="E68" s="12" t="s">
        <v>20</v>
      </c>
      <c r="F68" s="39" t="s">
        <v>207</v>
      </c>
      <c r="G68" s="76" t="s">
        <v>431</v>
      </c>
      <c r="H68" s="39" t="s">
        <v>136</v>
      </c>
      <c r="I68" s="39"/>
      <c r="J68" s="39">
        <v>81.400000000000006</v>
      </c>
      <c r="K68" s="39"/>
      <c r="L68" s="39">
        <v>1130</v>
      </c>
      <c r="M68" s="76"/>
      <c r="O68" s="39" t="s">
        <v>81</v>
      </c>
      <c r="P68" s="76" t="s">
        <v>226</v>
      </c>
      <c r="Q68" s="95"/>
      <c r="R68" s="95">
        <v>2</v>
      </c>
      <c r="S68" s="96"/>
      <c r="AA68" s="50"/>
      <c r="AB68" s="50"/>
      <c r="AC68" s="50"/>
      <c r="AD68" s="76"/>
      <c r="AE68" s="50">
        <v>1</v>
      </c>
      <c r="AF68" s="50"/>
      <c r="AG68" s="50">
        <v>0</v>
      </c>
      <c r="AH68" s="76"/>
      <c r="AQ68" s="32"/>
      <c r="AR68" s="62">
        <v>0.97860000000000003</v>
      </c>
      <c r="AS68" s="62">
        <v>1.1970000000000001</v>
      </c>
      <c r="AU68" s="37">
        <v>814</v>
      </c>
      <c r="AW68" s="37">
        <v>796.58040000000005</v>
      </c>
      <c r="AX68" s="37">
        <v>20.627032300616548</v>
      </c>
      <c r="BA68" s="32"/>
      <c r="BB68" s="97" t="s">
        <v>89</v>
      </c>
      <c r="BC68" s="83" t="s">
        <v>132</v>
      </c>
      <c r="BD68" s="103">
        <v>52.385100000000001</v>
      </c>
      <c r="BE68" s="103"/>
      <c r="BF68" s="103">
        <v>1.72011</v>
      </c>
      <c r="BG68" s="103"/>
      <c r="BH68" s="103">
        <v>13.4872</v>
      </c>
      <c r="BI68" s="103"/>
      <c r="BJ68" s="103">
        <v>4.6912099999999999</v>
      </c>
      <c r="BK68" s="103"/>
      <c r="BL68" s="103"/>
      <c r="BM68" s="103"/>
      <c r="BN68" s="103">
        <v>1.58328</v>
      </c>
      <c r="BO68" s="103"/>
      <c r="BP68" s="103">
        <v>8.7960099999999999E-2</v>
      </c>
      <c r="BQ68" s="103"/>
      <c r="BR68" s="103">
        <v>5.2189699999999997</v>
      </c>
      <c r="BS68" s="103"/>
      <c r="BT68" s="103"/>
      <c r="BU68" s="103"/>
      <c r="BV68" s="103"/>
      <c r="BW68" s="103"/>
      <c r="BX68" s="103">
        <v>6.6947400000000004</v>
      </c>
      <c r="BY68" s="103"/>
      <c r="BZ68" s="103">
        <v>3.2545199999999999</v>
      </c>
      <c r="CA68" s="103"/>
      <c r="CB68" s="103">
        <v>6.1278899999999998</v>
      </c>
      <c r="CC68" s="103"/>
      <c r="CD68" s="103">
        <v>1.3389500000000001</v>
      </c>
      <c r="CE68" s="76"/>
      <c r="CF68" s="76"/>
      <c r="CG68" s="76"/>
      <c r="CH68" s="76"/>
      <c r="CI68" s="76"/>
      <c r="CJ68" s="76"/>
      <c r="CK68" s="76"/>
      <c r="CL68" s="76"/>
      <c r="CM68" s="76"/>
      <c r="CN68" s="76"/>
      <c r="CO68" s="76"/>
      <c r="CP68" s="76"/>
      <c r="CQ68" s="76"/>
      <c r="CR68" s="76"/>
      <c r="CS68" s="76"/>
      <c r="CT68" s="76"/>
      <c r="CU68" s="76"/>
      <c r="CV68" s="76"/>
      <c r="CW68" s="76"/>
      <c r="CX68" s="76"/>
      <c r="CY68" s="76"/>
      <c r="CZ68" s="76"/>
      <c r="DA68" s="76"/>
      <c r="DB68" s="76"/>
      <c r="DC68" s="76"/>
      <c r="DD68" s="76"/>
      <c r="DE68" s="76"/>
      <c r="DF68" s="76"/>
      <c r="DG68" s="76"/>
      <c r="DH68" s="104">
        <f t="shared" si="23"/>
        <v>96.589930099999989</v>
      </c>
      <c r="DJ68" s="105">
        <f t="shared" si="24"/>
        <v>3.4100699000000105</v>
      </c>
      <c r="DK68" s="76"/>
      <c r="DO68" s="39">
        <v>3.41</v>
      </c>
      <c r="DP68" s="76"/>
      <c r="DQ68" s="76"/>
      <c r="DR68" s="76"/>
      <c r="DU68" s="64"/>
      <c r="DW68" s="32"/>
      <c r="DX68" s="12">
        <f t="shared" si="25"/>
        <v>54.234535572978956</v>
      </c>
      <c r="DY68" s="12">
        <f t="shared" si="26"/>
        <v>0</v>
      </c>
      <c r="DZ68" s="12">
        <f t="shared" si="27"/>
        <v>1.7808378142723185</v>
      </c>
      <c r="EA68" s="12">
        <f t="shared" si="28"/>
        <v>0</v>
      </c>
      <c r="EB68" s="12">
        <f t="shared" si="29"/>
        <v>13.963360348264711</v>
      </c>
      <c r="EC68" s="12">
        <f t="shared" si="30"/>
        <v>0</v>
      </c>
      <c r="ED68" s="12">
        <f t="shared" si="31"/>
        <v>1.6391770843615099</v>
      </c>
      <c r="EE68" s="12">
        <f t="shared" si="32"/>
        <v>0</v>
      </c>
      <c r="EF68" s="12">
        <f t="shared" si="33"/>
        <v>9.1065497106100513E-2</v>
      </c>
      <c r="EG68" s="12">
        <f t="shared" si="34"/>
        <v>0</v>
      </c>
      <c r="EH68" s="12">
        <f t="shared" si="35"/>
        <v>5.4032237052007144</v>
      </c>
      <c r="EI68" s="12">
        <f t="shared" si="36"/>
        <v>0</v>
      </c>
      <c r="EJ68" s="12">
        <f t="shared" si="37"/>
        <v>6.9310951908432967</v>
      </c>
      <c r="EK68" s="12">
        <f t="shared" si="38"/>
        <v>0</v>
      </c>
      <c r="EL68" s="12">
        <f t="shared" si="39"/>
        <v>3.369419562298658</v>
      </c>
      <c r="EM68" s="12">
        <f t="shared" si="40"/>
        <v>0</v>
      </c>
      <c r="EN68" s="12">
        <f t="shared" si="41"/>
        <v>6.3442327721489891</v>
      </c>
      <c r="EO68" s="12">
        <f t="shared" si="42"/>
        <v>0</v>
      </c>
      <c r="EP68" s="12">
        <f t="shared" si="43"/>
        <v>1.3862211087778809</v>
      </c>
      <c r="EQ68" s="12">
        <f t="shared" si="44"/>
        <v>0</v>
      </c>
      <c r="ER68" s="12">
        <f t="shared" si="45"/>
        <v>100</v>
      </c>
      <c r="ES68" s="12">
        <f t="shared" si="46"/>
        <v>0</v>
      </c>
    </row>
    <row r="69" spans="1:149" s="12" customFormat="1" x14ac:dyDescent="0.45">
      <c r="A69" s="39" t="s">
        <v>142</v>
      </c>
      <c r="B69" s="32" t="s">
        <v>438</v>
      </c>
      <c r="C69" s="12" t="s">
        <v>445</v>
      </c>
      <c r="D69" s="12" t="s">
        <v>517</v>
      </c>
      <c r="E69" s="12" t="s">
        <v>20</v>
      </c>
      <c r="F69" s="39" t="s">
        <v>208</v>
      </c>
      <c r="G69" s="76" t="s">
        <v>431</v>
      </c>
      <c r="H69" s="39" t="s">
        <v>136</v>
      </c>
      <c r="I69" s="39"/>
      <c r="J69" s="39">
        <v>71.7</v>
      </c>
      <c r="K69" s="39"/>
      <c r="L69" s="39">
        <v>1200</v>
      </c>
      <c r="M69" s="76"/>
      <c r="O69" s="39" t="s">
        <v>81</v>
      </c>
      <c r="P69" s="76" t="s">
        <v>226</v>
      </c>
      <c r="Q69" s="95"/>
      <c r="R69" s="95">
        <v>2</v>
      </c>
      <c r="S69" s="96"/>
      <c r="AA69" s="50"/>
      <c r="AB69" s="50"/>
      <c r="AC69" s="50"/>
      <c r="AD69" s="76"/>
      <c r="AE69" s="50">
        <v>1</v>
      </c>
      <c r="AF69" s="50"/>
      <c r="AG69" s="50">
        <v>0</v>
      </c>
      <c r="AH69" s="76"/>
      <c r="AQ69" s="32"/>
      <c r="AR69" s="62">
        <v>0.99070000000000003</v>
      </c>
      <c r="AS69" s="62">
        <v>1.1659999999999999</v>
      </c>
      <c r="AU69" s="37">
        <v>717</v>
      </c>
      <c r="AW69" s="37">
        <v>710.33190000000002</v>
      </c>
      <c r="AX69" s="37">
        <v>20.712809081763918</v>
      </c>
      <c r="BA69" s="32"/>
      <c r="BB69" s="97" t="s">
        <v>89</v>
      </c>
      <c r="BC69" s="83" t="s">
        <v>132</v>
      </c>
      <c r="BD69" s="103">
        <v>49.410600000000002</v>
      </c>
      <c r="BE69" s="103"/>
      <c r="BF69" s="103">
        <v>1.7896700000000001</v>
      </c>
      <c r="BG69" s="103"/>
      <c r="BH69" s="103">
        <v>13.3253</v>
      </c>
      <c r="BI69" s="103"/>
      <c r="BJ69" s="103"/>
      <c r="BK69" s="103"/>
      <c r="BL69" s="103"/>
      <c r="BM69" s="103"/>
      <c r="BN69" s="103">
        <v>12.0609</v>
      </c>
      <c r="BO69" s="103"/>
      <c r="BP69" s="103">
        <v>0.21398300000000001</v>
      </c>
      <c r="BQ69" s="103"/>
      <c r="BR69" s="103">
        <v>6.4875699999999998</v>
      </c>
      <c r="BS69" s="103"/>
      <c r="BT69" s="103"/>
      <c r="BU69" s="103"/>
      <c r="BV69" s="103"/>
      <c r="BW69" s="103"/>
      <c r="BX69" s="103">
        <v>11.185499999999999</v>
      </c>
      <c r="BY69" s="103"/>
      <c r="BZ69" s="103">
        <v>2.6067</v>
      </c>
      <c r="CA69" s="103"/>
      <c r="CB69" s="103">
        <v>0.145897</v>
      </c>
      <c r="CC69" s="103"/>
      <c r="CD69" s="103">
        <v>0.21398300000000001</v>
      </c>
      <c r="CE69" s="76"/>
      <c r="CF69" s="76"/>
      <c r="CG69" s="76"/>
      <c r="CH69" s="76"/>
      <c r="CI69" s="76"/>
      <c r="CJ69" s="76"/>
      <c r="CK69" s="76"/>
      <c r="CL69" s="76"/>
      <c r="CM69" s="76"/>
      <c r="CN69" s="76"/>
      <c r="CO69" s="76"/>
      <c r="CP69" s="76"/>
      <c r="CQ69" s="76"/>
      <c r="CR69" s="76"/>
      <c r="CS69" s="76"/>
      <c r="CT69" s="76"/>
      <c r="CU69" s="76"/>
      <c r="CV69" s="76"/>
      <c r="CW69" s="76"/>
      <c r="CX69" s="76"/>
      <c r="CY69" s="76"/>
      <c r="CZ69" s="76"/>
      <c r="DA69" s="76"/>
      <c r="DB69" s="76"/>
      <c r="DC69" s="76"/>
      <c r="DD69" s="76"/>
      <c r="DE69" s="76"/>
      <c r="DF69" s="76"/>
      <c r="DG69" s="76"/>
      <c r="DH69" s="104">
        <f t="shared" si="23"/>
        <v>97.440103000000022</v>
      </c>
      <c r="DJ69" s="105">
        <f t="shared" si="24"/>
        <v>2.5598969999999781</v>
      </c>
      <c r="DK69" s="76"/>
      <c r="DO69" s="39">
        <v>2.56</v>
      </c>
      <c r="DP69" s="76"/>
      <c r="DQ69" s="76"/>
      <c r="DR69" s="76"/>
      <c r="DU69" s="64"/>
      <c r="DW69" s="32"/>
      <c r="DX69" s="12">
        <f t="shared" si="25"/>
        <v>50.708690240198116</v>
      </c>
      <c r="DY69" s="12">
        <f t="shared" si="26"/>
        <v>0</v>
      </c>
      <c r="DZ69" s="12">
        <f t="shared" si="27"/>
        <v>1.8366873031733142</v>
      </c>
      <c r="EA69" s="12">
        <f t="shared" si="28"/>
        <v>0</v>
      </c>
      <c r="EB69" s="12">
        <f t="shared" si="29"/>
        <v>13.675375527876851</v>
      </c>
      <c r="EC69" s="12">
        <f t="shared" si="30"/>
        <v>0</v>
      </c>
      <c r="ED69" s="12">
        <f t="shared" si="31"/>
        <v>12.377757851918524</v>
      </c>
      <c r="EE69" s="12">
        <f t="shared" si="32"/>
        <v>0</v>
      </c>
      <c r="EF69" s="12">
        <f t="shared" si="33"/>
        <v>0.21960465292201092</v>
      </c>
      <c r="EG69" s="12">
        <f t="shared" si="34"/>
        <v>0</v>
      </c>
      <c r="EH69" s="12">
        <f t="shared" si="35"/>
        <v>6.6580081509150277</v>
      </c>
      <c r="EI69" s="12">
        <f t="shared" si="36"/>
        <v>0</v>
      </c>
      <c r="EJ69" s="12">
        <f t="shared" si="37"/>
        <v>11.479359786801535</v>
      </c>
      <c r="EK69" s="12">
        <f t="shared" si="38"/>
        <v>0</v>
      </c>
      <c r="EL69" s="12">
        <f t="shared" si="39"/>
        <v>2.6751819012342377</v>
      </c>
      <c r="EM69" s="12">
        <f t="shared" si="40"/>
        <v>0</v>
      </c>
      <c r="EN69" s="12">
        <f t="shared" si="41"/>
        <v>0.14972993203835178</v>
      </c>
      <c r="EO69" s="12">
        <f t="shared" si="42"/>
        <v>0</v>
      </c>
      <c r="EP69" s="12">
        <f t="shared" si="43"/>
        <v>0.21960465292201092</v>
      </c>
      <c r="EQ69" s="12">
        <f t="shared" si="44"/>
        <v>0</v>
      </c>
      <c r="ER69" s="12">
        <f t="shared" si="45"/>
        <v>100</v>
      </c>
      <c r="ES69" s="12">
        <f t="shared" si="46"/>
        <v>0</v>
      </c>
    </row>
    <row r="70" spans="1:149" s="12" customFormat="1" x14ac:dyDescent="0.45">
      <c r="A70" s="39" t="s">
        <v>142</v>
      </c>
      <c r="B70" s="32" t="s">
        <v>438</v>
      </c>
      <c r="C70" s="12" t="s">
        <v>445</v>
      </c>
      <c r="D70" s="12" t="s">
        <v>517</v>
      </c>
      <c r="E70" s="12" t="s">
        <v>20</v>
      </c>
      <c r="F70" s="39" t="s">
        <v>209</v>
      </c>
      <c r="G70" s="76" t="s">
        <v>431</v>
      </c>
      <c r="H70" s="39" t="s">
        <v>136</v>
      </c>
      <c r="I70" s="39"/>
      <c r="J70" s="39">
        <v>31</v>
      </c>
      <c r="K70" s="39"/>
      <c r="L70" s="39">
        <v>1200</v>
      </c>
      <c r="M70" s="76"/>
      <c r="O70" s="39" t="s">
        <v>81</v>
      </c>
      <c r="P70" s="76" t="s">
        <v>226</v>
      </c>
      <c r="Q70" s="95"/>
      <c r="R70" s="95">
        <v>2</v>
      </c>
      <c r="S70" s="96"/>
      <c r="AA70" s="50"/>
      <c r="AB70" s="50"/>
      <c r="AC70" s="50"/>
      <c r="AD70" s="76"/>
      <c r="AE70" s="50">
        <v>1</v>
      </c>
      <c r="AF70" s="50"/>
      <c r="AG70" s="50">
        <v>0</v>
      </c>
      <c r="AH70" s="76"/>
      <c r="AQ70" s="32"/>
      <c r="AR70" s="62">
        <v>0.99439999999999995</v>
      </c>
      <c r="AS70" s="62">
        <v>1.0660000000000001</v>
      </c>
      <c r="AU70" s="37">
        <v>310</v>
      </c>
      <c r="AW70" s="37">
        <v>308.26400000000001</v>
      </c>
      <c r="AX70" s="37">
        <v>20.094814070972259</v>
      </c>
      <c r="BA70" s="32"/>
      <c r="BB70" s="97" t="s">
        <v>89</v>
      </c>
      <c r="BC70" s="83" t="s">
        <v>132</v>
      </c>
      <c r="BD70" s="103">
        <v>49.8264</v>
      </c>
      <c r="BE70" s="103"/>
      <c r="BF70" s="103">
        <v>1.80474</v>
      </c>
      <c r="BG70" s="103"/>
      <c r="BH70" s="103">
        <v>13.4374</v>
      </c>
      <c r="BI70" s="103"/>
      <c r="BJ70" s="103"/>
      <c r="BK70" s="103"/>
      <c r="BL70" s="103"/>
      <c r="BM70" s="103"/>
      <c r="BN70" s="103">
        <v>12.1623</v>
      </c>
      <c r="BO70" s="103"/>
      <c r="BP70" s="103">
        <v>0.215784</v>
      </c>
      <c r="BQ70" s="103"/>
      <c r="BR70" s="103">
        <v>6.5421699999999996</v>
      </c>
      <c r="BS70" s="103"/>
      <c r="BT70" s="103"/>
      <c r="BU70" s="103"/>
      <c r="BV70" s="103"/>
      <c r="BW70" s="103"/>
      <c r="BX70" s="103">
        <v>11.2796</v>
      </c>
      <c r="BY70" s="103"/>
      <c r="BZ70" s="103">
        <v>2.6286399999999999</v>
      </c>
      <c r="CA70" s="103"/>
      <c r="CB70" s="103">
        <v>0.14712500000000001</v>
      </c>
      <c r="CC70" s="103"/>
      <c r="CD70" s="103">
        <v>0.215784</v>
      </c>
      <c r="CE70" s="76"/>
      <c r="CF70" s="76"/>
      <c r="CG70" s="76"/>
      <c r="CH70" s="76"/>
      <c r="CI70" s="76"/>
      <c r="CJ70" s="76"/>
      <c r="CK70" s="76"/>
      <c r="CL70" s="76"/>
      <c r="CM70" s="76"/>
      <c r="CN70" s="76"/>
      <c r="CO70" s="76"/>
      <c r="CP70" s="76"/>
      <c r="CQ70" s="76"/>
      <c r="CR70" s="76"/>
      <c r="CS70" s="76"/>
      <c r="CT70" s="76"/>
      <c r="CU70" s="76"/>
      <c r="CV70" s="76"/>
      <c r="CW70" s="76"/>
      <c r="CX70" s="76"/>
      <c r="CY70" s="76"/>
      <c r="CZ70" s="76"/>
      <c r="DA70" s="76"/>
      <c r="DB70" s="76"/>
      <c r="DC70" s="76"/>
      <c r="DD70" s="76"/>
      <c r="DE70" s="76"/>
      <c r="DF70" s="76"/>
      <c r="DG70" s="76"/>
      <c r="DH70" s="104">
        <f t="shared" si="23"/>
        <v>98.259943000000007</v>
      </c>
      <c r="DJ70" s="105">
        <f t="shared" si="24"/>
        <v>1.7400569999999931</v>
      </c>
      <c r="DK70" s="76"/>
      <c r="DO70" s="39">
        <v>1.74</v>
      </c>
      <c r="DP70" s="76"/>
      <c r="DQ70" s="76"/>
      <c r="DR70" s="76"/>
      <c r="DU70" s="64"/>
      <c r="DW70" s="32"/>
      <c r="DX70" s="12">
        <f t="shared" si="25"/>
        <v>50.708761351510248</v>
      </c>
      <c r="DY70" s="12">
        <f t="shared" si="26"/>
        <v>0</v>
      </c>
      <c r="DZ70" s="12">
        <f t="shared" si="27"/>
        <v>1.8366996203122161</v>
      </c>
      <c r="EA70" s="12">
        <f t="shared" si="28"/>
        <v>0</v>
      </c>
      <c r="EB70" s="12">
        <f t="shared" si="29"/>
        <v>13.675359042290507</v>
      </c>
      <c r="EC70" s="12">
        <f t="shared" si="30"/>
        <v>0</v>
      </c>
      <c r="ED70" s="12">
        <f t="shared" si="31"/>
        <v>12.377678664030975</v>
      </c>
      <c r="EE70" s="12">
        <f t="shared" si="32"/>
        <v>0</v>
      </c>
      <c r="EF70" s="12">
        <f t="shared" si="33"/>
        <v>0.2196052566405417</v>
      </c>
      <c r="EG70" s="12">
        <f t="shared" si="34"/>
        <v>0</v>
      </c>
      <c r="EH70" s="12">
        <f t="shared" si="35"/>
        <v>6.6580234022728861</v>
      </c>
      <c r="EI70" s="12">
        <f t="shared" si="36"/>
        <v>0</v>
      </c>
      <c r="EJ70" s="12">
        <f t="shared" si="37"/>
        <v>11.479347184233559</v>
      </c>
      <c r="EK70" s="12">
        <f t="shared" si="38"/>
        <v>0</v>
      </c>
      <c r="EL70" s="12">
        <f t="shared" si="39"/>
        <v>2.6751898278630182</v>
      </c>
      <c r="EM70" s="12">
        <f t="shared" si="40"/>
        <v>0</v>
      </c>
      <c r="EN70" s="12">
        <f t="shared" si="41"/>
        <v>0.14973039420550041</v>
      </c>
      <c r="EO70" s="12">
        <f t="shared" si="42"/>
        <v>0</v>
      </c>
      <c r="EP70" s="12">
        <f t="shared" si="43"/>
        <v>0.2196052566405417</v>
      </c>
      <c r="EQ70" s="12">
        <f t="shared" si="44"/>
        <v>0</v>
      </c>
      <c r="ER70" s="12">
        <f t="shared" si="45"/>
        <v>100</v>
      </c>
      <c r="ES70" s="12">
        <f t="shared" si="46"/>
        <v>0</v>
      </c>
    </row>
    <row r="71" spans="1:149" s="12" customFormat="1" x14ac:dyDescent="0.45">
      <c r="A71" s="39" t="s">
        <v>142</v>
      </c>
      <c r="B71" s="32" t="s">
        <v>438</v>
      </c>
      <c r="C71" s="12" t="s">
        <v>445</v>
      </c>
      <c r="D71" s="12" t="s">
        <v>517</v>
      </c>
      <c r="E71" s="12" t="s">
        <v>20</v>
      </c>
      <c r="F71" s="39" t="s">
        <v>210</v>
      </c>
      <c r="G71" s="76" t="s">
        <v>431</v>
      </c>
      <c r="H71" s="39" t="s">
        <v>136</v>
      </c>
      <c r="I71" s="39"/>
      <c r="J71" s="39">
        <v>50.7</v>
      </c>
      <c r="K71" s="39"/>
      <c r="L71" s="39">
        <v>1200</v>
      </c>
      <c r="M71" s="76"/>
      <c r="O71" s="39" t="s">
        <v>81</v>
      </c>
      <c r="P71" s="76" t="s">
        <v>226</v>
      </c>
      <c r="Q71" s="95"/>
      <c r="R71" s="95">
        <v>2</v>
      </c>
      <c r="S71" s="96"/>
      <c r="AA71" s="50"/>
      <c r="AB71" s="50"/>
      <c r="AC71" s="50"/>
      <c r="AD71" s="76"/>
      <c r="AE71" s="50">
        <v>1</v>
      </c>
      <c r="AF71" s="50"/>
      <c r="AG71" s="50">
        <v>0</v>
      </c>
      <c r="AH71" s="76"/>
      <c r="AQ71" s="32"/>
      <c r="AR71" s="62">
        <v>0.99209999999999998</v>
      </c>
      <c r="AS71" s="62">
        <v>1.1120000000000001</v>
      </c>
      <c r="AU71" s="37">
        <v>507</v>
      </c>
      <c r="AW71" s="37">
        <v>502.99469999999997</v>
      </c>
      <c r="AX71" s="37">
        <v>20.343144089691592</v>
      </c>
      <c r="BA71" s="32"/>
      <c r="BB71" s="97" t="s">
        <v>89</v>
      </c>
      <c r="BC71" s="83" t="s">
        <v>132</v>
      </c>
      <c r="BD71" s="103">
        <v>49.4816</v>
      </c>
      <c r="BE71" s="103"/>
      <c r="BF71" s="103">
        <v>1.7922499999999999</v>
      </c>
      <c r="BG71" s="103"/>
      <c r="BH71" s="103">
        <v>13.3444</v>
      </c>
      <c r="BI71" s="103"/>
      <c r="BJ71" s="103"/>
      <c r="BK71" s="103"/>
      <c r="BL71" s="103"/>
      <c r="BM71" s="103"/>
      <c r="BN71" s="103">
        <v>12.078200000000001</v>
      </c>
      <c r="BO71" s="103"/>
      <c r="BP71" s="103">
        <v>0.21429000000000001</v>
      </c>
      <c r="BQ71" s="103"/>
      <c r="BR71" s="103">
        <v>6.4968899999999996</v>
      </c>
      <c r="BS71" s="103"/>
      <c r="BT71" s="103"/>
      <c r="BU71" s="103"/>
      <c r="BV71" s="103"/>
      <c r="BW71" s="103"/>
      <c r="BX71" s="103">
        <v>11.201499999999999</v>
      </c>
      <c r="BY71" s="103"/>
      <c r="BZ71" s="103">
        <v>2.6104500000000002</v>
      </c>
      <c r="CA71" s="103"/>
      <c r="CB71" s="103">
        <v>0.14610699999999999</v>
      </c>
      <c r="CC71" s="103"/>
      <c r="CD71" s="103">
        <v>0.21429000000000001</v>
      </c>
      <c r="CE71" s="76"/>
      <c r="CF71" s="76"/>
      <c r="CG71" s="76"/>
      <c r="CH71" s="76"/>
      <c r="CI71" s="76"/>
      <c r="CJ71" s="76"/>
      <c r="CK71" s="76"/>
      <c r="CL71" s="76"/>
      <c r="CM71" s="76"/>
      <c r="CN71" s="76"/>
      <c r="CO71" s="76"/>
      <c r="CP71" s="76"/>
      <c r="CQ71" s="76"/>
      <c r="CR71" s="76"/>
      <c r="CS71" s="76"/>
      <c r="CT71" s="76"/>
      <c r="CU71" s="76"/>
      <c r="CV71" s="76"/>
      <c r="CW71" s="76"/>
      <c r="CX71" s="76"/>
      <c r="CY71" s="76"/>
      <c r="CZ71" s="76"/>
      <c r="DA71" s="76"/>
      <c r="DB71" s="76"/>
      <c r="DC71" s="76"/>
      <c r="DD71" s="76"/>
      <c r="DE71" s="76"/>
      <c r="DF71" s="76"/>
      <c r="DG71" s="76"/>
      <c r="DH71" s="104">
        <f t="shared" si="23"/>
        <v>97.579977</v>
      </c>
      <c r="DJ71" s="105">
        <f t="shared" si="24"/>
        <v>2.4200230000000005</v>
      </c>
      <c r="DK71" s="76"/>
      <c r="DO71" s="39">
        <v>2.42</v>
      </c>
      <c r="DP71" s="76"/>
      <c r="DQ71" s="76"/>
      <c r="DR71" s="76"/>
      <c r="DU71" s="64"/>
      <c r="DW71" s="32"/>
      <c r="DX71" s="12">
        <f t="shared" si="25"/>
        <v>50.708763745660647</v>
      </c>
      <c r="DY71" s="12">
        <f t="shared" si="26"/>
        <v>0</v>
      </c>
      <c r="DZ71" s="12">
        <f t="shared" si="27"/>
        <v>1.8366985267889535</v>
      </c>
      <c r="EA71" s="12">
        <f t="shared" si="28"/>
        <v>0</v>
      </c>
      <c r="EB71" s="12">
        <f t="shared" si="29"/>
        <v>13.675346531389323</v>
      </c>
      <c r="EC71" s="12">
        <f t="shared" si="30"/>
        <v>0</v>
      </c>
      <c r="ED71" s="12">
        <f t="shared" si="31"/>
        <v>12.377744257922915</v>
      </c>
      <c r="EE71" s="12">
        <f t="shared" si="32"/>
        <v>0</v>
      </c>
      <c r="EF71" s="12">
        <f t="shared" si="33"/>
        <v>0.21960447889837073</v>
      </c>
      <c r="EG71" s="12">
        <f t="shared" si="34"/>
        <v>0</v>
      </c>
      <c r="EH71" s="12">
        <f t="shared" si="35"/>
        <v>6.6580155066033679</v>
      </c>
      <c r="EI71" s="12">
        <f t="shared" si="36"/>
        <v>0</v>
      </c>
      <c r="EJ71" s="12">
        <f t="shared" si="37"/>
        <v>11.479301742405616</v>
      </c>
      <c r="EK71" s="12">
        <f t="shared" si="38"/>
        <v>0</v>
      </c>
      <c r="EL71" s="12">
        <f t="shared" si="39"/>
        <v>2.6751902185834702</v>
      </c>
      <c r="EM71" s="12">
        <f t="shared" si="40"/>
        <v>0</v>
      </c>
      <c r="EN71" s="12">
        <f t="shared" si="41"/>
        <v>0.14973051284896285</v>
      </c>
      <c r="EO71" s="12">
        <f t="shared" si="42"/>
        <v>0</v>
      </c>
      <c r="EP71" s="12">
        <f t="shared" si="43"/>
        <v>0.21960447889837073</v>
      </c>
      <c r="EQ71" s="12">
        <f t="shared" si="44"/>
        <v>0</v>
      </c>
      <c r="ER71" s="12">
        <f t="shared" si="45"/>
        <v>100</v>
      </c>
      <c r="ES71" s="12">
        <f t="shared" si="46"/>
        <v>0</v>
      </c>
    </row>
    <row r="72" spans="1:149" s="12" customFormat="1" x14ac:dyDescent="0.45">
      <c r="A72" s="39" t="s">
        <v>142</v>
      </c>
      <c r="B72" s="32" t="s">
        <v>438</v>
      </c>
      <c r="C72" s="12" t="s">
        <v>518</v>
      </c>
      <c r="D72" s="12" t="s">
        <v>8</v>
      </c>
      <c r="E72" s="12" t="s">
        <v>20</v>
      </c>
      <c r="F72" s="39" t="s">
        <v>211</v>
      </c>
      <c r="G72" s="76" t="s">
        <v>431</v>
      </c>
      <c r="H72" s="39" t="s">
        <v>136</v>
      </c>
      <c r="I72" s="39"/>
      <c r="J72" s="39">
        <v>211.7</v>
      </c>
      <c r="K72" s="39"/>
      <c r="L72" s="39">
        <v>1100</v>
      </c>
      <c r="M72" s="76"/>
      <c r="O72" s="39" t="s">
        <v>81</v>
      </c>
      <c r="P72" s="76" t="s">
        <v>226</v>
      </c>
      <c r="Q72" s="95"/>
      <c r="R72" s="95">
        <v>2</v>
      </c>
      <c r="S72" s="96"/>
      <c r="AA72" s="50"/>
      <c r="AB72" s="50"/>
      <c r="AC72" s="50"/>
      <c r="AD72" s="76"/>
      <c r="AE72" s="50">
        <v>1</v>
      </c>
      <c r="AF72" s="50"/>
      <c r="AG72" s="50">
        <v>0</v>
      </c>
      <c r="AH72" s="76"/>
      <c r="AQ72" s="32"/>
      <c r="AR72" s="62">
        <v>0.97430000000000005</v>
      </c>
      <c r="AS72" s="62">
        <v>1.6679999999999999</v>
      </c>
      <c r="AU72" s="37">
        <v>2117</v>
      </c>
      <c r="AW72" s="37">
        <v>2062.5931</v>
      </c>
      <c r="AX72" s="37">
        <v>22.909721302751059</v>
      </c>
      <c r="BA72" s="32"/>
      <c r="BB72" s="97" t="s">
        <v>89</v>
      </c>
      <c r="BC72" s="83" t="s">
        <v>132</v>
      </c>
      <c r="BD72" s="103">
        <v>48.815899999999999</v>
      </c>
      <c r="BE72" s="103"/>
      <c r="BF72" s="103">
        <v>1.22522</v>
      </c>
      <c r="BG72" s="103"/>
      <c r="BH72" s="103">
        <v>18.426500000000001</v>
      </c>
      <c r="BI72" s="103"/>
      <c r="BJ72" s="103">
        <v>3.6081300000000001</v>
      </c>
      <c r="BK72" s="103"/>
      <c r="BL72" s="103"/>
      <c r="BM72" s="103"/>
      <c r="BN72" s="103">
        <v>5.1420700000000004</v>
      </c>
      <c r="BO72" s="103"/>
      <c r="BP72" s="103">
        <v>0.16400600000000001</v>
      </c>
      <c r="BQ72" s="103"/>
      <c r="BR72" s="103">
        <v>4.1676799999999998</v>
      </c>
      <c r="BS72" s="103"/>
      <c r="BT72" s="103"/>
      <c r="BU72" s="103"/>
      <c r="BV72" s="103"/>
      <c r="BW72" s="103"/>
      <c r="BX72" s="103">
        <v>8.5379500000000004</v>
      </c>
      <c r="BY72" s="103"/>
      <c r="BZ72" s="103">
        <v>4.0808499999999999</v>
      </c>
      <c r="CA72" s="103"/>
      <c r="CB72" s="103">
        <v>0.96474000000000004</v>
      </c>
      <c r="CC72" s="103"/>
      <c r="CD72" s="103">
        <v>0.35695399999999999</v>
      </c>
      <c r="CE72" s="76"/>
      <c r="CF72" s="76"/>
      <c r="CG72" s="76"/>
      <c r="CH72" s="76"/>
      <c r="CI72" s="76"/>
      <c r="CJ72" s="76"/>
      <c r="CK72" s="76"/>
      <c r="CL72" s="76"/>
      <c r="CM72" s="76"/>
      <c r="CN72" s="76"/>
      <c r="CO72" s="76"/>
      <c r="CP72" s="76"/>
      <c r="CQ72" s="76"/>
      <c r="CR72" s="76"/>
      <c r="CS72" s="76"/>
      <c r="CT72" s="76"/>
      <c r="CU72" s="76"/>
      <c r="CV72" s="76"/>
      <c r="CW72" s="76"/>
      <c r="CX72" s="76"/>
      <c r="CY72" s="76"/>
      <c r="CZ72" s="76"/>
      <c r="DA72" s="76"/>
      <c r="DB72" s="76"/>
      <c r="DC72" s="76"/>
      <c r="DD72" s="76"/>
      <c r="DE72" s="76"/>
      <c r="DF72" s="76"/>
      <c r="DG72" s="76"/>
      <c r="DH72" s="104">
        <f t="shared" si="23"/>
        <v>95.490000000000009</v>
      </c>
      <c r="DJ72" s="105">
        <f t="shared" si="24"/>
        <v>4.5099999999999909</v>
      </c>
      <c r="DK72" s="76"/>
      <c r="DO72" s="39">
        <v>4.51</v>
      </c>
      <c r="DP72" s="76"/>
      <c r="DQ72" s="76"/>
      <c r="DR72" s="76"/>
      <c r="DU72" s="64"/>
      <c r="DW72" s="32"/>
      <c r="DX72" s="12">
        <f t="shared" si="25"/>
        <v>51.121478688867938</v>
      </c>
      <c r="DY72" s="12">
        <f t="shared" si="26"/>
        <v>0</v>
      </c>
      <c r="DZ72" s="12">
        <f t="shared" si="27"/>
        <v>1.2830872342653681</v>
      </c>
      <c r="EA72" s="12">
        <f t="shared" si="28"/>
        <v>0</v>
      </c>
      <c r="EB72" s="12">
        <f t="shared" si="29"/>
        <v>19.296785003665303</v>
      </c>
      <c r="EC72" s="12">
        <f t="shared" si="30"/>
        <v>0</v>
      </c>
      <c r="ED72" s="12">
        <f t="shared" si="31"/>
        <v>5.3849303591999158</v>
      </c>
      <c r="EE72" s="12">
        <f t="shared" si="32"/>
        <v>0</v>
      </c>
      <c r="EF72" s="12">
        <f t="shared" si="33"/>
        <v>0.17175201591789716</v>
      </c>
      <c r="EG72" s="12">
        <f t="shared" si="34"/>
        <v>0</v>
      </c>
      <c r="EH72" s="12">
        <f t="shared" si="35"/>
        <v>4.3645198450099478</v>
      </c>
      <c r="EI72" s="12">
        <f t="shared" si="36"/>
        <v>0</v>
      </c>
      <c r="EJ72" s="12">
        <f t="shared" si="37"/>
        <v>8.9411980312074562</v>
      </c>
      <c r="EK72" s="12">
        <f t="shared" si="38"/>
        <v>0</v>
      </c>
      <c r="EL72" s="12">
        <f t="shared" si="39"/>
        <v>4.273588857471986</v>
      </c>
      <c r="EM72" s="12">
        <f t="shared" si="40"/>
        <v>0</v>
      </c>
      <c r="EN72" s="12">
        <f t="shared" si="41"/>
        <v>1.0103047439522461</v>
      </c>
      <c r="EO72" s="12">
        <f t="shared" si="42"/>
        <v>0</v>
      </c>
      <c r="EP72" s="12">
        <f t="shared" si="43"/>
        <v>0.37381296470834641</v>
      </c>
      <c r="EQ72" s="12">
        <f t="shared" si="44"/>
        <v>0</v>
      </c>
      <c r="ER72" s="12">
        <f t="shared" si="45"/>
        <v>100</v>
      </c>
      <c r="ES72" s="12">
        <f t="shared" si="46"/>
        <v>0</v>
      </c>
    </row>
    <row r="73" spans="1:149" s="12" customFormat="1" x14ac:dyDescent="0.45">
      <c r="A73" s="39" t="s">
        <v>142</v>
      </c>
      <c r="B73" s="32" t="s">
        <v>438</v>
      </c>
      <c r="C73" s="12" t="s">
        <v>518</v>
      </c>
      <c r="D73" s="12" t="s">
        <v>8</v>
      </c>
      <c r="E73" s="12" t="s">
        <v>20</v>
      </c>
      <c r="F73" s="39" t="s">
        <v>212</v>
      </c>
      <c r="G73" s="76" t="s">
        <v>431</v>
      </c>
      <c r="H73" s="39" t="s">
        <v>136</v>
      </c>
      <c r="I73" s="39"/>
      <c r="J73" s="39">
        <v>218.5</v>
      </c>
      <c r="K73" s="39"/>
      <c r="L73" s="39">
        <v>1050</v>
      </c>
      <c r="M73" s="76"/>
      <c r="O73" s="39" t="s">
        <v>81</v>
      </c>
      <c r="P73" s="76" t="s">
        <v>226</v>
      </c>
      <c r="Q73" s="95"/>
      <c r="R73" s="95">
        <v>2</v>
      </c>
      <c r="S73" s="96"/>
      <c r="AA73" s="50"/>
      <c r="AB73" s="50"/>
      <c r="AC73" s="50"/>
      <c r="AD73" s="76"/>
      <c r="AE73" s="50">
        <v>1</v>
      </c>
      <c r="AF73" s="50"/>
      <c r="AG73" s="50">
        <v>0</v>
      </c>
      <c r="AH73" s="76"/>
      <c r="AQ73" s="32"/>
      <c r="AR73" s="62">
        <v>0.95289999999999997</v>
      </c>
      <c r="AS73" s="62">
        <v>1.7210000000000001</v>
      </c>
      <c r="AU73" s="37">
        <v>2185</v>
      </c>
      <c r="AW73" s="37">
        <v>2082.0864999999999</v>
      </c>
      <c r="AX73" s="37">
        <v>22.273505281827447</v>
      </c>
      <c r="BA73" s="32"/>
      <c r="BB73" s="97" t="s">
        <v>89</v>
      </c>
      <c r="BC73" s="83" t="s">
        <v>132</v>
      </c>
      <c r="BD73" s="103">
        <v>48.744300000000003</v>
      </c>
      <c r="BE73" s="103"/>
      <c r="BF73" s="103">
        <v>1.22342</v>
      </c>
      <c r="BG73" s="103"/>
      <c r="BH73" s="103">
        <v>18.3995</v>
      </c>
      <c r="BI73" s="103"/>
      <c r="BJ73" s="103">
        <v>3.60284</v>
      </c>
      <c r="BK73" s="103"/>
      <c r="BL73" s="103"/>
      <c r="BM73" s="103"/>
      <c r="BN73" s="103">
        <v>5.1345299999999998</v>
      </c>
      <c r="BO73" s="103"/>
      <c r="BP73" s="103">
        <v>0.16376499999999999</v>
      </c>
      <c r="BQ73" s="103"/>
      <c r="BR73" s="103">
        <v>4.1615700000000002</v>
      </c>
      <c r="BS73" s="103"/>
      <c r="BT73" s="103"/>
      <c r="BU73" s="103"/>
      <c r="BV73" s="103"/>
      <c r="BW73" s="103"/>
      <c r="BX73" s="103">
        <v>8.5254300000000001</v>
      </c>
      <c r="BY73" s="103"/>
      <c r="BZ73" s="103">
        <v>4.0748699999999998</v>
      </c>
      <c r="CA73" s="103"/>
      <c r="CB73" s="103">
        <v>0.96332600000000002</v>
      </c>
      <c r="CC73" s="103"/>
      <c r="CD73" s="103">
        <v>0.356431</v>
      </c>
      <c r="CE73" s="76"/>
      <c r="CF73" s="76"/>
      <c r="CG73" s="76"/>
      <c r="CH73" s="76"/>
      <c r="CI73" s="76"/>
      <c r="CJ73" s="76"/>
      <c r="CK73" s="76"/>
      <c r="CL73" s="76"/>
      <c r="CM73" s="76"/>
      <c r="CN73" s="76"/>
      <c r="CO73" s="76"/>
      <c r="CP73" s="76"/>
      <c r="CQ73" s="76"/>
      <c r="CR73" s="76"/>
      <c r="CS73" s="76"/>
      <c r="CT73" s="76"/>
      <c r="CU73" s="76"/>
      <c r="CV73" s="76"/>
      <c r="CW73" s="76"/>
      <c r="CX73" s="76"/>
      <c r="CY73" s="76"/>
      <c r="CZ73" s="76"/>
      <c r="DA73" s="76"/>
      <c r="DB73" s="76"/>
      <c r="DC73" s="76"/>
      <c r="DD73" s="76"/>
      <c r="DE73" s="76"/>
      <c r="DF73" s="76"/>
      <c r="DG73" s="76"/>
      <c r="DH73" s="104">
        <f t="shared" si="23"/>
        <v>95.349981999999997</v>
      </c>
      <c r="DJ73" s="105">
        <f t="shared" si="24"/>
        <v>4.6500180000000029</v>
      </c>
      <c r="DK73" s="76"/>
      <c r="DO73" s="39">
        <v>4.6500000000000004</v>
      </c>
      <c r="DP73" s="76"/>
      <c r="DQ73" s="76"/>
      <c r="DR73" s="76"/>
      <c r="DU73" s="64"/>
      <c r="DW73" s="32"/>
      <c r="DX73" s="12">
        <f t="shared" si="25"/>
        <v>51.121456950039068</v>
      </c>
      <c r="DY73" s="12">
        <f t="shared" si="26"/>
        <v>0</v>
      </c>
      <c r="DZ73" s="12">
        <f t="shared" si="27"/>
        <v>1.2830836192501851</v>
      </c>
      <c r="EA73" s="12">
        <f t="shared" si="28"/>
        <v>0</v>
      </c>
      <c r="EB73" s="12">
        <f t="shared" si="29"/>
        <v>19.296804901337055</v>
      </c>
      <c r="EC73" s="12">
        <f t="shared" si="30"/>
        <v>0</v>
      </c>
      <c r="ED73" s="12">
        <f t="shared" si="31"/>
        <v>5.3849302247377455</v>
      </c>
      <c r="EE73" s="12">
        <f t="shared" si="32"/>
        <v>0</v>
      </c>
      <c r="EF73" s="12">
        <f t="shared" si="33"/>
        <v>0.17175147447851641</v>
      </c>
      <c r="EG73" s="12">
        <f t="shared" si="34"/>
        <v>0</v>
      </c>
      <c r="EH73" s="12">
        <f t="shared" si="35"/>
        <v>4.364521012704544</v>
      </c>
      <c r="EI73" s="12">
        <f t="shared" si="36"/>
        <v>0</v>
      </c>
      <c r="EJ73" s="12">
        <f t="shared" si="37"/>
        <v>8.9411972830786688</v>
      </c>
      <c r="EK73" s="12">
        <f t="shared" si="38"/>
        <v>0</v>
      </c>
      <c r="EL73" s="12">
        <f t="shared" si="39"/>
        <v>4.2735928361265971</v>
      </c>
      <c r="EM73" s="12">
        <f t="shared" si="40"/>
        <v>0</v>
      </c>
      <c r="EN73" s="12">
        <f t="shared" si="41"/>
        <v>1.010305382123722</v>
      </c>
      <c r="EO73" s="12">
        <f t="shared" si="42"/>
        <v>0</v>
      </c>
      <c r="EP73" s="12">
        <f t="shared" si="43"/>
        <v>0.37381338991757751</v>
      </c>
      <c r="EQ73" s="12">
        <f t="shared" si="44"/>
        <v>0</v>
      </c>
      <c r="ER73" s="12">
        <f t="shared" si="45"/>
        <v>100</v>
      </c>
      <c r="ES73" s="12">
        <f t="shared" si="46"/>
        <v>0</v>
      </c>
    </row>
    <row r="74" spans="1:149" s="12" customFormat="1" x14ac:dyDescent="0.45">
      <c r="A74" s="39" t="s">
        <v>142</v>
      </c>
      <c r="B74" s="32" t="s">
        <v>438</v>
      </c>
      <c r="C74" s="12" t="s">
        <v>518</v>
      </c>
      <c r="D74" s="12" t="s">
        <v>8</v>
      </c>
      <c r="E74" s="12" t="s">
        <v>20</v>
      </c>
      <c r="F74" s="39" t="s">
        <v>213</v>
      </c>
      <c r="G74" s="76" t="s">
        <v>431</v>
      </c>
      <c r="H74" s="39" t="s">
        <v>136</v>
      </c>
      <c r="I74" s="39"/>
      <c r="J74" s="39">
        <v>220.6</v>
      </c>
      <c r="K74" s="39"/>
      <c r="L74" s="39">
        <v>1050</v>
      </c>
      <c r="M74" s="76"/>
      <c r="O74" s="39" t="s">
        <v>81</v>
      </c>
      <c r="P74" s="76" t="s">
        <v>226</v>
      </c>
      <c r="Q74" s="95"/>
      <c r="R74" s="95">
        <v>2</v>
      </c>
      <c r="S74" s="96"/>
      <c r="AA74" s="50"/>
      <c r="AB74" s="50"/>
      <c r="AC74" s="50"/>
      <c r="AD74" s="76"/>
      <c r="AE74" s="50">
        <v>1</v>
      </c>
      <c r="AF74" s="50"/>
      <c r="AG74" s="50">
        <v>0</v>
      </c>
      <c r="AH74" s="76"/>
      <c r="AQ74" s="32"/>
      <c r="AR74" s="62">
        <v>0.95320000000000005</v>
      </c>
      <c r="AS74" s="62">
        <v>1.7310000000000001</v>
      </c>
      <c r="AU74" s="37">
        <v>2206</v>
      </c>
      <c r="AW74" s="37">
        <v>2102.7592</v>
      </c>
      <c r="AX74" s="37">
        <v>22.304992810758559</v>
      </c>
      <c r="BA74" s="32"/>
      <c r="BB74" s="97" t="s">
        <v>89</v>
      </c>
      <c r="BC74" s="83" t="s">
        <v>132</v>
      </c>
      <c r="BD74" s="103">
        <v>48.345500000000001</v>
      </c>
      <c r="BE74" s="103"/>
      <c r="BF74" s="103">
        <v>1.2134199999999999</v>
      </c>
      <c r="BG74" s="103"/>
      <c r="BH74" s="103">
        <v>18.248999999999999</v>
      </c>
      <c r="BI74" s="103"/>
      <c r="BJ74" s="103">
        <v>3.5733700000000002</v>
      </c>
      <c r="BK74" s="103"/>
      <c r="BL74" s="103"/>
      <c r="BM74" s="103"/>
      <c r="BN74" s="103">
        <v>5.0925200000000004</v>
      </c>
      <c r="BO74" s="103"/>
      <c r="BP74" s="103">
        <v>0.16242599999999999</v>
      </c>
      <c r="BQ74" s="103"/>
      <c r="BR74" s="103">
        <v>4.1275199999999996</v>
      </c>
      <c r="BS74" s="103"/>
      <c r="BT74" s="103"/>
      <c r="BU74" s="103"/>
      <c r="BV74" s="103"/>
      <c r="BW74" s="103"/>
      <c r="BX74" s="103">
        <v>8.4556900000000006</v>
      </c>
      <c r="BY74" s="103"/>
      <c r="BZ74" s="103">
        <v>4.0415299999999998</v>
      </c>
      <c r="CA74" s="103"/>
      <c r="CB74" s="103">
        <v>0.95544600000000002</v>
      </c>
      <c r="CC74" s="103"/>
      <c r="CD74" s="103">
        <v>0.35351500000000002</v>
      </c>
      <c r="CE74" s="76"/>
      <c r="CF74" s="76"/>
      <c r="CG74" s="76"/>
      <c r="CH74" s="76"/>
      <c r="CI74" s="76"/>
      <c r="CJ74" s="76"/>
      <c r="CK74" s="76"/>
      <c r="CL74" s="76"/>
      <c r="CM74" s="76"/>
      <c r="CN74" s="76"/>
      <c r="CO74" s="76"/>
      <c r="CP74" s="76"/>
      <c r="CQ74" s="76"/>
      <c r="CR74" s="76"/>
      <c r="CS74" s="76"/>
      <c r="CT74" s="76"/>
      <c r="CU74" s="76"/>
      <c r="CV74" s="76"/>
      <c r="CW74" s="76"/>
      <c r="CX74" s="76"/>
      <c r="CY74" s="76"/>
      <c r="CZ74" s="76"/>
      <c r="DA74" s="76"/>
      <c r="DB74" s="76"/>
      <c r="DC74" s="76"/>
      <c r="DD74" s="76"/>
      <c r="DE74" s="76"/>
      <c r="DF74" s="76"/>
      <c r="DG74" s="76"/>
      <c r="DH74" s="104">
        <f t="shared" si="23"/>
        <v>94.569936999999982</v>
      </c>
      <c r="DJ74" s="105">
        <f t="shared" si="24"/>
        <v>5.4300630000000183</v>
      </c>
      <c r="DK74" s="76"/>
      <c r="DO74" s="39">
        <v>5.43</v>
      </c>
      <c r="DP74" s="76"/>
      <c r="DQ74" s="76"/>
      <c r="DR74" s="76"/>
      <c r="DU74" s="64"/>
      <c r="DW74" s="32"/>
      <c r="DX74" s="12">
        <f t="shared" si="25"/>
        <v>51.121425617530022</v>
      </c>
      <c r="DY74" s="12">
        <f t="shared" si="26"/>
        <v>0</v>
      </c>
      <c r="DZ74" s="12">
        <f t="shared" si="27"/>
        <v>1.2830927443675892</v>
      </c>
      <c r="EA74" s="12">
        <f t="shared" si="28"/>
        <v>0</v>
      </c>
      <c r="EB74" s="12">
        <f t="shared" si="29"/>
        <v>19.29683002749595</v>
      </c>
      <c r="EC74" s="12">
        <f t="shared" si="30"/>
        <v>0</v>
      </c>
      <c r="ED74" s="12">
        <f t="shared" si="31"/>
        <v>5.3849248096675808</v>
      </c>
      <c r="EE74" s="12">
        <f t="shared" si="32"/>
        <v>0</v>
      </c>
      <c r="EF74" s="12">
        <f t="shared" si="33"/>
        <v>0.17175225568776686</v>
      </c>
      <c r="EG74" s="12">
        <f t="shared" si="34"/>
        <v>0</v>
      </c>
      <c r="EH74" s="12">
        <f t="shared" si="35"/>
        <v>4.3645159666332445</v>
      </c>
      <c r="EI74" s="12">
        <f t="shared" si="36"/>
        <v>0</v>
      </c>
      <c r="EJ74" s="12">
        <f t="shared" si="37"/>
        <v>8.9412029533233177</v>
      </c>
      <c r="EK74" s="12">
        <f t="shared" si="38"/>
        <v>0</v>
      </c>
      <c r="EL74" s="12">
        <f t="shared" si="39"/>
        <v>4.2735885506617191</v>
      </c>
      <c r="EM74" s="12">
        <f t="shared" si="40"/>
        <v>0</v>
      </c>
      <c r="EN74" s="12">
        <f t="shared" si="41"/>
        <v>1.0103062667790508</v>
      </c>
      <c r="EO74" s="12">
        <f t="shared" si="42"/>
        <v>0</v>
      </c>
      <c r="EP74" s="12">
        <f t="shared" si="43"/>
        <v>0.37381329755987902</v>
      </c>
      <c r="EQ74" s="12">
        <f t="shared" si="44"/>
        <v>0</v>
      </c>
      <c r="ER74" s="12">
        <f t="shared" si="45"/>
        <v>100</v>
      </c>
      <c r="ES74" s="12">
        <f t="shared" si="46"/>
        <v>0</v>
      </c>
    </row>
    <row r="75" spans="1:149" s="12" customFormat="1" x14ac:dyDescent="0.45">
      <c r="A75" s="39" t="s">
        <v>142</v>
      </c>
      <c r="B75" s="32" t="s">
        <v>438</v>
      </c>
      <c r="C75" s="12" t="s">
        <v>518</v>
      </c>
      <c r="D75" s="12" t="s">
        <v>8</v>
      </c>
      <c r="E75" s="12" t="s">
        <v>20</v>
      </c>
      <c r="F75" s="39" t="s">
        <v>214</v>
      </c>
      <c r="G75" s="76" t="s">
        <v>431</v>
      </c>
      <c r="H75" s="39" t="s">
        <v>136</v>
      </c>
      <c r="I75" s="39"/>
      <c r="J75" s="39">
        <v>291.60000000000002</v>
      </c>
      <c r="K75" s="39"/>
      <c r="L75" s="39">
        <v>1050</v>
      </c>
      <c r="M75" s="76"/>
      <c r="O75" s="39" t="s">
        <v>81</v>
      </c>
      <c r="P75" s="76" t="s">
        <v>226</v>
      </c>
      <c r="Q75" s="95"/>
      <c r="R75" s="95">
        <v>2</v>
      </c>
      <c r="S75" s="96"/>
      <c r="AA75" s="50"/>
      <c r="AB75" s="50"/>
      <c r="AC75" s="50"/>
      <c r="AD75" s="76"/>
      <c r="AE75" s="50">
        <v>1</v>
      </c>
      <c r="AF75" s="50"/>
      <c r="AG75" s="50">
        <v>0</v>
      </c>
      <c r="AH75" s="76"/>
      <c r="AQ75" s="32"/>
      <c r="AR75" s="62">
        <v>0.97389999999999999</v>
      </c>
      <c r="AS75" s="62">
        <v>2.105</v>
      </c>
      <c r="AU75" s="37">
        <v>2916</v>
      </c>
      <c r="AW75" s="37">
        <v>2839.8924000000002</v>
      </c>
      <c r="AX75" s="37">
        <v>23.495260514179158</v>
      </c>
      <c r="BA75" s="32"/>
      <c r="BB75" s="97" t="s">
        <v>89</v>
      </c>
      <c r="BC75" s="83" t="s">
        <v>132</v>
      </c>
      <c r="BD75" s="103">
        <v>47.849699999999999</v>
      </c>
      <c r="BE75" s="103"/>
      <c r="BF75" s="103">
        <v>1.2009700000000001</v>
      </c>
      <c r="BG75" s="103"/>
      <c r="BH75" s="103">
        <v>18.061800000000002</v>
      </c>
      <c r="BI75" s="103"/>
      <c r="BJ75" s="103">
        <v>3.5367099999999998</v>
      </c>
      <c r="BK75" s="103"/>
      <c r="BL75" s="103"/>
      <c r="BM75" s="103"/>
      <c r="BN75" s="103">
        <v>5.0402899999999997</v>
      </c>
      <c r="BO75" s="103"/>
      <c r="BP75" s="103">
        <v>0.16075999999999999</v>
      </c>
      <c r="BQ75" s="103"/>
      <c r="BR75" s="103">
        <v>4.0851899999999999</v>
      </c>
      <c r="BS75" s="103"/>
      <c r="BT75" s="103"/>
      <c r="BU75" s="103"/>
      <c r="BV75" s="103"/>
      <c r="BW75" s="103"/>
      <c r="BX75" s="103">
        <v>8.3689599999999995</v>
      </c>
      <c r="BY75" s="103"/>
      <c r="BZ75" s="103">
        <v>4.0000799999999996</v>
      </c>
      <c r="CA75" s="103"/>
      <c r="CB75" s="103">
        <v>0.94564599999999999</v>
      </c>
      <c r="CC75" s="103"/>
      <c r="CD75" s="103">
        <v>0.34988900000000001</v>
      </c>
      <c r="CE75" s="76"/>
      <c r="CF75" s="76"/>
      <c r="CG75" s="76"/>
      <c r="CH75" s="76"/>
      <c r="CI75" s="76"/>
      <c r="CJ75" s="76"/>
      <c r="CK75" s="76"/>
      <c r="CL75" s="76"/>
      <c r="CM75" s="76"/>
      <c r="CN75" s="76"/>
      <c r="CO75" s="76"/>
      <c r="CP75" s="76"/>
      <c r="CQ75" s="76"/>
      <c r="CR75" s="76"/>
      <c r="CS75" s="76"/>
      <c r="CT75" s="76"/>
      <c r="CU75" s="76"/>
      <c r="CV75" s="76"/>
      <c r="CW75" s="76"/>
      <c r="CX75" s="76"/>
      <c r="CY75" s="76"/>
      <c r="CZ75" s="76"/>
      <c r="DA75" s="76"/>
      <c r="DB75" s="76"/>
      <c r="DC75" s="76"/>
      <c r="DD75" s="76"/>
      <c r="DE75" s="76"/>
      <c r="DF75" s="76"/>
      <c r="DG75" s="76"/>
      <c r="DH75" s="104">
        <f t="shared" si="23"/>
        <v>93.599994999999993</v>
      </c>
      <c r="DJ75" s="105">
        <f t="shared" si="24"/>
        <v>6.4000050000000073</v>
      </c>
      <c r="DK75" s="76"/>
      <c r="DO75" s="39">
        <v>6.4</v>
      </c>
      <c r="DP75" s="76"/>
      <c r="DQ75" s="76"/>
      <c r="DR75" s="76"/>
      <c r="DU75" s="64"/>
      <c r="DW75" s="32"/>
      <c r="DX75" s="12">
        <f t="shared" si="25"/>
        <v>51.121477089822498</v>
      </c>
      <c r="DY75" s="12">
        <f t="shared" si="26"/>
        <v>0</v>
      </c>
      <c r="DZ75" s="12">
        <f t="shared" si="27"/>
        <v>1.2830876753786153</v>
      </c>
      <c r="EA75" s="12">
        <f t="shared" si="28"/>
        <v>0</v>
      </c>
      <c r="EB75" s="12">
        <f t="shared" si="29"/>
        <v>19.296795902606622</v>
      </c>
      <c r="EC75" s="12">
        <f t="shared" si="30"/>
        <v>0</v>
      </c>
      <c r="ED75" s="12">
        <f t="shared" si="31"/>
        <v>5.3849255013314901</v>
      </c>
      <c r="EE75" s="12">
        <f t="shared" si="32"/>
        <v>0</v>
      </c>
      <c r="EF75" s="12">
        <f t="shared" si="33"/>
        <v>0.17175214592693086</v>
      </c>
      <c r="EG75" s="12">
        <f t="shared" si="34"/>
        <v>0</v>
      </c>
      <c r="EH75" s="12">
        <f t="shared" si="35"/>
        <v>4.364519463916638</v>
      </c>
      <c r="EI75" s="12">
        <f t="shared" si="36"/>
        <v>0</v>
      </c>
      <c r="EJ75" s="12">
        <f t="shared" si="37"/>
        <v>8.9411970588246295</v>
      </c>
      <c r="EK75" s="12">
        <f t="shared" si="38"/>
        <v>0</v>
      </c>
      <c r="EL75" s="12">
        <f t="shared" si="39"/>
        <v>4.2735899718798063</v>
      </c>
      <c r="EM75" s="12">
        <f t="shared" si="40"/>
        <v>0</v>
      </c>
      <c r="EN75" s="12">
        <f t="shared" si="41"/>
        <v>1.0103056095248724</v>
      </c>
      <c r="EO75" s="12">
        <f t="shared" si="42"/>
        <v>0</v>
      </c>
      <c r="EP75" s="12">
        <f t="shared" si="43"/>
        <v>0.37381305415668026</v>
      </c>
      <c r="EQ75" s="12">
        <f t="shared" si="44"/>
        <v>0</v>
      </c>
      <c r="ER75" s="12">
        <f t="shared" si="45"/>
        <v>100</v>
      </c>
      <c r="ES75" s="12">
        <f t="shared" si="46"/>
        <v>0</v>
      </c>
    </row>
    <row r="76" spans="1:149" s="12" customFormat="1" x14ac:dyDescent="0.45">
      <c r="A76" s="39" t="s">
        <v>142</v>
      </c>
      <c r="B76" s="32" t="s">
        <v>438</v>
      </c>
      <c r="C76" s="12" t="s">
        <v>518</v>
      </c>
      <c r="D76" s="12" t="s">
        <v>8</v>
      </c>
      <c r="E76" s="12" t="s">
        <v>20</v>
      </c>
      <c r="F76" s="39">
        <v>205</v>
      </c>
      <c r="G76" s="76" t="s">
        <v>431</v>
      </c>
      <c r="H76" s="39" t="s">
        <v>136</v>
      </c>
      <c r="I76" s="39"/>
      <c r="J76" s="39">
        <v>606.70000000000005</v>
      </c>
      <c r="K76" s="39"/>
      <c r="L76" s="39">
        <v>1100</v>
      </c>
      <c r="M76" s="76"/>
      <c r="O76" s="39" t="s">
        <v>81</v>
      </c>
      <c r="P76" s="76" t="s">
        <v>226</v>
      </c>
      <c r="Q76" s="95"/>
      <c r="R76" s="95">
        <v>2</v>
      </c>
      <c r="S76" s="96"/>
      <c r="AA76" s="50"/>
      <c r="AB76" s="50"/>
      <c r="AC76" s="50"/>
      <c r="AD76" s="76"/>
      <c r="AE76" s="50">
        <v>1</v>
      </c>
      <c r="AF76" s="50"/>
      <c r="AG76" s="50">
        <v>0</v>
      </c>
      <c r="AH76" s="76"/>
      <c r="AQ76" s="32"/>
      <c r="AR76" s="62">
        <v>1.238</v>
      </c>
      <c r="AS76" s="62">
        <v>4.8490000000000002</v>
      </c>
      <c r="AU76" s="37">
        <v>6067</v>
      </c>
      <c r="AW76" s="37">
        <v>7510.9459999999999</v>
      </c>
      <c r="AX76" s="37">
        <v>31.317489957082625</v>
      </c>
      <c r="BA76" s="32"/>
      <c r="BB76" s="97" t="s">
        <v>89</v>
      </c>
      <c r="BC76" s="83" t="s">
        <v>132</v>
      </c>
      <c r="BD76" s="103">
        <v>46.468400000000003</v>
      </c>
      <c r="BE76" s="103"/>
      <c r="BF76" s="103">
        <v>1.5578000000000001</v>
      </c>
      <c r="BG76" s="103"/>
      <c r="BH76" s="103">
        <v>13.268800000000001</v>
      </c>
      <c r="BI76" s="103"/>
      <c r="BJ76" s="103">
        <v>4.4809799999999997</v>
      </c>
      <c r="BK76" s="103"/>
      <c r="BL76" s="103"/>
      <c r="BM76" s="103"/>
      <c r="BN76" s="103">
        <v>8.3113399999999995</v>
      </c>
      <c r="BO76" s="103"/>
      <c r="BP76" s="103">
        <v>0.201598</v>
      </c>
      <c r="BQ76" s="103"/>
      <c r="BR76" s="103">
        <v>4.2885400000000002</v>
      </c>
      <c r="BS76" s="103"/>
      <c r="BT76" s="103"/>
      <c r="BU76" s="103"/>
      <c r="BV76" s="103"/>
      <c r="BW76" s="103"/>
      <c r="BX76" s="103">
        <v>8.0914099999999998</v>
      </c>
      <c r="BY76" s="103"/>
      <c r="BZ76" s="103">
        <v>2.89568</v>
      </c>
      <c r="CA76" s="103"/>
      <c r="CB76" s="103">
        <v>0.70559300000000003</v>
      </c>
      <c r="CC76" s="103"/>
      <c r="CD76" s="103">
        <v>0.32988800000000001</v>
      </c>
      <c r="CE76" s="76"/>
      <c r="CF76" s="76"/>
      <c r="CG76" s="76"/>
      <c r="CH76" s="76"/>
      <c r="CI76" s="76"/>
      <c r="CJ76" s="76"/>
      <c r="CK76" s="76"/>
      <c r="CL76" s="76"/>
      <c r="CM76" s="76"/>
      <c r="CN76" s="76"/>
      <c r="CO76" s="76"/>
      <c r="CP76" s="76"/>
      <c r="CQ76" s="76"/>
      <c r="CR76" s="76"/>
      <c r="CS76" s="76"/>
      <c r="CT76" s="76"/>
      <c r="CU76" s="76"/>
      <c r="CV76" s="76"/>
      <c r="CW76" s="76"/>
      <c r="CX76" s="76"/>
      <c r="CY76" s="76"/>
      <c r="CZ76" s="76"/>
      <c r="DA76" s="76"/>
      <c r="DB76" s="76"/>
      <c r="DC76" s="76"/>
      <c r="DD76" s="76"/>
      <c r="DE76" s="76"/>
      <c r="DF76" s="76"/>
      <c r="DG76" s="76"/>
      <c r="DH76" s="104">
        <f t="shared" si="23"/>
        <v>90.600028999999992</v>
      </c>
      <c r="DJ76" s="105">
        <f t="shared" si="24"/>
        <v>9.3999710000000078</v>
      </c>
      <c r="DK76" s="76"/>
      <c r="DO76" s="39">
        <v>9.4</v>
      </c>
      <c r="DP76" s="76"/>
      <c r="DQ76" s="76"/>
      <c r="DR76" s="76"/>
      <c r="DU76" s="64"/>
      <c r="DW76" s="32"/>
      <c r="DX76" s="12">
        <f t="shared" si="25"/>
        <v>51.289608306858284</v>
      </c>
      <c r="DY76" s="12">
        <f t="shared" si="26"/>
        <v>0</v>
      </c>
      <c r="DZ76" s="12">
        <f t="shared" si="27"/>
        <v>1.7194254981971364</v>
      </c>
      <c r="EA76" s="12">
        <f t="shared" si="28"/>
        <v>0</v>
      </c>
      <c r="EB76" s="12">
        <f t="shared" si="29"/>
        <v>14.64546992584296</v>
      </c>
      <c r="EC76" s="12">
        <f t="shared" si="30"/>
        <v>0</v>
      </c>
      <c r="ED76" s="12">
        <f t="shared" si="31"/>
        <v>9.1736615227794243</v>
      </c>
      <c r="EE76" s="12">
        <f t="shared" si="32"/>
        <v>0</v>
      </c>
      <c r="EF76" s="12">
        <f t="shared" si="33"/>
        <v>0.22251427756165509</v>
      </c>
      <c r="EG76" s="12">
        <f t="shared" si="34"/>
        <v>0</v>
      </c>
      <c r="EH76" s="12">
        <f t="shared" si="35"/>
        <v>4.7334863435860495</v>
      </c>
      <c r="EI76" s="12">
        <f t="shared" si="36"/>
        <v>0</v>
      </c>
      <c r="EJ76" s="12">
        <f t="shared" si="37"/>
        <v>8.9309132561094433</v>
      </c>
      <c r="EK76" s="12">
        <f t="shared" si="38"/>
        <v>0</v>
      </c>
      <c r="EL76" s="12">
        <f t="shared" si="39"/>
        <v>3.1961137672483528</v>
      </c>
      <c r="EM76" s="12">
        <f t="shared" si="40"/>
        <v>0</v>
      </c>
      <c r="EN76" s="12">
        <f t="shared" si="41"/>
        <v>0.77879997146579283</v>
      </c>
      <c r="EO76" s="12">
        <f t="shared" si="42"/>
        <v>0</v>
      </c>
      <c r="EP76" s="12">
        <f t="shared" si="43"/>
        <v>0.36411467373812878</v>
      </c>
      <c r="EQ76" s="12">
        <f t="shared" si="44"/>
        <v>0</v>
      </c>
      <c r="ER76" s="12">
        <f t="shared" si="45"/>
        <v>100</v>
      </c>
      <c r="ES76" s="12">
        <f t="shared" si="46"/>
        <v>0</v>
      </c>
    </row>
    <row r="77" spans="1:149" s="12" customFormat="1" x14ac:dyDescent="0.45">
      <c r="A77" s="39" t="s">
        <v>142</v>
      </c>
      <c r="B77" s="32" t="s">
        <v>438</v>
      </c>
      <c r="C77" s="12" t="s">
        <v>528</v>
      </c>
      <c r="D77" s="12" t="s">
        <v>7</v>
      </c>
      <c r="E77" s="12" t="s">
        <v>20</v>
      </c>
      <c r="F77" s="39" t="s">
        <v>215</v>
      </c>
      <c r="G77" s="76" t="s">
        <v>431</v>
      </c>
      <c r="H77" s="39" t="s">
        <v>136</v>
      </c>
      <c r="I77" s="39"/>
      <c r="J77" s="39">
        <v>530.9</v>
      </c>
      <c r="K77" s="39"/>
      <c r="L77" s="39">
        <v>1100</v>
      </c>
      <c r="M77" s="76"/>
      <c r="O77" s="39" t="s">
        <v>81</v>
      </c>
      <c r="P77" s="76" t="s">
        <v>226</v>
      </c>
      <c r="Q77" s="95"/>
      <c r="R77" s="95">
        <v>2</v>
      </c>
      <c r="S77" s="96"/>
      <c r="AA77" s="50"/>
      <c r="AB77" s="50"/>
      <c r="AC77" s="50"/>
      <c r="AD77" s="76"/>
      <c r="AE77" s="50">
        <v>1</v>
      </c>
      <c r="AF77" s="50"/>
      <c r="AG77" s="50">
        <v>0</v>
      </c>
      <c r="AH77" s="76"/>
      <c r="AQ77" s="32"/>
      <c r="AR77" s="62">
        <v>1.163</v>
      </c>
      <c r="AS77" s="62">
        <v>3.9489999999999998</v>
      </c>
      <c r="AU77" s="37">
        <v>5309</v>
      </c>
      <c r="AW77" s="37">
        <v>6174.3670000000002</v>
      </c>
      <c r="AX77" s="37">
        <v>29.524206229975199</v>
      </c>
      <c r="BA77" s="32"/>
      <c r="BB77" s="97" t="s">
        <v>89</v>
      </c>
      <c r="BC77" s="83" t="s">
        <v>132</v>
      </c>
      <c r="BD77" s="103">
        <v>52.568399999999997</v>
      </c>
      <c r="BE77" s="103"/>
      <c r="BF77" s="103">
        <v>1.0349900000000001</v>
      </c>
      <c r="BG77" s="103"/>
      <c r="BH77" s="103">
        <v>16.424800000000001</v>
      </c>
      <c r="BI77" s="103"/>
      <c r="BJ77" s="103">
        <v>1.34999</v>
      </c>
      <c r="BK77" s="103"/>
      <c r="BL77" s="103"/>
      <c r="BM77" s="103"/>
      <c r="BN77" s="103">
        <v>4.4639499999999996</v>
      </c>
      <c r="BO77" s="103"/>
      <c r="BP77" s="103">
        <v>8.9998999999999996E-2</v>
      </c>
      <c r="BQ77" s="103"/>
      <c r="BR77" s="103">
        <v>3.05097</v>
      </c>
      <c r="BS77" s="103"/>
      <c r="BT77" s="103"/>
      <c r="BU77" s="103"/>
      <c r="BV77" s="103"/>
      <c r="BW77" s="103"/>
      <c r="BX77" s="103">
        <v>6.0299300000000002</v>
      </c>
      <c r="BY77" s="103"/>
      <c r="BZ77" s="103">
        <v>3.9149600000000002</v>
      </c>
      <c r="CA77" s="103"/>
      <c r="CB77" s="103">
        <v>0.73799199999999998</v>
      </c>
      <c r="CC77" s="103"/>
      <c r="CD77" s="103">
        <v>0.23399700000000001</v>
      </c>
      <c r="CE77" s="76"/>
      <c r="CF77" s="76"/>
      <c r="CG77" s="76"/>
      <c r="CH77" s="76"/>
      <c r="CI77" s="76"/>
      <c r="CJ77" s="76"/>
      <c r="CK77" s="76"/>
      <c r="CL77" s="76"/>
      <c r="CM77" s="76"/>
      <c r="CN77" s="76"/>
      <c r="CO77" s="76"/>
      <c r="CP77" s="76"/>
      <c r="CQ77" s="76"/>
      <c r="CR77" s="76"/>
      <c r="CS77" s="76"/>
      <c r="CT77" s="76"/>
      <c r="CU77" s="76"/>
      <c r="CV77" s="76"/>
      <c r="CW77" s="76"/>
      <c r="CX77" s="76"/>
      <c r="CY77" s="76"/>
      <c r="CZ77" s="76"/>
      <c r="DA77" s="76"/>
      <c r="DB77" s="76"/>
      <c r="DC77" s="76"/>
      <c r="DD77" s="76"/>
      <c r="DE77" s="76"/>
      <c r="DF77" s="76"/>
      <c r="DG77" s="76"/>
      <c r="DH77" s="104">
        <f t="shared" si="23"/>
        <v>89.899978000000019</v>
      </c>
      <c r="DJ77" s="105">
        <f t="shared" si="24"/>
        <v>10.100021999999981</v>
      </c>
      <c r="DK77" s="76"/>
      <c r="DO77" s="39">
        <v>10.1</v>
      </c>
      <c r="DP77" s="76"/>
      <c r="DQ77" s="76"/>
      <c r="DR77" s="76"/>
      <c r="DU77" s="64"/>
      <c r="DW77" s="32"/>
      <c r="DX77" s="12">
        <f t="shared" si="25"/>
        <v>58.474319092714332</v>
      </c>
      <c r="DY77" s="12">
        <f t="shared" si="26"/>
        <v>0</v>
      </c>
      <c r="DZ77" s="12">
        <f t="shared" si="27"/>
        <v>1.1512683573737914</v>
      </c>
      <c r="EA77" s="12">
        <f t="shared" si="28"/>
        <v>0</v>
      </c>
      <c r="EB77" s="12">
        <f t="shared" si="29"/>
        <v>18.270082335281547</v>
      </c>
      <c r="EC77" s="12">
        <f t="shared" si="30"/>
        <v>0</v>
      </c>
      <c r="ED77" s="12">
        <f t="shared" si="31"/>
        <v>4.9654628391566442</v>
      </c>
      <c r="EE77" s="12">
        <f t="shared" si="32"/>
        <v>0</v>
      </c>
      <c r="EF77" s="12">
        <f t="shared" si="33"/>
        <v>0.10011014685676561</v>
      </c>
      <c r="EG77" s="12">
        <f t="shared" si="34"/>
        <v>0</v>
      </c>
      <c r="EH77" s="12">
        <f t="shared" si="35"/>
        <v>3.3937383165989194</v>
      </c>
      <c r="EI77" s="12">
        <f t="shared" si="36"/>
        <v>0</v>
      </c>
      <c r="EJ77" s="12">
        <f t="shared" si="37"/>
        <v>6.7073765023613232</v>
      </c>
      <c r="EK77" s="12">
        <f t="shared" si="38"/>
        <v>0</v>
      </c>
      <c r="EL77" s="12">
        <f t="shared" si="39"/>
        <v>4.3547952814849404</v>
      </c>
      <c r="EM77" s="12">
        <f t="shared" si="40"/>
        <v>0</v>
      </c>
      <c r="EN77" s="12">
        <f t="shared" si="41"/>
        <v>0.82090342669494298</v>
      </c>
      <c r="EO77" s="12">
        <f t="shared" si="42"/>
        <v>0</v>
      </c>
      <c r="EP77" s="12">
        <f t="shared" si="43"/>
        <v>0.26028593688866081</v>
      </c>
      <c r="EQ77" s="12">
        <f t="shared" si="44"/>
        <v>0</v>
      </c>
      <c r="ER77" s="12">
        <f t="shared" si="45"/>
        <v>100</v>
      </c>
      <c r="ES77" s="12">
        <f t="shared" si="46"/>
        <v>0</v>
      </c>
    </row>
    <row r="78" spans="1:149" s="12" customFormat="1" x14ac:dyDescent="0.45">
      <c r="A78" s="39" t="s">
        <v>142</v>
      </c>
      <c r="B78" s="32" t="s">
        <v>438</v>
      </c>
      <c r="C78" s="12" t="s">
        <v>518</v>
      </c>
      <c r="D78" s="12" t="s">
        <v>8</v>
      </c>
      <c r="E78" s="12" t="s">
        <v>20</v>
      </c>
      <c r="F78" s="39">
        <v>203</v>
      </c>
      <c r="G78" s="76" t="s">
        <v>431</v>
      </c>
      <c r="H78" s="39" t="s">
        <v>136</v>
      </c>
      <c r="I78" s="39"/>
      <c r="J78" s="39">
        <v>300</v>
      </c>
      <c r="K78" s="39"/>
      <c r="L78" s="39">
        <v>1100</v>
      </c>
      <c r="M78" s="76"/>
      <c r="O78" s="39" t="s">
        <v>81</v>
      </c>
      <c r="P78" s="76" t="s">
        <v>226</v>
      </c>
      <c r="Q78" s="95"/>
      <c r="R78" s="95">
        <v>2</v>
      </c>
      <c r="S78" s="96"/>
      <c r="AA78" s="50"/>
      <c r="AB78" s="50"/>
      <c r="AC78" s="50"/>
      <c r="AD78" s="76"/>
      <c r="AE78" s="50">
        <v>1</v>
      </c>
      <c r="AF78" s="50"/>
      <c r="AG78" s="50">
        <v>0</v>
      </c>
      <c r="AH78" s="76"/>
      <c r="AQ78" s="32"/>
      <c r="AR78" s="62">
        <v>1.004</v>
      </c>
      <c r="AS78" s="62">
        <v>2.11</v>
      </c>
      <c r="AU78" s="37">
        <v>3000</v>
      </c>
      <c r="AW78" s="37">
        <v>3012</v>
      </c>
      <c r="AX78" s="37">
        <v>24.670064462967957</v>
      </c>
      <c r="BA78" s="32"/>
      <c r="BB78" s="97" t="s">
        <v>89</v>
      </c>
      <c r="BC78" s="83" t="s">
        <v>132</v>
      </c>
      <c r="BD78" s="103">
        <v>48.248100000000001</v>
      </c>
      <c r="BE78" s="103"/>
      <c r="BF78" s="103">
        <v>1.61747</v>
      </c>
      <c r="BG78" s="103"/>
      <c r="BH78" s="103">
        <v>13.776999999999999</v>
      </c>
      <c r="BI78" s="103"/>
      <c r="BJ78" s="103">
        <v>4.6525999999999996</v>
      </c>
      <c r="BK78" s="103"/>
      <c r="BL78" s="103"/>
      <c r="BM78" s="103"/>
      <c r="BN78" s="103">
        <v>8.6296599999999994</v>
      </c>
      <c r="BO78" s="103"/>
      <c r="BP78" s="103">
        <v>0.20931900000000001</v>
      </c>
      <c r="BQ78" s="103"/>
      <c r="BR78" s="103">
        <v>4.4527900000000002</v>
      </c>
      <c r="BS78" s="103"/>
      <c r="BT78" s="103"/>
      <c r="BU78" s="103"/>
      <c r="BV78" s="103"/>
      <c r="BW78" s="103"/>
      <c r="BX78" s="103">
        <v>8.4013200000000001</v>
      </c>
      <c r="BY78" s="103"/>
      <c r="BZ78" s="103">
        <v>3.0065900000000001</v>
      </c>
      <c r="CA78" s="103"/>
      <c r="CB78" s="103">
        <v>0.73261799999999999</v>
      </c>
      <c r="CC78" s="103"/>
      <c r="CD78" s="103">
        <v>0.34252300000000002</v>
      </c>
      <c r="CE78" s="76"/>
      <c r="CF78" s="76"/>
      <c r="CG78" s="76"/>
      <c r="CH78" s="76"/>
      <c r="CI78" s="76"/>
      <c r="CJ78" s="76"/>
      <c r="CK78" s="76"/>
      <c r="CL78" s="76"/>
      <c r="CM78" s="76"/>
      <c r="CN78" s="76"/>
      <c r="CO78" s="76"/>
      <c r="CP78" s="76"/>
      <c r="CQ78" s="76"/>
      <c r="CR78" s="76"/>
      <c r="CS78" s="76"/>
      <c r="CT78" s="76"/>
      <c r="CU78" s="76"/>
      <c r="CV78" s="76"/>
      <c r="CW78" s="76"/>
      <c r="CX78" s="76"/>
      <c r="CY78" s="76"/>
      <c r="CZ78" s="76"/>
      <c r="DA78" s="76"/>
      <c r="DB78" s="76"/>
      <c r="DC78" s="76"/>
      <c r="DD78" s="76"/>
      <c r="DE78" s="76"/>
      <c r="DF78" s="76"/>
      <c r="DG78" s="76"/>
      <c r="DH78" s="104">
        <f t="shared" si="23"/>
        <v>94.069990000000004</v>
      </c>
      <c r="DJ78" s="105">
        <f t="shared" si="24"/>
        <v>5.9300099999999958</v>
      </c>
      <c r="DK78" s="76"/>
      <c r="DO78" s="39">
        <v>5.93</v>
      </c>
      <c r="DP78" s="76"/>
      <c r="DQ78" s="76"/>
      <c r="DR78" s="76"/>
      <c r="DU78" s="64"/>
      <c r="DW78" s="32"/>
      <c r="DX78" s="12">
        <f t="shared" si="25"/>
        <v>51.289577047898064</v>
      </c>
      <c r="DY78" s="12">
        <f t="shared" si="26"/>
        <v>0</v>
      </c>
      <c r="DZ78" s="12">
        <f t="shared" si="27"/>
        <v>1.7194325204031593</v>
      </c>
      <c r="EA78" s="12">
        <f t="shared" si="28"/>
        <v>0</v>
      </c>
      <c r="EB78" s="12">
        <f t="shared" si="29"/>
        <v>14.645478329486373</v>
      </c>
      <c r="EC78" s="12">
        <f t="shared" si="30"/>
        <v>0</v>
      </c>
      <c r="ED78" s="12">
        <f t="shared" si="31"/>
        <v>9.1736588895140727</v>
      </c>
      <c r="EE78" s="12">
        <f t="shared" si="32"/>
        <v>0</v>
      </c>
      <c r="EF78" s="12">
        <f t="shared" si="33"/>
        <v>0.22251410890975964</v>
      </c>
      <c r="EG78" s="12">
        <f t="shared" si="34"/>
        <v>0</v>
      </c>
      <c r="EH78" s="12">
        <f t="shared" si="35"/>
        <v>4.7334862053243549</v>
      </c>
      <c r="EI78" s="12">
        <f t="shared" si="36"/>
        <v>0</v>
      </c>
      <c r="EJ78" s="12">
        <f t="shared" si="37"/>
        <v>8.9309247295550893</v>
      </c>
      <c r="EK78" s="12">
        <f t="shared" si="38"/>
        <v>0</v>
      </c>
      <c r="EL78" s="12">
        <f t="shared" si="39"/>
        <v>3.1961202504645745</v>
      </c>
      <c r="EM78" s="12">
        <f t="shared" si="40"/>
        <v>0</v>
      </c>
      <c r="EN78" s="12">
        <f t="shared" si="41"/>
        <v>0.77880097574157281</v>
      </c>
      <c r="EO78" s="12">
        <f t="shared" si="42"/>
        <v>0</v>
      </c>
      <c r="EP78" s="12">
        <f t="shared" si="43"/>
        <v>0.36411505943606459</v>
      </c>
      <c r="EQ78" s="12">
        <f t="shared" si="44"/>
        <v>0</v>
      </c>
      <c r="ER78" s="12">
        <f t="shared" si="45"/>
        <v>100</v>
      </c>
      <c r="ES78" s="12">
        <f t="shared" si="46"/>
        <v>0</v>
      </c>
    </row>
    <row r="79" spans="1:149" s="38" customFormat="1" ht="14.65" thickBot="1" x14ac:dyDescent="0.5">
      <c r="A79" s="40" t="s">
        <v>142</v>
      </c>
      <c r="B79" s="98" t="s">
        <v>438</v>
      </c>
      <c r="C79" s="38" t="s">
        <v>528</v>
      </c>
      <c r="D79" s="38" t="s">
        <v>7</v>
      </c>
      <c r="E79" s="38" t="s">
        <v>20</v>
      </c>
      <c r="F79" s="40" t="s">
        <v>216</v>
      </c>
      <c r="G79" s="85" t="s">
        <v>431</v>
      </c>
      <c r="H79" s="40" t="s">
        <v>136</v>
      </c>
      <c r="I79" s="40"/>
      <c r="J79" s="40">
        <v>300</v>
      </c>
      <c r="K79" s="40"/>
      <c r="L79" s="40">
        <v>1100</v>
      </c>
      <c r="M79" s="85"/>
      <c r="O79" s="40" t="s">
        <v>81</v>
      </c>
      <c r="P79" s="85" t="s">
        <v>226</v>
      </c>
      <c r="Q79" s="99"/>
      <c r="R79" s="99">
        <v>2</v>
      </c>
      <c r="S79" s="100"/>
      <c r="AA79" s="51"/>
      <c r="AB79" s="51"/>
      <c r="AC79" s="51"/>
      <c r="AD79" s="85"/>
      <c r="AE79" s="51">
        <v>1</v>
      </c>
      <c r="AF79" s="51"/>
      <c r="AG79" s="51">
        <v>0</v>
      </c>
      <c r="AH79" s="85"/>
      <c r="AQ79" s="98"/>
      <c r="AR79" s="63">
        <v>1.004</v>
      </c>
      <c r="AS79" s="63">
        <v>2.11</v>
      </c>
      <c r="AU79" s="106">
        <v>3000</v>
      </c>
      <c r="AW79" s="106">
        <v>3012</v>
      </c>
      <c r="AX79" s="106">
        <v>24.670064462967957</v>
      </c>
      <c r="BA79" s="98"/>
      <c r="BB79" s="101" t="s">
        <v>89</v>
      </c>
      <c r="BC79" s="92" t="s">
        <v>132</v>
      </c>
      <c r="BD79" s="107">
        <v>54.147199999999998</v>
      </c>
      <c r="BE79" s="107"/>
      <c r="BF79" s="107">
        <v>1.0660700000000001</v>
      </c>
      <c r="BG79" s="107"/>
      <c r="BH79" s="107">
        <v>16.918099999999999</v>
      </c>
      <c r="BI79" s="107"/>
      <c r="BJ79" s="107">
        <v>1.39053</v>
      </c>
      <c r="BK79" s="107"/>
      <c r="BL79" s="107"/>
      <c r="BM79" s="107"/>
      <c r="BN79" s="107">
        <v>4.59802</v>
      </c>
      <c r="BO79" s="107"/>
      <c r="BP79" s="107">
        <v>9.2702000000000007E-2</v>
      </c>
      <c r="BQ79" s="107"/>
      <c r="BR79" s="107">
        <v>3.1425999999999998</v>
      </c>
      <c r="BS79" s="107"/>
      <c r="BT79" s="107"/>
      <c r="BU79" s="107"/>
      <c r="BV79" s="107"/>
      <c r="BW79" s="107"/>
      <c r="BX79" s="107">
        <v>6.2110300000000001</v>
      </c>
      <c r="BY79" s="107"/>
      <c r="BZ79" s="107">
        <v>4.03254</v>
      </c>
      <c r="CA79" s="107"/>
      <c r="CB79" s="107">
        <v>0.76015600000000005</v>
      </c>
      <c r="CC79" s="107"/>
      <c r="CD79" s="107">
        <v>0.24102499999999999</v>
      </c>
      <c r="CE79" s="85"/>
      <c r="CF79" s="85"/>
      <c r="CG79" s="85"/>
      <c r="CH79" s="85"/>
      <c r="CI79" s="85"/>
      <c r="CJ79" s="85"/>
      <c r="CK79" s="85"/>
      <c r="CL79" s="85"/>
      <c r="CM79" s="85"/>
      <c r="CN79" s="85"/>
      <c r="CO79" s="85"/>
      <c r="CP79" s="85"/>
      <c r="CQ79" s="85"/>
      <c r="CR79" s="85"/>
      <c r="CS79" s="85"/>
      <c r="CT79" s="85"/>
      <c r="CU79" s="85"/>
      <c r="CV79" s="85"/>
      <c r="CW79" s="85"/>
      <c r="CX79" s="85"/>
      <c r="CY79" s="85"/>
      <c r="CZ79" s="85"/>
      <c r="DA79" s="85"/>
      <c r="DB79" s="85"/>
      <c r="DC79" s="85"/>
      <c r="DD79" s="85"/>
      <c r="DE79" s="85"/>
      <c r="DF79" s="85"/>
      <c r="DG79" s="85"/>
      <c r="DH79" s="108">
        <f t="shared" si="23"/>
        <v>92.599972999999991</v>
      </c>
      <c r="DJ79" s="109">
        <f t="shared" si="24"/>
        <v>7.4000270000000086</v>
      </c>
      <c r="DK79" s="85"/>
      <c r="DO79" s="40">
        <v>7.4</v>
      </c>
      <c r="DP79" s="85"/>
      <c r="DQ79" s="85"/>
      <c r="DR79" s="85"/>
      <c r="DU79" s="66"/>
      <c r="DW79" s="98"/>
      <c r="DX79" s="38">
        <f t="shared" si="25"/>
        <v>58.474315105901823</v>
      </c>
      <c r="DY79" s="38">
        <f t="shared" si="26"/>
        <v>0</v>
      </c>
      <c r="DZ79" s="38">
        <f t="shared" si="27"/>
        <v>1.1512638346017663</v>
      </c>
      <c r="EA79" s="38">
        <f t="shared" si="28"/>
        <v>0</v>
      </c>
      <c r="EB79" s="38">
        <f t="shared" si="29"/>
        <v>18.270091720221128</v>
      </c>
      <c r="EC79" s="38">
        <f t="shared" si="30"/>
        <v>0</v>
      </c>
      <c r="ED79" s="38">
        <f t="shared" si="31"/>
        <v>4.9654658106649778</v>
      </c>
      <c r="EE79" s="38">
        <f t="shared" si="32"/>
        <v>0</v>
      </c>
      <c r="EF79" s="38">
        <f t="shared" si="33"/>
        <v>0.10011018037769839</v>
      </c>
      <c r="EG79" s="38">
        <f t="shared" si="34"/>
        <v>0</v>
      </c>
      <c r="EH79" s="38">
        <f t="shared" si="35"/>
        <v>3.3937374906146034</v>
      </c>
      <c r="EI79" s="38">
        <f t="shared" si="36"/>
        <v>0</v>
      </c>
      <c r="EJ79" s="38">
        <f t="shared" si="37"/>
        <v>6.7073777656501052</v>
      </c>
      <c r="EK79" s="38">
        <f t="shared" si="38"/>
        <v>0</v>
      </c>
      <c r="EL79" s="38">
        <f t="shared" si="39"/>
        <v>4.3547960861716453</v>
      </c>
      <c r="EM79" s="38">
        <f t="shared" si="40"/>
        <v>0</v>
      </c>
      <c r="EN79" s="38">
        <f t="shared" si="41"/>
        <v>0.82090304713155815</v>
      </c>
      <c r="EO79" s="38">
        <f t="shared" si="42"/>
        <v>0</v>
      </c>
      <c r="EP79" s="38">
        <f t="shared" si="43"/>
        <v>0.26028625299923142</v>
      </c>
      <c r="EQ79" s="38">
        <f t="shared" si="44"/>
        <v>0</v>
      </c>
      <c r="ER79" s="38">
        <f t="shared" si="45"/>
        <v>100</v>
      </c>
      <c r="ES79" s="38">
        <f t="shared" si="46"/>
        <v>0</v>
      </c>
    </row>
    <row r="80" spans="1:149" s="12" customFormat="1" x14ac:dyDescent="0.45">
      <c r="A80" s="39" t="s">
        <v>143</v>
      </c>
      <c r="B80" s="32" t="s">
        <v>120</v>
      </c>
      <c r="C80" s="12" t="s">
        <v>528</v>
      </c>
      <c r="D80" s="12" t="s">
        <v>7</v>
      </c>
      <c r="E80" s="12" t="s">
        <v>20</v>
      </c>
      <c r="F80" s="39" t="s">
        <v>189</v>
      </c>
      <c r="G80" s="76" t="s">
        <v>431</v>
      </c>
      <c r="H80" s="39" t="s">
        <v>136</v>
      </c>
      <c r="I80" s="39">
        <v>48</v>
      </c>
      <c r="J80" s="39">
        <v>70.3</v>
      </c>
      <c r="K80" s="39"/>
      <c r="L80" s="39">
        <v>1100</v>
      </c>
      <c r="M80" s="76"/>
      <c r="O80" s="39" t="s">
        <v>81</v>
      </c>
      <c r="P80" s="76" t="s">
        <v>226</v>
      </c>
      <c r="Q80" s="95"/>
      <c r="R80" s="95">
        <v>2</v>
      </c>
      <c r="S80" s="96"/>
      <c r="AA80" s="50"/>
      <c r="AB80" s="50"/>
      <c r="AC80" s="50"/>
      <c r="AD80" s="76"/>
      <c r="AE80" s="50">
        <v>1</v>
      </c>
      <c r="AF80" s="50"/>
      <c r="AG80" s="50">
        <v>0</v>
      </c>
      <c r="AH80" s="76"/>
      <c r="AQ80" s="32"/>
      <c r="AR80" s="62">
        <v>0.97499999999999998</v>
      </c>
      <c r="AS80" s="62">
        <v>1.1679999999999999</v>
      </c>
      <c r="AU80" s="37">
        <v>703</v>
      </c>
      <c r="AW80" s="37">
        <v>685.42499999999995</v>
      </c>
      <c r="AX80" s="37">
        <v>20.322090022808847</v>
      </c>
      <c r="BA80" s="32"/>
      <c r="BB80" s="82" t="s">
        <v>89</v>
      </c>
      <c r="BC80" s="83" t="s">
        <v>132</v>
      </c>
      <c r="BD80" s="103">
        <v>61.700299999999999</v>
      </c>
      <c r="BE80" s="103"/>
      <c r="BF80" s="103">
        <v>0.62094499999999997</v>
      </c>
      <c r="BG80" s="103"/>
      <c r="BH80" s="103">
        <v>17.051400000000001</v>
      </c>
      <c r="BI80" s="103"/>
      <c r="BJ80" s="103">
        <v>1.9811099999999999</v>
      </c>
      <c r="BK80" s="103"/>
      <c r="BL80" s="103"/>
      <c r="BM80" s="103"/>
      <c r="BN80" s="103">
        <v>1.9811099999999999</v>
      </c>
      <c r="BO80" s="103"/>
      <c r="BP80" s="103">
        <v>5.9137700000000001E-2</v>
      </c>
      <c r="BQ80" s="103"/>
      <c r="BR80" s="103">
        <v>2.61191</v>
      </c>
      <c r="BS80" s="103"/>
      <c r="BT80" s="103"/>
      <c r="BU80" s="103"/>
      <c r="BV80" s="103"/>
      <c r="BW80" s="103"/>
      <c r="BX80" s="103">
        <v>5.5589399999999998</v>
      </c>
      <c r="BY80" s="103"/>
      <c r="BZ80" s="103">
        <v>3.9917899999999999</v>
      </c>
      <c r="CA80" s="103"/>
      <c r="CB80" s="103">
        <v>1.5868599999999999</v>
      </c>
      <c r="CC80" s="103"/>
      <c r="CD80" s="103"/>
      <c r="CE80" s="76"/>
      <c r="CF80" s="76"/>
      <c r="CG80" s="76"/>
      <c r="CH80" s="76"/>
      <c r="CI80" s="76"/>
      <c r="CJ80" s="76"/>
      <c r="CK80" s="76"/>
      <c r="CL80" s="76"/>
      <c r="CM80" s="76"/>
      <c r="CN80" s="76"/>
      <c r="CO80" s="76"/>
      <c r="CP80" s="76"/>
      <c r="CQ80" s="76"/>
      <c r="CR80" s="76"/>
      <c r="CS80" s="76"/>
      <c r="CT80" s="76"/>
      <c r="CU80" s="76"/>
      <c r="CV80" s="76"/>
      <c r="CW80" s="76"/>
      <c r="CX80" s="76"/>
      <c r="CY80" s="76"/>
      <c r="CZ80" s="76"/>
      <c r="DA80" s="76"/>
      <c r="DB80" s="76"/>
      <c r="DC80" s="76"/>
      <c r="DD80" s="76"/>
      <c r="DE80" s="76"/>
      <c r="DF80" s="76"/>
      <c r="DG80" s="76"/>
      <c r="DH80" s="104">
        <f t="shared" si="23"/>
        <v>97.143502699999985</v>
      </c>
      <c r="DJ80" s="105">
        <f t="shared" si="24"/>
        <v>2.8564973000000151</v>
      </c>
      <c r="DK80" s="76"/>
      <c r="DL80" s="41" t="s">
        <v>409</v>
      </c>
      <c r="DO80" s="39">
        <v>2.62</v>
      </c>
      <c r="DP80" s="76"/>
      <c r="DQ80" s="76"/>
      <c r="DR80" s="76"/>
      <c r="DU80" s="64"/>
      <c r="DW80" s="32"/>
      <c r="DX80" s="12">
        <f t="shared" si="25"/>
        <v>63.514592623393241</v>
      </c>
      <c r="DY80" s="12">
        <f t="shared" si="26"/>
        <v>0</v>
      </c>
      <c r="DZ80" s="12">
        <f t="shared" si="27"/>
        <v>0.63920384044377276</v>
      </c>
      <c r="EA80" s="12">
        <f t="shared" si="28"/>
        <v>0</v>
      </c>
      <c r="EB80" s="12">
        <f t="shared" si="29"/>
        <v>17.552795118638443</v>
      </c>
      <c r="EC80" s="12">
        <f t="shared" si="30"/>
        <v>0</v>
      </c>
      <c r="ED80" s="12">
        <f t="shared" si="31"/>
        <v>2.0393643887003883</v>
      </c>
      <c r="EE80" s="12">
        <f t="shared" si="32"/>
        <v>0</v>
      </c>
      <c r="EF80" s="12">
        <f t="shared" si="33"/>
        <v>6.0876639565519815E-2</v>
      </c>
      <c r="EG80" s="12">
        <f t="shared" si="34"/>
        <v>0</v>
      </c>
      <c r="EH80" s="12">
        <f t="shared" si="35"/>
        <v>2.6887130146687621</v>
      </c>
      <c r="EI80" s="12">
        <f t="shared" si="36"/>
        <v>0</v>
      </c>
      <c r="EJ80" s="12">
        <f t="shared" si="37"/>
        <v>5.7224002074201517</v>
      </c>
      <c r="EK80" s="12">
        <f t="shared" si="38"/>
        <v>0</v>
      </c>
      <c r="EL80" s="12">
        <f t="shared" si="39"/>
        <v>4.1091682809991994</v>
      </c>
      <c r="EM80" s="12">
        <f t="shared" si="40"/>
        <v>0</v>
      </c>
      <c r="EN80" s="12">
        <f t="shared" si="41"/>
        <v>1.6335214974701546</v>
      </c>
      <c r="EO80" s="12">
        <f t="shared" si="42"/>
        <v>0</v>
      </c>
      <c r="EP80" s="12">
        <f t="shared" si="43"/>
        <v>0</v>
      </c>
      <c r="EQ80" s="12" t="e">
        <f t="shared" si="44"/>
        <v>#DIV/0!</v>
      </c>
      <c r="ER80" s="12">
        <f t="shared" si="45"/>
        <v>100</v>
      </c>
      <c r="ES80" s="12">
        <f t="shared" si="46"/>
        <v>0</v>
      </c>
    </row>
    <row r="81" spans="1:149" s="12" customFormat="1" x14ac:dyDescent="0.45">
      <c r="A81" s="39" t="s">
        <v>143</v>
      </c>
      <c r="B81" s="32" t="s">
        <v>120</v>
      </c>
      <c r="C81" s="12" t="s">
        <v>528</v>
      </c>
      <c r="D81" s="12" t="s">
        <v>7</v>
      </c>
      <c r="E81" s="12" t="s">
        <v>20</v>
      </c>
      <c r="F81" s="39" t="s">
        <v>190</v>
      </c>
      <c r="G81" s="76" t="s">
        <v>431</v>
      </c>
      <c r="H81" s="39" t="s">
        <v>136</v>
      </c>
      <c r="I81" s="39">
        <v>48</v>
      </c>
      <c r="J81" s="39">
        <v>186.5</v>
      </c>
      <c r="K81" s="39"/>
      <c r="L81" s="39">
        <v>1100</v>
      </c>
      <c r="M81" s="76"/>
      <c r="O81" s="39" t="s">
        <v>81</v>
      </c>
      <c r="P81" s="76" t="s">
        <v>226</v>
      </c>
      <c r="Q81" s="95"/>
      <c r="R81" s="95">
        <v>2</v>
      </c>
      <c r="S81" s="96"/>
      <c r="AA81" s="50"/>
      <c r="AB81" s="50"/>
      <c r="AC81" s="50"/>
      <c r="AD81" s="76"/>
      <c r="AE81" s="50">
        <v>1</v>
      </c>
      <c r="AF81" s="50"/>
      <c r="AG81" s="50">
        <v>0</v>
      </c>
      <c r="AH81" s="76"/>
      <c r="AQ81" s="32"/>
      <c r="AR81" s="62">
        <v>0.9698</v>
      </c>
      <c r="AS81" s="62">
        <v>1.5609999999999999</v>
      </c>
      <c r="AU81" s="37">
        <v>1865</v>
      </c>
      <c r="AW81" s="37">
        <v>1808.6769999999999</v>
      </c>
      <c r="AX81" s="37">
        <v>22.41582295788011</v>
      </c>
      <c r="BA81" s="32"/>
      <c r="BB81" s="97" t="s">
        <v>89</v>
      </c>
      <c r="BC81" s="83" t="s">
        <v>132</v>
      </c>
      <c r="BD81" s="103">
        <v>60.173299999999998</v>
      </c>
      <c r="BE81" s="103"/>
      <c r="BF81" s="103">
        <v>0.60557799999999995</v>
      </c>
      <c r="BG81" s="103"/>
      <c r="BH81" s="103">
        <v>16.6294</v>
      </c>
      <c r="BI81" s="103"/>
      <c r="BJ81" s="103">
        <v>1.93208</v>
      </c>
      <c r="BK81" s="103"/>
      <c r="BL81" s="103"/>
      <c r="BM81" s="103"/>
      <c r="BN81" s="103">
        <v>1.93208</v>
      </c>
      <c r="BO81" s="103"/>
      <c r="BP81" s="103">
        <v>5.7674099999999999E-2</v>
      </c>
      <c r="BQ81" s="103"/>
      <c r="BR81" s="103">
        <v>2.5472700000000001</v>
      </c>
      <c r="BS81" s="103"/>
      <c r="BT81" s="103"/>
      <c r="BU81" s="103"/>
      <c r="BV81" s="103"/>
      <c r="BW81" s="103"/>
      <c r="BX81" s="103">
        <v>5.42136</v>
      </c>
      <c r="BY81" s="103"/>
      <c r="BZ81" s="103">
        <v>3.8929999999999998</v>
      </c>
      <c r="CA81" s="103"/>
      <c r="CB81" s="103">
        <v>1.54759</v>
      </c>
      <c r="CC81" s="103"/>
      <c r="CD81" s="103"/>
      <c r="CE81" s="76"/>
      <c r="CF81" s="76"/>
      <c r="CG81" s="76"/>
      <c r="CH81" s="76"/>
      <c r="CI81" s="76"/>
      <c r="CJ81" s="76"/>
      <c r="CK81" s="76"/>
      <c r="CL81" s="76"/>
      <c r="CM81" s="76"/>
      <c r="CN81" s="76"/>
      <c r="CO81" s="76"/>
      <c r="CP81" s="76"/>
      <c r="CQ81" s="76"/>
      <c r="CR81" s="76"/>
      <c r="CS81" s="76"/>
      <c r="CT81" s="76"/>
      <c r="CU81" s="76"/>
      <c r="CV81" s="76"/>
      <c r="CW81" s="76"/>
      <c r="CX81" s="76"/>
      <c r="CY81" s="76"/>
      <c r="CZ81" s="76"/>
      <c r="DA81" s="76"/>
      <c r="DB81" s="76"/>
      <c r="DC81" s="76"/>
      <c r="DD81" s="76"/>
      <c r="DE81" s="76"/>
      <c r="DF81" s="76"/>
      <c r="DG81" s="76"/>
      <c r="DH81" s="104">
        <f t="shared" si="23"/>
        <v>94.739332099999999</v>
      </c>
      <c r="DJ81" s="105">
        <f t="shared" si="24"/>
        <v>5.2606679000000014</v>
      </c>
      <c r="DK81" s="76"/>
      <c r="DL81" s="41" t="s">
        <v>409</v>
      </c>
      <c r="DO81" s="39">
        <v>5.03</v>
      </c>
      <c r="DP81" s="76"/>
      <c r="DQ81" s="76"/>
      <c r="DR81" s="76"/>
      <c r="DU81" s="64"/>
      <c r="DW81" s="32"/>
      <c r="DX81" s="12">
        <f t="shared" si="25"/>
        <v>63.514591739453472</v>
      </c>
      <c r="DY81" s="12">
        <f t="shared" si="26"/>
        <v>0</v>
      </c>
      <c r="DZ81" s="12">
        <f t="shared" si="27"/>
        <v>0.63920442183484627</v>
      </c>
      <c r="EA81" s="12">
        <f t="shared" si="28"/>
        <v>0</v>
      </c>
      <c r="EB81" s="12">
        <f t="shared" si="29"/>
        <v>17.552794210589543</v>
      </c>
      <c r="EC81" s="12">
        <f t="shared" si="30"/>
        <v>0</v>
      </c>
      <c r="ED81" s="12">
        <f t="shared" si="31"/>
        <v>2.0393641766026338</v>
      </c>
      <c r="EE81" s="12">
        <f t="shared" si="32"/>
        <v>0</v>
      </c>
      <c r="EF81" s="12">
        <f t="shared" si="33"/>
        <v>6.0876616629641618E-2</v>
      </c>
      <c r="EG81" s="12">
        <f t="shared" si="34"/>
        <v>0</v>
      </c>
      <c r="EH81" s="12">
        <f t="shared" si="35"/>
        <v>2.6887143317743534</v>
      </c>
      <c r="EI81" s="12">
        <f t="shared" si="36"/>
        <v>0</v>
      </c>
      <c r="EJ81" s="12">
        <f t="shared" si="37"/>
        <v>5.7223962633361225</v>
      </c>
      <c r="EK81" s="12">
        <f t="shared" si="38"/>
        <v>0</v>
      </c>
      <c r="EL81" s="12">
        <f t="shared" si="39"/>
        <v>4.1091697753271363</v>
      </c>
      <c r="EM81" s="12">
        <f t="shared" si="40"/>
        <v>0</v>
      </c>
      <c r="EN81" s="12">
        <f t="shared" si="41"/>
        <v>1.6335242878496081</v>
      </c>
      <c r="EO81" s="12">
        <f t="shared" si="42"/>
        <v>0</v>
      </c>
      <c r="EP81" s="12">
        <f t="shared" si="43"/>
        <v>0</v>
      </c>
      <c r="EQ81" s="12" t="e">
        <f t="shared" si="44"/>
        <v>#DIV/0!</v>
      </c>
      <c r="ER81" s="12">
        <f t="shared" si="45"/>
        <v>100</v>
      </c>
      <c r="ES81" s="12">
        <f t="shared" si="46"/>
        <v>0</v>
      </c>
    </row>
    <row r="82" spans="1:149" s="12" customFormat="1" x14ac:dyDescent="0.45">
      <c r="A82" s="39" t="s">
        <v>143</v>
      </c>
      <c r="B82" s="32" t="s">
        <v>120</v>
      </c>
      <c r="C82" s="12" t="s">
        <v>448</v>
      </c>
      <c r="D82" s="12" t="s">
        <v>525</v>
      </c>
      <c r="E82" s="12" t="s">
        <v>20</v>
      </c>
      <c r="F82" s="39" t="s">
        <v>193</v>
      </c>
      <c r="G82" s="76" t="s">
        <v>431</v>
      </c>
      <c r="H82" s="39" t="s">
        <v>136</v>
      </c>
      <c r="I82" s="39">
        <v>48</v>
      </c>
      <c r="J82" s="39">
        <v>193</v>
      </c>
      <c r="K82" s="39"/>
      <c r="L82" s="39">
        <v>1100</v>
      </c>
      <c r="M82" s="76"/>
      <c r="O82" s="39" t="s">
        <v>81</v>
      </c>
      <c r="P82" s="76" t="s">
        <v>226</v>
      </c>
      <c r="Q82" s="95"/>
      <c r="R82" s="95">
        <v>2</v>
      </c>
      <c r="S82" s="96"/>
      <c r="AA82" s="50"/>
      <c r="AB82" s="50"/>
      <c r="AC82" s="50"/>
      <c r="AD82" s="76"/>
      <c r="AE82" s="50">
        <v>1</v>
      </c>
      <c r="AF82" s="50"/>
      <c r="AG82" s="50">
        <v>0</v>
      </c>
      <c r="AH82" s="76"/>
      <c r="AQ82" s="32"/>
      <c r="AR82" s="62">
        <v>0.9708</v>
      </c>
      <c r="AS82" s="62">
        <v>1.5880000000000001</v>
      </c>
      <c r="AU82" s="37">
        <v>1930</v>
      </c>
      <c r="AW82" s="37">
        <v>1873.644</v>
      </c>
      <c r="AX82" s="37">
        <v>22.542863856041471</v>
      </c>
      <c r="BA82" s="32"/>
      <c r="BB82" s="97" t="s">
        <v>89</v>
      </c>
      <c r="BC82" s="83" t="s">
        <v>132</v>
      </c>
      <c r="BD82" s="103">
        <v>52.9679</v>
      </c>
      <c r="BE82" s="103"/>
      <c r="BF82" s="103">
        <v>0.70879300000000001</v>
      </c>
      <c r="BG82" s="103"/>
      <c r="BH82" s="103">
        <v>16.6662</v>
      </c>
      <c r="BI82" s="103"/>
      <c r="BJ82" s="103">
        <v>1.87734</v>
      </c>
      <c r="BK82" s="103"/>
      <c r="BL82" s="103"/>
      <c r="BM82" s="103"/>
      <c r="BN82" s="103">
        <v>4.0420400000000001</v>
      </c>
      <c r="BO82" s="103"/>
      <c r="BP82" s="103">
        <v>0.114939</v>
      </c>
      <c r="BQ82" s="103"/>
      <c r="BR82" s="103">
        <v>6.3982999999999999</v>
      </c>
      <c r="BS82" s="103"/>
      <c r="BT82" s="103"/>
      <c r="BU82" s="103"/>
      <c r="BV82" s="103"/>
      <c r="BW82" s="103"/>
      <c r="BX82" s="103">
        <v>6.9729900000000002</v>
      </c>
      <c r="BY82" s="103"/>
      <c r="BZ82" s="103">
        <v>3.8025799999999998</v>
      </c>
      <c r="CA82" s="103"/>
      <c r="CB82" s="103">
        <v>1.1302399999999999</v>
      </c>
      <c r="CC82" s="103"/>
      <c r="CD82" s="103"/>
      <c r="CE82" s="76"/>
      <c r="CF82" s="76"/>
      <c r="CG82" s="76"/>
      <c r="CH82" s="76"/>
      <c r="CI82" s="76"/>
      <c r="CJ82" s="76"/>
      <c r="CK82" s="76"/>
      <c r="CL82" s="76"/>
      <c r="CM82" s="76"/>
      <c r="CN82" s="76"/>
      <c r="CO82" s="76"/>
      <c r="CP82" s="76"/>
      <c r="CQ82" s="76"/>
      <c r="CR82" s="76"/>
      <c r="CS82" s="76"/>
      <c r="CT82" s="76"/>
      <c r="CU82" s="76"/>
      <c r="CV82" s="76"/>
      <c r="CW82" s="76"/>
      <c r="CX82" s="76"/>
      <c r="CY82" s="76"/>
      <c r="CZ82" s="76"/>
      <c r="DA82" s="76"/>
      <c r="DB82" s="76"/>
      <c r="DC82" s="76"/>
      <c r="DD82" s="76"/>
      <c r="DE82" s="76"/>
      <c r="DF82" s="76"/>
      <c r="DG82" s="76"/>
      <c r="DH82" s="104">
        <f t="shared" ref="DH82:DH95" si="47">SUM(BD82,BF82,BH82,BJ82,BL82,BN82,BP82,BR82,BT82,BV82,BX82,BZ82,CB82,CD82,CF82,CH82,CJ82,CL82,CN82,CX82,CZ82,DB82)</f>
        <v>94.681322000000023</v>
      </c>
      <c r="DJ82" s="105">
        <f t="shared" si="24"/>
        <v>5.3186779999999771</v>
      </c>
      <c r="DK82" s="76"/>
      <c r="DL82" s="41" t="s">
        <v>409</v>
      </c>
      <c r="DO82" s="39">
        <v>5.0599999999999996</v>
      </c>
      <c r="DP82" s="76"/>
      <c r="DQ82" s="76"/>
      <c r="DR82" s="76"/>
      <c r="DU82" s="64"/>
      <c r="DW82" s="32"/>
      <c r="DX82" s="12">
        <f t="shared" si="25"/>
        <v>55.943346460667279</v>
      </c>
      <c r="DY82" s="12">
        <f t="shared" si="26"/>
        <v>0</v>
      </c>
      <c r="DZ82" s="12">
        <f t="shared" si="27"/>
        <v>0.74860910792943913</v>
      </c>
      <c r="EA82" s="12">
        <f t="shared" si="28"/>
        <v>0</v>
      </c>
      <c r="EB82" s="12">
        <f t="shared" si="29"/>
        <v>17.602415817556917</v>
      </c>
      <c r="EC82" s="12">
        <f t="shared" si="30"/>
        <v>0</v>
      </c>
      <c r="ED82" s="12">
        <f t="shared" si="31"/>
        <v>4.2690996646624759</v>
      </c>
      <c r="EE82" s="12">
        <f t="shared" si="32"/>
        <v>0</v>
      </c>
      <c r="EF82" s="12">
        <f t="shared" si="33"/>
        <v>0.12139564337726502</v>
      </c>
      <c r="EG82" s="12">
        <f t="shared" si="34"/>
        <v>0</v>
      </c>
      <c r="EH82" s="12">
        <f t="shared" si="35"/>
        <v>6.7577214437288893</v>
      </c>
      <c r="EI82" s="12">
        <f t="shared" si="36"/>
        <v>0</v>
      </c>
      <c r="EJ82" s="12">
        <f t="shared" si="37"/>
        <v>7.3646943797426045</v>
      </c>
      <c r="EK82" s="12">
        <f t="shared" si="38"/>
        <v>0</v>
      </c>
      <c r="EL82" s="12">
        <f t="shared" si="39"/>
        <v>4.0161881136387159</v>
      </c>
      <c r="EM82" s="12">
        <f t="shared" si="40"/>
        <v>0</v>
      </c>
      <c r="EN82" s="12">
        <f t="shared" si="41"/>
        <v>1.1937306916774986</v>
      </c>
      <c r="EO82" s="12">
        <f t="shared" si="42"/>
        <v>0</v>
      </c>
      <c r="EP82" s="12">
        <f t="shared" si="43"/>
        <v>0</v>
      </c>
      <c r="EQ82" s="12" t="e">
        <f t="shared" si="44"/>
        <v>#DIV/0!</v>
      </c>
      <c r="ER82" s="12">
        <f t="shared" si="45"/>
        <v>100</v>
      </c>
      <c r="ES82" s="12">
        <f t="shared" si="46"/>
        <v>0</v>
      </c>
    </row>
    <row r="83" spans="1:149" s="12" customFormat="1" x14ac:dyDescent="0.45">
      <c r="A83" s="39" t="s">
        <v>143</v>
      </c>
      <c r="B83" s="32" t="s">
        <v>120</v>
      </c>
      <c r="C83" s="12" t="s">
        <v>448</v>
      </c>
      <c r="D83" s="12" t="s">
        <v>525</v>
      </c>
      <c r="E83" s="12" t="s">
        <v>20</v>
      </c>
      <c r="F83" s="39" t="s">
        <v>194</v>
      </c>
      <c r="G83" s="76" t="s">
        <v>431</v>
      </c>
      <c r="H83" s="39" t="s">
        <v>136</v>
      </c>
      <c r="I83" s="39">
        <v>48</v>
      </c>
      <c r="J83" s="39">
        <v>111.3</v>
      </c>
      <c r="K83" s="39"/>
      <c r="L83" s="39">
        <v>1100</v>
      </c>
      <c r="M83" s="76"/>
      <c r="O83" s="39" t="s">
        <v>81</v>
      </c>
      <c r="P83" s="76" t="s">
        <v>226</v>
      </c>
      <c r="Q83" s="95"/>
      <c r="R83" s="95">
        <v>2</v>
      </c>
      <c r="S83" s="96"/>
      <c r="AA83" s="50"/>
      <c r="AB83" s="50"/>
      <c r="AC83" s="50"/>
      <c r="AD83" s="76"/>
      <c r="AE83" s="50">
        <v>1</v>
      </c>
      <c r="AF83" s="50"/>
      <c r="AG83" s="50">
        <v>0</v>
      </c>
      <c r="AH83" s="76"/>
      <c r="AQ83" s="32"/>
      <c r="AR83" s="62">
        <v>0.96809999999999996</v>
      </c>
      <c r="AS83" s="62">
        <v>1.29</v>
      </c>
      <c r="AU83" s="37">
        <v>1113</v>
      </c>
      <c r="AW83" s="37">
        <v>1077.4953</v>
      </c>
      <c r="AX83" s="37">
        <v>20.982709564811248</v>
      </c>
      <c r="BA83" s="32"/>
      <c r="BB83" s="97" t="s">
        <v>89</v>
      </c>
      <c r="BC83" s="83" t="s">
        <v>132</v>
      </c>
      <c r="BD83" s="103">
        <v>53.743400000000001</v>
      </c>
      <c r="BE83" s="103"/>
      <c r="BF83" s="103">
        <v>0.719171</v>
      </c>
      <c r="BG83" s="103"/>
      <c r="BH83" s="103">
        <v>16.9102</v>
      </c>
      <c r="BI83" s="103"/>
      <c r="BJ83" s="103">
        <v>1.90483</v>
      </c>
      <c r="BK83" s="103"/>
      <c r="BL83" s="103"/>
      <c r="BM83" s="103"/>
      <c r="BN83" s="103">
        <v>4.1012199999999996</v>
      </c>
      <c r="BO83" s="103"/>
      <c r="BP83" s="103">
        <v>0.116622</v>
      </c>
      <c r="BQ83" s="103"/>
      <c r="BR83" s="103">
        <v>6.4919700000000002</v>
      </c>
      <c r="BS83" s="103"/>
      <c r="BT83" s="103"/>
      <c r="BU83" s="103"/>
      <c r="BV83" s="103"/>
      <c r="BW83" s="103"/>
      <c r="BX83" s="103">
        <v>7.0750799999999998</v>
      </c>
      <c r="BY83" s="103"/>
      <c r="BZ83" s="103">
        <v>3.85825</v>
      </c>
      <c r="CA83" s="103"/>
      <c r="CB83" s="103">
        <v>1.14679</v>
      </c>
      <c r="CC83" s="103"/>
      <c r="CD83" s="103"/>
      <c r="CE83" s="76"/>
      <c r="CF83" s="76"/>
      <c r="CG83" s="76"/>
      <c r="CH83" s="76"/>
      <c r="CI83" s="76"/>
      <c r="CJ83" s="76"/>
      <c r="CK83" s="76"/>
      <c r="CL83" s="76"/>
      <c r="CM83" s="76"/>
      <c r="CN83" s="76"/>
      <c r="CO83" s="76"/>
      <c r="CP83" s="76"/>
      <c r="CQ83" s="76"/>
      <c r="CR83" s="76"/>
      <c r="CS83" s="76"/>
      <c r="CT83" s="76"/>
      <c r="CU83" s="76"/>
      <c r="CV83" s="76"/>
      <c r="CW83" s="76"/>
      <c r="CX83" s="76"/>
      <c r="CY83" s="76"/>
      <c r="CZ83" s="76"/>
      <c r="DA83" s="76"/>
      <c r="DB83" s="76"/>
      <c r="DC83" s="76"/>
      <c r="DD83" s="76"/>
      <c r="DE83" s="76"/>
      <c r="DF83" s="76"/>
      <c r="DG83" s="76"/>
      <c r="DH83" s="104">
        <f t="shared" si="47"/>
        <v>96.067532999999997</v>
      </c>
      <c r="DJ83" s="105">
        <f t="shared" si="24"/>
        <v>3.9324670000000026</v>
      </c>
      <c r="DK83" s="76"/>
      <c r="DL83" s="41" t="s">
        <v>409</v>
      </c>
      <c r="DO83" s="39">
        <v>3.67</v>
      </c>
      <c r="DP83" s="76"/>
      <c r="DQ83" s="76"/>
      <c r="DR83" s="76"/>
      <c r="DU83" s="64"/>
      <c r="DW83" s="32"/>
      <c r="DX83" s="12">
        <f t="shared" si="25"/>
        <v>55.943353932071936</v>
      </c>
      <c r="DY83" s="12">
        <f t="shared" si="26"/>
        <v>0</v>
      </c>
      <c r="DZ83" s="12">
        <f t="shared" si="27"/>
        <v>0.74860983470867315</v>
      </c>
      <c r="EA83" s="12">
        <f t="shared" si="28"/>
        <v>0</v>
      </c>
      <c r="EB83" s="12">
        <f t="shared" si="29"/>
        <v>17.602408922065273</v>
      </c>
      <c r="EC83" s="12">
        <f t="shared" si="30"/>
        <v>0</v>
      </c>
      <c r="ED83" s="12">
        <f t="shared" si="31"/>
        <v>4.2691009875313446</v>
      </c>
      <c r="EE83" s="12">
        <f t="shared" si="32"/>
        <v>0</v>
      </c>
      <c r="EF83" s="12">
        <f t="shared" si="33"/>
        <v>0.12139585181187072</v>
      </c>
      <c r="EG83" s="12">
        <f t="shared" si="34"/>
        <v>0</v>
      </c>
      <c r="EH83" s="12">
        <f t="shared" si="35"/>
        <v>6.7577149087402919</v>
      </c>
      <c r="EI83" s="12">
        <f t="shared" si="36"/>
        <v>0</v>
      </c>
      <c r="EJ83" s="12">
        <f t="shared" si="37"/>
        <v>7.3646941677996463</v>
      </c>
      <c r="EK83" s="12">
        <f t="shared" si="38"/>
        <v>0</v>
      </c>
      <c r="EL83" s="12">
        <f t="shared" si="39"/>
        <v>4.0161851559152666</v>
      </c>
      <c r="EM83" s="12">
        <f t="shared" si="40"/>
        <v>0</v>
      </c>
      <c r="EN83" s="12">
        <f t="shared" si="41"/>
        <v>1.1937331626908749</v>
      </c>
      <c r="EO83" s="12">
        <f t="shared" si="42"/>
        <v>0</v>
      </c>
      <c r="EP83" s="12">
        <f t="shared" si="43"/>
        <v>0</v>
      </c>
      <c r="EQ83" s="12" t="e">
        <f t="shared" si="44"/>
        <v>#DIV/0!</v>
      </c>
      <c r="ER83" s="12">
        <f t="shared" si="45"/>
        <v>100</v>
      </c>
      <c r="ES83" s="12">
        <f t="shared" si="46"/>
        <v>0</v>
      </c>
    </row>
    <row r="84" spans="1:149" s="12" customFormat="1" x14ac:dyDescent="0.45">
      <c r="A84" s="39" t="s">
        <v>143</v>
      </c>
      <c r="B84" s="32" t="s">
        <v>120</v>
      </c>
      <c r="C84" s="12" t="s">
        <v>104</v>
      </c>
      <c r="D84" s="12" t="s">
        <v>526</v>
      </c>
      <c r="E84" s="12" t="s">
        <v>20</v>
      </c>
      <c r="F84" s="39" t="s">
        <v>197</v>
      </c>
      <c r="G84" s="76" t="s">
        <v>431</v>
      </c>
      <c r="H84" s="39" t="s">
        <v>136</v>
      </c>
      <c r="I84" s="39">
        <v>48</v>
      </c>
      <c r="J84" s="39">
        <v>65.5</v>
      </c>
      <c r="K84" s="39"/>
      <c r="L84" s="39">
        <v>1100</v>
      </c>
      <c r="M84" s="76"/>
      <c r="O84" s="39" t="s">
        <v>81</v>
      </c>
      <c r="P84" s="76" t="s">
        <v>226</v>
      </c>
      <c r="Q84" s="95"/>
      <c r="R84" s="95">
        <v>2</v>
      </c>
      <c r="S84" s="96"/>
      <c r="AA84" s="50"/>
      <c r="AB84" s="50"/>
      <c r="AC84" s="50"/>
      <c r="AD84" s="76"/>
      <c r="AE84" s="50">
        <v>1</v>
      </c>
      <c r="AF84" s="50"/>
      <c r="AG84" s="50">
        <v>0</v>
      </c>
      <c r="AH84" s="76"/>
      <c r="AQ84" s="32"/>
      <c r="AR84" s="62">
        <v>0.97619999999999996</v>
      </c>
      <c r="AS84" s="62">
        <v>1.155</v>
      </c>
      <c r="AU84" s="37">
        <v>655</v>
      </c>
      <c r="AW84" s="37">
        <v>639.41099999999994</v>
      </c>
      <c r="AX84" s="37">
        <v>20.258151313081008</v>
      </c>
      <c r="BA84" s="32"/>
      <c r="BB84" s="97" t="s">
        <v>89</v>
      </c>
      <c r="BC84" s="83" t="s">
        <v>132</v>
      </c>
      <c r="BD84" s="103">
        <v>58.010599999999997</v>
      </c>
      <c r="BE84" s="103"/>
      <c r="BF84" s="103">
        <v>0.67499699999999996</v>
      </c>
      <c r="BG84" s="103"/>
      <c r="BH84" s="103">
        <v>18.782499999999999</v>
      </c>
      <c r="BI84" s="103"/>
      <c r="BJ84" s="103">
        <v>0.988039</v>
      </c>
      <c r="BK84" s="103"/>
      <c r="BL84" s="103"/>
      <c r="BM84" s="103"/>
      <c r="BN84" s="103">
        <v>2.31847</v>
      </c>
      <c r="BO84" s="103"/>
      <c r="BP84" s="103">
        <v>0.18586900000000001</v>
      </c>
      <c r="BQ84" s="103"/>
      <c r="BR84" s="103">
        <v>0.43043300000000001</v>
      </c>
      <c r="BS84" s="103"/>
      <c r="BT84" s="103"/>
      <c r="BU84" s="103"/>
      <c r="BV84" s="103"/>
      <c r="BW84" s="103"/>
      <c r="BX84" s="103">
        <v>0.84130099999999997</v>
      </c>
      <c r="BY84" s="103"/>
      <c r="BZ84" s="103">
        <v>9.5869099999999996</v>
      </c>
      <c r="CA84" s="103"/>
      <c r="CB84" s="103">
        <v>5.7130200000000002</v>
      </c>
      <c r="CC84" s="103"/>
      <c r="CD84" s="103"/>
      <c r="CE84" s="76"/>
      <c r="CF84" s="76"/>
      <c r="CG84" s="76"/>
      <c r="CH84" s="76"/>
      <c r="CI84" s="76"/>
      <c r="CJ84" s="76"/>
      <c r="CK84" s="76"/>
      <c r="CL84" s="76"/>
      <c r="CM84" s="76"/>
      <c r="CN84" s="76"/>
      <c r="CO84" s="76"/>
      <c r="CP84" s="76"/>
      <c r="CQ84" s="76"/>
      <c r="CR84" s="76"/>
      <c r="CS84" s="76"/>
      <c r="CT84" s="76"/>
      <c r="CU84" s="76"/>
      <c r="CV84" s="76"/>
      <c r="CW84" s="76"/>
      <c r="CX84" s="76"/>
      <c r="CY84" s="76"/>
      <c r="CZ84" s="76"/>
      <c r="DA84" s="76"/>
      <c r="DB84" s="76"/>
      <c r="DC84" s="76"/>
      <c r="DD84" s="76"/>
      <c r="DE84" s="76"/>
      <c r="DF84" s="76"/>
      <c r="DG84" s="76"/>
      <c r="DH84" s="104">
        <f t="shared" si="47"/>
        <v>97.532139000000001</v>
      </c>
      <c r="DJ84" s="105">
        <f t="shared" si="24"/>
        <v>2.4678609999999992</v>
      </c>
      <c r="DK84" s="76"/>
      <c r="DL84" s="41" t="s">
        <v>409</v>
      </c>
      <c r="DO84" s="39">
        <v>2.37</v>
      </c>
      <c r="DP84" s="76"/>
      <c r="DQ84" s="76"/>
      <c r="DR84" s="76"/>
      <c r="DU84" s="64"/>
      <c r="DW84" s="32"/>
      <c r="DX84" s="12">
        <f t="shared" si="25"/>
        <v>59.478445356355813</v>
      </c>
      <c r="DY84" s="12">
        <f t="shared" si="26"/>
        <v>0</v>
      </c>
      <c r="DZ84" s="12">
        <f t="shared" si="27"/>
        <v>0.69207648568027402</v>
      </c>
      <c r="EA84" s="12">
        <f t="shared" si="28"/>
        <v>0</v>
      </c>
      <c r="EB84" s="12">
        <f t="shared" si="29"/>
        <v>19.257754615634955</v>
      </c>
      <c r="EC84" s="12">
        <f t="shared" si="30"/>
        <v>0</v>
      </c>
      <c r="ED84" s="12">
        <f t="shared" si="31"/>
        <v>2.3771343720863132</v>
      </c>
      <c r="EE84" s="12">
        <f t="shared" si="32"/>
        <v>0</v>
      </c>
      <c r="EF84" s="12">
        <f t="shared" si="33"/>
        <v>0.1905720533823215</v>
      </c>
      <c r="EG84" s="12">
        <f t="shared" si="34"/>
        <v>0</v>
      </c>
      <c r="EH84" s="12">
        <f t="shared" si="35"/>
        <v>0.44132426953129777</v>
      </c>
      <c r="EI84" s="12">
        <f t="shared" si="36"/>
        <v>0</v>
      </c>
      <c r="EJ84" s="12">
        <f t="shared" si="37"/>
        <v>0.86258848480704386</v>
      </c>
      <c r="EK84" s="12">
        <f t="shared" si="38"/>
        <v>0</v>
      </c>
      <c r="EL84" s="12">
        <f t="shared" si="39"/>
        <v>9.8294881034035342</v>
      </c>
      <c r="EM84" s="12">
        <f t="shared" si="40"/>
        <v>0</v>
      </c>
      <c r="EN84" s="12">
        <f t="shared" si="41"/>
        <v>5.8575768547432352</v>
      </c>
      <c r="EO84" s="12">
        <f t="shared" si="42"/>
        <v>0</v>
      </c>
      <c r="EP84" s="12">
        <f t="shared" si="43"/>
        <v>0</v>
      </c>
      <c r="EQ84" s="12" t="e">
        <f t="shared" si="44"/>
        <v>#DIV/0!</v>
      </c>
      <c r="ER84" s="12">
        <f t="shared" si="45"/>
        <v>100</v>
      </c>
      <c r="ES84" s="12">
        <f t="shared" si="46"/>
        <v>0</v>
      </c>
    </row>
    <row r="85" spans="1:149" s="12" customFormat="1" x14ac:dyDescent="0.45">
      <c r="A85" s="39" t="s">
        <v>143</v>
      </c>
      <c r="B85" s="32" t="s">
        <v>120</v>
      </c>
      <c r="C85" s="12" t="s">
        <v>104</v>
      </c>
      <c r="D85" s="12" t="s">
        <v>526</v>
      </c>
      <c r="E85" s="12" t="s">
        <v>20</v>
      </c>
      <c r="F85" s="39" t="s">
        <v>217</v>
      </c>
      <c r="G85" s="76" t="s">
        <v>431</v>
      </c>
      <c r="H85" s="39" t="s">
        <v>136</v>
      </c>
      <c r="I85" s="39">
        <v>48</v>
      </c>
      <c r="J85" s="39">
        <v>193</v>
      </c>
      <c r="K85" s="39"/>
      <c r="L85" s="39">
        <v>1000</v>
      </c>
      <c r="M85" s="76"/>
      <c r="O85" s="39" t="s">
        <v>81</v>
      </c>
      <c r="P85" s="76" t="s">
        <v>226</v>
      </c>
      <c r="Q85" s="95"/>
      <c r="R85" s="95">
        <v>2</v>
      </c>
      <c r="S85" s="96"/>
      <c r="AA85" s="50"/>
      <c r="AB85" s="50"/>
      <c r="AC85" s="50"/>
      <c r="AD85" s="76"/>
      <c r="AE85" s="50">
        <v>1</v>
      </c>
      <c r="AF85" s="50"/>
      <c r="AG85" s="50">
        <v>0</v>
      </c>
      <c r="AH85" s="76"/>
      <c r="AQ85" s="32"/>
      <c r="AR85" s="62">
        <v>0.92420000000000002</v>
      </c>
      <c r="AS85" s="62">
        <v>1.625</v>
      </c>
      <c r="AU85" s="37">
        <v>1930</v>
      </c>
      <c r="AW85" s="37">
        <v>1783.7060000000001</v>
      </c>
      <c r="AX85" s="37">
        <v>21.084866914363587</v>
      </c>
      <c r="BA85" s="32"/>
      <c r="BB85" s="97" t="s">
        <v>89</v>
      </c>
      <c r="BC85" s="83" t="s">
        <v>132</v>
      </c>
      <c r="BD85" s="103">
        <v>57.642200000000003</v>
      </c>
      <c r="BE85" s="103"/>
      <c r="BF85" s="103">
        <v>0.67071000000000003</v>
      </c>
      <c r="BG85" s="103"/>
      <c r="BH85" s="103">
        <v>18.6632</v>
      </c>
      <c r="BI85" s="103"/>
      <c r="BJ85" s="103">
        <v>0.981765</v>
      </c>
      <c r="BK85" s="103"/>
      <c r="BL85" s="103"/>
      <c r="BM85" s="103"/>
      <c r="BN85" s="103">
        <v>2.3037399999999999</v>
      </c>
      <c r="BO85" s="103"/>
      <c r="BP85" s="103">
        <v>0.18468799999999999</v>
      </c>
      <c r="BQ85" s="103"/>
      <c r="BR85" s="103">
        <v>0.427699</v>
      </c>
      <c r="BS85" s="103"/>
      <c r="BT85" s="103"/>
      <c r="BU85" s="103"/>
      <c r="BV85" s="103"/>
      <c r="BW85" s="103"/>
      <c r="BX85" s="103">
        <v>0.83595799999999998</v>
      </c>
      <c r="BY85" s="103"/>
      <c r="BZ85" s="103">
        <v>9.5260300000000004</v>
      </c>
      <c r="CA85" s="103"/>
      <c r="CB85" s="103">
        <v>5.6767399999999997</v>
      </c>
      <c r="CC85" s="103"/>
      <c r="CD85" s="103"/>
      <c r="CE85" s="76"/>
      <c r="CF85" s="76"/>
      <c r="CG85" s="76"/>
      <c r="CH85" s="76"/>
      <c r="CI85" s="76"/>
      <c r="CJ85" s="76"/>
      <c r="CK85" s="76"/>
      <c r="CL85" s="76"/>
      <c r="CM85" s="76"/>
      <c r="CN85" s="76"/>
      <c r="CO85" s="76"/>
      <c r="CP85" s="76"/>
      <c r="CQ85" s="76"/>
      <c r="CR85" s="76"/>
      <c r="CS85" s="76"/>
      <c r="CT85" s="76"/>
      <c r="CU85" s="76"/>
      <c r="CV85" s="76"/>
      <c r="CW85" s="76"/>
      <c r="CX85" s="76"/>
      <c r="CY85" s="76"/>
      <c r="CZ85" s="76"/>
      <c r="DA85" s="76"/>
      <c r="DB85" s="76"/>
      <c r="DC85" s="76"/>
      <c r="DD85" s="76"/>
      <c r="DE85" s="76"/>
      <c r="DF85" s="76"/>
      <c r="DG85" s="76"/>
      <c r="DH85" s="104">
        <f t="shared" si="47"/>
        <v>96.91273000000001</v>
      </c>
      <c r="DJ85" s="105">
        <f t="shared" si="24"/>
        <v>3.0872699999999895</v>
      </c>
      <c r="DK85" s="76"/>
      <c r="DL85" s="41" t="s">
        <v>409</v>
      </c>
      <c r="DO85" s="39">
        <v>2.99</v>
      </c>
      <c r="DP85" s="76"/>
      <c r="DQ85" s="76"/>
      <c r="DR85" s="76"/>
      <c r="DU85" s="64"/>
      <c r="DW85" s="32"/>
      <c r="DX85" s="12">
        <f t="shared" si="25"/>
        <v>59.478460672813569</v>
      </c>
      <c r="DY85" s="12">
        <f t="shared" si="26"/>
        <v>0</v>
      </c>
      <c r="DZ85" s="12">
        <f t="shared" si="27"/>
        <v>0.69207626283977342</v>
      </c>
      <c r="EA85" s="12">
        <f t="shared" si="28"/>
        <v>0</v>
      </c>
      <c r="EB85" s="12">
        <f t="shared" si="29"/>
        <v>19.257738379674162</v>
      </c>
      <c r="EC85" s="12">
        <f t="shared" si="30"/>
        <v>0</v>
      </c>
      <c r="ED85" s="12">
        <f t="shared" si="31"/>
        <v>2.377128371061263</v>
      </c>
      <c r="EE85" s="12">
        <f t="shared" si="32"/>
        <v>0</v>
      </c>
      <c r="EF85" s="12">
        <f t="shared" si="33"/>
        <v>0.19057145537020778</v>
      </c>
      <c r="EG85" s="12">
        <f t="shared" si="34"/>
        <v>0</v>
      </c>
      <c r="EH85" s="12">
        <f t="shared" si="35"/>
        <v>0.44132385910499061</v>
      </c>
      <c r="EI85" s="12">
        <f t="shared" si="36"/>
        <v>0</v>
      </c>
      <c r="EJ85" s="12">
        <f t="shared" si="37"/>
        <v>0.86258843394464257</v>
      </c>
      <c r="EK85" s="12">
        <f t="shared" si="38"/>
        <v>0</v>
      </c>
      <c r="EL85" s="12">
        <f t="shared" si="39"/>
        <v>9.829492988176062</v>
      </c>
      <c r="EM85" s="12">
        <f t="shared" si="40"/>
        <v>0</v>
      </c>
      <c r="EN85" s="12">
        <f t="shared" si="41"/>
        <v>5.857579288087333</v>
      </c>
      <c r="EO85" s="12">
        <f t="shared" si="42"/>
        <v>0</v>
      </c>
      <c r="EP85" s="12">
        <f t="shared" si="43"/>
        <v>0</v>
      </c>
      <c r="EQ85" s="12" t="e">
        <f t="shared" si="44"/>
        <v>#DIV/0!</v>
      </c>
      <c r="ER85" s="12">
        <f t="shared" si="45"/>
        <v>100</v>
      </c>
      <c r="ES85" s="12">
        <f t="shared" si="46"/>
        <v>0</v>
      </c>
    </row>
    <row r="86" spans="1:149" s="12" customFormat="1" x14ac:dyDescent="0.45">
      <c r="A86" s="39" t="s">
        <v>143</v>
      </c>
      <c r="B86" s="32" t="s">
        <v>120</v>
      </c>
      <c r="C86" s="12" t="s">
        <v>104</v>
      </c>
      <c r="D86" s="12" t="s">
        <v>526</v>
      </c>
      <c r="E86" s="12" t="s">
        <v>20</v>
      </c>
      <c r="F86" s="39" t="s">
        <v>218</v>
      </c>
      <c r="G86" s="76" t="s">
        <v>431</v>
      </c>
      <c r="H86" s="39" t="s">
        <v>136</v>
      </c>
      <c r="I86" s="39">
        <v>48</v>
      </c>
      <c r="J86" s="39">
        <v>195.1</v>
      </c>
      <c r="K86" s="39"/>
      <c r="L86" s="39">
        <v>1100</v>
      </c>
      <c r="M86" s="76"/>
      <c r="O86" s="39" t="s">
        <v>81</v>
      </c>
      <c r="P86" s="76" t="s">
        <v>226</v>
      </c>
      <c r="Q86" s="95"/>
      <c r="R86" s="95">
        <v>2</v>
      </c>
      <c r="S86" s="96"/>
      <c r="AA86" s="50"/>
      <c r="AB86" s="50"/>
      <c r="AC86" s="50"/>
      <c r="AD86" s="76"/>
      <c r="AE86" s="50">
        <v>1</v>
      </c>
      <c r="AF86" s="50"/>
      <c r="AG86" s="50">
        <v>0</v>
      </c>
      <c r="AH86" s="76"/>
      <c r="AQ86" s="32"/>
      <c r="AR86" s="62">
        <v>0.97109999999999996</v>
      </c>
      <c r="AS86" s="62">
        <v>1.597</v>
      </c>
      <c r="AU86" s="37">
        <v>1951</v>
      </c>
      <c r="AW86" s="37">
        <v>1894.6161</v>
      </c>
      <c r="AX86" s="37">
        <v>22.581883544528274</v>
      </c>
      <c r="BA86" s="32"/>
      <c r="BB86" s="97" t="s">
        <v>89</v>
      </c>
      <c r="BC86" s="83" t="s">
        <v>132</v>
      </c>
      <c r="BD86" s="103">
        <v>57.665999999999997</v>
      </c>
      <c r="BE86" s="103"/>
      <c r="BF86" s="103">
        <v>0.670987</v>
      </c>
      <c r="BG86" s="103"/>
      <c r="BH86" s="103">
        <v>18.6709</v>
      </c>
      <c r="BI86" s="103"/>
      <c r="BJ86" s="103">
        <v>0.98216899999999996</v>
      </c>
      <c r="BK86" s="103"/>
      <c r="BL86" s="103"/>
      <c r="BM86" s="103"/>
      <c r="BN86" s="103">
        <v>2.3046899999999999</v>
      </c>
      <c r="BO86" s="103"/>
      <c r="BP86" s="103">
        <v>0.18476500000000001</v>
      </c>
      <c r="BQ86" s="103"/>
      <c r="BR86" s="103">
        <v>0.42787599999999998</v>
      </c>
      <c r="BS86" s="103"/>
      <c r="BT86" s="103"/>
      <c r="BU86" s="103"/>
      <c r="BV86" s="103"/>
      <c r="BW86" s="103"/>
      <c r="BX86" s="103">
        <v>0.83630300000000002</v>
      </c>
      <c r="BY86" s="103"/>
      <c r="BZ86" s="103">
        <v>9.5299600000000009</v>
      </c>
      <c r="CA86" s="103"/>
      <c r="CB86" s="103">
        <v>5.6790799999999999</v>
      </c>
      <c r="CC86" s="103"/>
      <c r="CD86" s="103"/>
      <c r="CE86" s="76"/>
      <c r="CF86" s="76"/>
      <c r="CG86" s="76"/>
      <c r="CH86" s="76"/>
      <c r="CI86" s="76"/>
      <c r="CJ86" s="76"/>
      <c r="CK86" s="76"/>
      <c r="CL86" s="76"/>
      <c r="CM86" s="76"/>
      <c r="CN86" s="76"/>
      <c r="CO86" s="76"/>
      <c r="CP86" s="76"/>
      <c r="CQ86" s="76"/>
      <c r="CR86" s="76"/>
      <c r="CS86" s="76"/>
      <c r="CT86" s="76"/>
      <c r="CU86" s="76"/>
      <c r="CV86" s="76"/>
      <c r="CW86" s="76"/>
      <c r="CX86" s="76"/>
      <c r="CY86" s="76"/>
      <c r="CZ86" s="76"/>
      <c r="DA86" s="76"/>
      <c r="DB86" s="76"/>
      <c r="DC86" s="76"/>
      <c r="DD86" s="76"/>
      <c r="DE86" s="76"/>
      <c r="DF86" s="76"/>
      <c r="DG86" s="76"/>
      <c r="DH86" s="104">
        <f t="shared" si="47"/>
        <v>96.952729999999988</v>
      </c>
      <c r="DJ86" s="105">
        <f t="shared" si="24"/>
        <v>3.0472700000000117</v>
      </c>
      <c r="DK86" s="76"/>
      <c r="DL86" s="41" t="s">
        <v>409</v>
      </c>
      <c r="DO86" s="39">
        <v>2.95</v>
      </c>
      <c r="DP86" s="76"/>
      <c r="DQ86" s="76"/>
      <c r="DR86" s="76"/>
      <c r="DU86" s="64"/>
      <c r="DW86" s="32"/>
      <c r="DX86" s="12">
        <f t="shared" si="25"/>
        <v>59.47846955934093</v>
      </c>
      <c r="DY86" s="12">
        <f t="shared" si="26"/>
        <v>0</v>
      </c>
      <c r="DZ86" s="12">
        <f t="shared" si="27"/>
        <v>0.69207643766194116</v>
      </c>
      <c r="EA86" s="12">
        <f t="shared" si="28"/>
        <v>0</v>
      </c>
      <c r="EB86" s="12">
        <f t="shared" si="29"/>
        <v>19.25773518703393</v>
      </c>
      <c r="EC86" s="12">
        <f t="shared" si="30"/>
        <v>0</v>
      </c>
      <c r="ED86" s="12">
        <f t="shared" si="31"/>
        <v>2.3771274929545565</v>
      </c>
      <c r="EE86" s="12">
        <f t="shared" si="32"/>
        <v>0</v>
      </c>
      <c r="EF86" s="12">
        <f t="shared" si="33"/>
        <v>0.19057225103408645</v>
      </c>
      <c r="EG86" s="12">
        <f t="shared" si="34"/>
        <v>0</v>
      </c>
      <c r="EH86" s="12">
        <f t="shared" si="35"/>
        <v>0.44132434434801376</v>
      </c>
      <c r="EI86" s="12">
        <f t="shared" si="36"/>
        <v>0</v>
      </c>
      <c r="EJ86" s="12">
        <f t="shared" si="37"/>
        <v>0.86258839745925686</v>
      </c>
      <c r="EK86" s="12">
        <f t="shared" si="38"/>
        <v>0</v>
      </c>
      <c r="EL86" s="12">
        <f t="shared" si="39"/>
        <v>9.8294911344941003</v>
      </c>
      <c r="EM86" s="12">
        <f t="shared" si="40"/>
        <v>0</v>
      </c>
      <c r="EN86" s="12">
        <f t="shared" si="41"/>
        <v>5.8575761610838608</v>
      </c>
      <c r="EO86" s="12">
        <f t="shared" si="42"/>
        <v>0</v>
      </c>
      <c r="EP86" s="12">
        <f t="shared" si="43"/>
        <v>0</v>
      </c>
      <c r="EQ86" s="12" t="e">
        <f t="shared" si="44"/>
        <v>#DIV/0!</v>
      </c>
      <c r="ER86" s="12">
        <f t="shared" si="45"/>
        <v>100</v>
      </c>
      <c r="ES86" s="12">
        <f t="shared" si="46"/>
        <v>0</v>
      </c>
    </row>
    <row r="87" spans="1:149" s="12" customFormat="1" x14ac:dyDescent="0.45">
      <c r="A87" s="39" t="s">
        <v>143</v>
      </c>
      <c r="B87" s="32" t="s">
        <v>120</v>
      </c>
      <c r="C87" s="12" t="s">
        <v>529</v>
      </c>
      <c r="D87" s="12" t="s">
        <v>524</v>
      </c>
      <c r="E87" s="12" t="s">
        <v>20</v>
      </c>
      <c r="F87" s="39" t="s">
        <v>219</v>
      </c>
      <c r="G87" s="76" t="s">
        <v>431</v>
      </c>
      <c r="H87" s="39" t="s">
        <v>136</v>
      </c>
      <c r="I87" s="39">
        <v>48</v>
      </c>
      <c r="J87" s="39">
        <v>193</v>
      </c>
      <c r="K87" s="39"/>
      <c r="L87" s="39">
        <v>1100</v>
      </c>
      <c r="M87" s="76"/>
      <c r="O87" s="39" t="s">
        <v>81</v>
      </c>
      <c r="P87" s="76" t="s">
        <v>226</v>
      </c>
      <c r="Q87" s="95"/>
      <c r="R87" s="95">
        <v>2</v>
      </c>
      <c r="S87" s="96"/>
      <c r="AA87" s="50"/>
      <c r="AB87" s="50"/>
      <c r="AC87" s="50"/>
      <c r="AD87" s="76"/>
      <c r="AE87" s="50">
        <v>1</v>
      </c>
      <c r="AF87" s="50"/>
      <c r="AG87" s="50">
        <v>0</v>
      </c>
      <c r="AH87" s="76"/>
      <c r="AQ87" s="32"/>
      <c r="AR87" s="62">
        <v>0.9708</v>
      </c>
      <c r="AS87" s="62">
        <v>1.5880000000000001</v>
      </c>
      <c r="AU87" s="37">
        <v>1930</v>
      </c>
      <c r="AW87" s="37">
        <v>1873.644</v>
      </c>
      <c r="AX87" s="37">
        <v>22.542863856041471</v>
      </c>
      <c r="BA87" s="32"/>
      <c r="BB87" s="97" t="s">
        <v>89</v>
      </c>
      <c r="BC87" s="83" t="s">
        <v>132</v>
      </c>
      <c r="BD87" s="103">
        <v>55.045499999999997</v>
      </c>
      <c r="BE87" s="103"/>
      <c r="BF87" s="103">
        <v>1.66212</v>
      </c>
      <c r="BG87" s="103"/>
      <c r="BH87" s="103">
        <v>17.6967</v>
      </c>
      <c r="BI87" s="103"/>
      <c r="BJ87" s="103">
        <v>1.97499</v>
      </c>
      <c r="BK87" s="103"/>
      <c r="BL87" s="103"/>
      <c r="BM87" s="103"/>
      <c r="BN87" s="103">
        <v>3.1286999999999998</v>
      </c>
      <c r="BO87" s="103"/>
      <c r="BP87" s="103">
        <v>0.13688</v>
      </c>
      <c r="BQ87" s="103"/>
      <c r="BR87" s="103">
        <v>1.6425700000000001</v>
      </c>
      <c r="BS87" s="103"/>
      <c r="BT87" s="103"/>
      <c r="BU87" s="103"/>
      <c r="BV87" s="103"/>
      <c r="BW87" s="103"/>
      <c r="BX87" s="103">
        <v>4.0086399999999998</v>
      </c>
      <c r="BY87" s="103"/>
      <c r="BZ87" s="103">
        <v>5.2992299999999997</v>
      </c>
      <c r="CA87" s="103"/>
      <c r="CB87" s="103">
        <v>5.8076400000000001</v>
      </c>
      <c r="CC87" s="103"/>
      <c r="CD87" s="103"/>
      <c r="CE87" s="76"/>
      <c r="CF87" s="76"/>
      <c r="CG87" s="76"/>
      <c r="CH87" s="76"/>
      <c r="CI87" s="76"/>
      <c r="CJ87" s="76"/>
      <c r="CK87" s="76"/>
      <c r="CL87" s="76"/>
      <c r="CM87" s="76"/>
      <c r="CN87" s="76"/>
      <c r="CO87" s="76"/>
      <c r="CP87" s="76"/>
      <c r="CQ87" s="76"/>
      <c r="CR87" s="76"/>
      <c r="CS87" s="76"/>
      <c r="CT87" s="76"/>
      <c r="CU87" s="76"/>
      <c r="CV87" s="76"/>
      <c r="CW87" s="76"/>
      <c r="CX87" s="76"/>
      <c r="CY87" s="76"/>
      <c r="CZ87" s="76"/>
      <c r="DA87" s="76"/>
      <c r="DB87" s="76"/>
      <c r="DC87" s="76"/>
      <c r="DD87" s="76"/>
      <c r="DE87" s="76"/>
      <c r="DF87" s="76"/>
      <c r="DG87" s="76"/>
      <c r="DH87" s="104">
        <f t="shared" si="47"/>
        <v>96.40297000000001</v>
      </c>
      <c r="DJ87" s="105">
        <f t="shared" si="24"/>
        <v>3.5970299999999895</v>
      </c>
      <c r="DK87" s="76"/>
      <c r="DL87" s="41" t="s">
        <v>409</v>
      </c>
      <c r="DO87" s="39">
        <v>3.03</v>
      </c>
      <c r="DP87" s="76"/>
      <c r="DQ87" s="76"/>
      <c r="DR87" s="76"/>
      <c r="DU87" s="64"/>
      <c r="DW87" s="32"/>
      <c r="DX87" s="12">
        <f t="shared" si="25"/>
        <v>57.099381896636579</v>
      </c>
      <c r="DY87" s="12">
        <f t="shared" si="26"/>
        <v>0</v>
      </c>
      <c r="DZ87" s="12">
        <f t="shared" si="27"/>
        <v>1.7241377521875105</v>
      </c>
      <c r="EA87" s="12">
        <f t="shared" si="28"/>
        <v>0</v>
      </c>
      <c r="EB87" s="12">
        <f t="shared" si="29"/>
        <v>18.35700705071638</v>
      </c>
      <c r="EC87" s="12">
        <f t="shared" si="30"/>
        <v>0</v>
      </c>
      <c r="ED87" s="12">
        <f t="shared" si="31"/>
        <v>3.2454394299262765</v>
      </c>
      <c r="EE87" s="12">
        <f t="shared" si="32"/>
        <v>0</v>
      </c>
      <c r="EF87" s="12">
        <f t="shared" si="33"/>
        <v>0.14198732673899983</v>
      </c>
      <c r="EG87" s="12">
        <f t="shared" si="34"/>
        <v>0</v>
      </c>
      <c r="EH87" s="12">
        <f t="shared" si="35"/>
        <v>1.7038582939923945</v>
      </c>
      <c r="EI87" s="12">
        <f t="shared" si="36"/>
        <v>0</v>
      </c>
      <c r="EJ87" s="12">
        <f t="shared" si="37"/>
        <v>4.1582121380700192</v>
      </c>
      <c r="EK87" s="12">
        <f t="shared" si="38"/>
        <v>0</v>
      </c>
      <c r="EL87" s="12">
        <f t="shared" si="39"/>
        <v>5.4969571995551583</v>
      </c>
      <c r="EM87" s="12">
        <f t="shared" si="40"/>
        <v>0</v>
      </c>
      <c r="EN87" s="12">
        <f t="shared" si="41"/>
        <v>6.0243372169965292</v>
      </c>
      <c r="EO87" s="12">
        <f t="shared" si="42"/>
        <v>0</v>
      </c>
      <c r="EP87" s="12">
        <f t="shared" si="43"/>
        <v>0</v>
      </c>
      <c r="EQ87" s="12" t="e">
        <f t="shared" si="44"/>
        <v>#DIV/0!</v>
      </c>
      <c r="ER87" s="12">
        <f t="shared" si="45"/>
        <v>100</v>
      </c>
      <c r="ES87" s="12">
        <f t="shared" si="46"/>
        <v>0</v>
      </c>
    </row>
    <row r="88" spans="1:149" s="12" customFormat="1" x14ac:dyDescent="0.45">
      <c r="A88" s="39" t="s">
        <v>143</v>
      </c>
      <c r="B88" s="32" t="s">
        <v>120</v>
      </c>
      <c r="C88" s="12" t="s">
        <v>529</v>
      </c>
      <c r="D88" s="12" t="s">
        <v>524</v>
      </c>
      <c r="E88" s="12" t="s">
        <v>20</v>
      </c>
      <c r="F88" s="39" t="s">
        <v>220</v>
      </c>
      <c r="G88" s="76" t="s">
        <v>431</v>
      </c>
      <c r="H88" s="39" t="s">
        <v>136</v>
      </c>
      <c r="I88" s="39">
        <v>48</v>
      </c>
      <c r="J88" s="39">
        <v>105.4</v>
      </c>
      <c r="K88" s="39"/>
      <c r="L88" s="39">
        <v>1180</v>
      </c>
      <c r="M88" s="76"/>
      <c r="O88" s="39" t="s">
        <v>81</v>
      </c>
      <c r="P88" s="76" t="s">
        <v>226</v>
      </c>
      <c r="Q88" s="95"/>
      <c r="R88" s="95">
        <v>2</v>
      </c>
      <c r="S88" s="96"/>
      <c r="AA88" s="50"/>
      <c r="AB88" s="50"/>
      <c r="AC88" s="50"/>
      <c r="AD88" s="76"/>
      <c r="AE88" s="50">
        <v>1</v>
      </c>
      <c r="AF88" s="50"/>
      <c r="AG88" s="50">
        <v>0</v>
      </c>
      <c r="AH88" s="76"/>
      <c r="AQ88" s="32"/>
      <c r="AR88" s="62">
        <v>0.98699999999999999</v>
      </c>
      <c r="AS88" s="62">
        <v>1.262</v>
      </c>
      <c r="AU88" s="37">
        <v>1054</v>
      </c>
      <c r="AW88" s="37">
        <v>1040.298</v>
      </c>
      <c r="AX88" s="37">
        <v>21.350960277846895</v>
      </c>
      <c r="BA88" s="32"/>
      <c r="BB88" s="97" t="s">
        <v>89</v>
      </c>
      <c r="BC88" s="83" t="s">
        <v>132</v>
      </c>
      <c r="BD88" s="103">
        <v>55.2271</v>
      </c>
      <c r="BE88" s="103"/>
      <c r="BF88" s="103">
        <v>1.6676</v>
      </c>
      <c r="BG88" s="103"/>
      <c r="BH88" s="103">
        <v>17.755099999999999</v>
      </c>
      <c r="BI88" s="103"/>
      <c r="BJ88" s="103">
        <v>1.9815100000000001</v>
      </c>
      <c r="BK88" s="103"/>
      <c r="BL88" s="103"/>
      <c r="BM88" s="103"/>
      <c r="BN88" s="103">
        <v>3.1390199999999999</v>
      </c>
      <c r="BO88" s="103"/>
      <c r="BP88" s="103">
        <v>0.13733200000000001</v>
      </c>
      <c r="BQ88" s="103"/>
      <c r="BR88" s="103">
        <v>1.6479900000000001</v>
      </c>
      <c r="BS88" s="103"/>
      <c r="BT88" s="103"/>
      <c r="BU88" s="103"/>
      <c r="BV88" s="103"/>
      <c r="BW88" s="103"/>
      <c r="BX88" s="103">
        <v>4.0218699999999998</v>
      </c>
      <c r="BY88" s="103"/>
      <c r="BZ88" s="103">
        <v>5.3167200000000001</v>
      </c>
      <c r="CA88" s="103"/>
      <c r="CB88" s="103">
        <v>5.82681</v>
      </c>
      <c r="CC88" s="103"/>
      <c r="CD88" s="103"/>
      <c r="CE88" s="76"/>
      <c r="CF88" s="76"/>
      <c r="CG88" s="76"/>
      <c r="CH88" s="76"/>
      <c r="CI88" s="76"/>
      <c r="CJ88" s="76"/>
      <c r="CK88" s="76"/>
      <c r="CL88" s="76"/>
      <c r="CM88" s="76"/>
      <c r="CN88" s="76"/>
      <c r="CO88" s="76"/>
      <c r="CP88" s="76"/>
      <c r="CQ88" s="76"/>
      <c r="CR88" s="76"/>
      <c r="CS88" s="76"/>
      <c r="CT88" s="76"/>
      <c r="CU88" s="76"/>
      <c r="CV88" s="76"/>
      <c r="CW88" s="76"/>
      <c r="CX88" s="76"/>
      <c r="CY88" s="76"/>
      <c r="CZ88" s="76"/>
      <c r="DA88" s="76"/>
      <c r="DB88" s="76"/>
      <c r="DC88" s="76"/>
      <c r="DD88" s="76"/>
      <c r="DE88" s="76"/>
      <c r="DF88" s="76"/>
      <c r="DG88" s="76"/>
      <c r="DH88" s="104">
        <f t="shared" si="47"/>
        <v>96.721052000000014</v>
      </c>
      <c r="DJ88" s="105">
        <f t="shared" si="24"/>
        <v>3.2789479999999855</v>
      </c>
      <c r="DK88" s="76"/>
      <c r="DL88" s="41" t="s">
        <v>409</v>
      </c>
      <c r="DO88" s="39">
        <v>2.71</v>
      </c>
      <c r="DP88" s="76"/>
      <c r="DQ88" s="76"/>
      <c r="DR88" s="76"/>
      <c r="DU88" s="64"/>
      <c r="DW88" s="32"/>
      <c r="DX88" s="12">
        <f t="shared" si="25"/>
        <v>57.099358265871622</v>
      </c>
      <c r="DY88" s="12">
        <f t="shared" si="26"/>
        <v>0</v>
      </c>
      <c r="DZ88" s="12">
        <f t="shared" si="27"/>
        <v>1.7241334389125542</v>
      </c>
      <c r="EA88" s="12">
        <f t="shared" si="28"/>
        <v>0</v>
      </c>
      <c r="EB88" s="12">
        <f t="shared" si="29"/>
        <v>18.357017043197583</v>
      </c>
      <c r="EC88" s="12">
        <f t="shared" si="30"/>
        <v>0</v>
      </c>
      <c r="ED88" s="12">
        <f t="shared" si="31"/>
        <v>3.2454361641972214</v>
      </c>
      <c r="EE88" s="12">
        <f t="shared" si="32"/>
        <v>0</v>
      </c>
      <c r="EF88" s="12">
        <f t="shared" si="33"/>
        <v>0.14198770294599358</v>
      </c>
      <c r="EG88" s="12">
        <f t="shared" si="34"/>
        <v>0</v>
      </c>
      <c r="EH88" s="12">
        <f t="shared" si="35"/>
        <v>1.7038586387583956</v>
      </c>
      <c r="EI88" s="12">
        <f t="shared" si="36"/>
        <v>0</v>
      </c>
      <c r="EJ88" s="12">
        <f t="shared" si="37"/>
        <v>4.1582157315658632</v>
      </c>
      <c r="EK88" s="12">
        <f t="shared" si="38"/>
        <v>0</v>
      </c>
      <c r="EL88" s="12">
        <f t="shared" si="39"/>
        <v>5.4969625433768021</v>
      </c>
      <c r="EM88" s="12">
        <f t="shared" si="40"/>
        <v>0</v>
      </c>
      <c r="EN88" s="12">
        <f t="shared" si="41"/>
        <v>6.0243451446330409</v>
      </c>
      <c r="EO88" s="12">
        <f t="shared" si="42"/>
        <v>0</v>
      </c>
      <c r="EP88" s="12">
        <f t="shared" si="43"/>
        <v>0</v>
      </c>
      <c r="EQ88" s="12" t="e">
        <f t="shared" si="44"/>
        <v>#DIV/0!</v>
      </c>
      <c r="ER88" s="12">
        <f t="shared" si="45"/>
        <v>100</v>
      </c>
      <c r="ES88" s="12">
        <f t="shared" si="46"/>
        <v>0</v>
      </c>
    </row>
    <row r="89" spans="1:149" s="12" customFormat="1" x14ac:dyDescent="0.45">
      <c r="A89" s="39" t="s">
        <v>143</v>
      </c>
      <c r="B89" s="32" t="s">
        <v>120</v>
      </c>
      <c r="C89" s="12" t="s">
        <v>529</v>
      </c>
      <c r="D89" s="12" t="s">
        <v>524</v>
      </c>
      <c r="E89" s="12" t="s">
        <v>20</v>
      </c>
      <c r="F89" s="39" t="s">
        <v>221</v>
      </c>
      <c r="G89" s="76" t="s">
        <v>431</v>
      </c>
      <c r="H89" s="39" t="s">
        <v>136</v>
      </c>
      <c r="I89" s="39">
        <v>48</v>
      </c>
      <c r="J89" s="39">
        <v>195.1</v>
      </c>
      <c r="K89" s="39"/>
      <c r="L89" s="39">
        <v>1100</v>
      </c>
      <c r="M89" s="76"/>
      <c r="O89" s="39" t="s">
        <v>81</v>
      </c>
      <c r="P89" s="76" t="s">
        <v>226</v>
      </c>
      <c r="Q89" s="95"/>
      <c r="R89" s="95">
        <v>2</v>
      </c>
      <c r="S89" s="96"/>
      <c r="AA89" s="50"/>
      <c r="AB89" s="50"/>
      <c r="AC89" s="50"/>
      <c r="AD89" s="76"/>
      <c r="AE89" s="50">
        <v>1</v>
      </c>
      <c r="AF89" s="50"/>
      <c r="AG89" s="50">
        <v>0</v>
      </c>
      <c r="AH89" s="76"/>
      <c r="AQ89" s="32"/>
      <c r="AR89" s="62">
        <v>0.97109999999999996</v>
      </c>
      <c r="AS89" s="62">
        <v>1.597</v>
      </c>
      <c r="AU89" s="37">
        <v>1951</v>
      </c>
      <c r="AW89" s="37">
        <v>1894.6161</v>
      </c>
      <c r="AX89" s="37">
        <v>22.581883544528274</v>
      </c>
      <c r="BA89" s="32"/>
      <c r="BB89" s="97" t="s">
        <v>89</v>
      </c>
      <c r="BC89" s="83" t="s">
        <v>132</v>
      </c>
      <c r="BD89" s="103">
        <v>54.948999999999998</v>
      </c>
      <c r="BE89" s="103"/>
      <c r="BF89" s="103">
        <v>1.6592100000000001</v>
      </c>
      <c r="BG89" s="103"/>
      <c r="BH89" s="103">
        <v>17.665700000000001</v>
      </c>
      <c r="BI89" s="103"/>
      <c r="BJ89" s="103">
        <v>1.97153</v>
      </c>
      <c r="BK89" s="103"/>
      <c r="BL89" s="103"/>
      <c r="BM89" s="103"/>
      <c r="BN89" s="103">
        <v>3.1232099999999998</v>
      </c>
      <c r="BO89" s="103"/>
      <c r="BP89" s="103">
        <v>0.13664000000000001</v>
      </c>
      <c r="BQ89" s="103"/>
      <c r="BR89" s="103">
        <v>1.6396900000000001</v>
      </c>
      <c r="BS89" s="103"/>
      <c r="BT89" s="103"/>
      <c r="BU89" s="103"/>
      <c r="BV89" s="103"/>
      <c r="BW89" s="103"/>
      <c r="BX89" s="103">
        <v>4.0016100000000003</v>
      </c>
      <c r="BY89" s="103"/>
      <c r="BZ89" s="103">
        <v>5.2899399999999996</v>
      </c>
      <c r="CA89" s="103"/>
      <c r="CB89" s="103">
        <v>5.7974600000000001</v>
      </c>
      <c r="CC89" s="103"/>
      <c r="CD89" s="103"/>
      <c r="CE89" s="76"/>
      <c r="CF89" s="76"/>
      <c r="CG89" s="76"/>
      <c r="CH89" s="76"/>
      <c r="CI89" s="76"/>
      <c r="CJ89" s="76"/>
      <c r="CK89" s="76"/>
      <c r="CL89" s="76"/>
      <c r="CM89" s="76"/>
      <c r="CN89" s="76"/>
      <c r="CO89" s="76"/>
      <c r="CP89" s="76"/>
      <c r="CQ89" s="76"/>
      <c r="CR89" s="76"/>
      <c r="CS89" s="76"/>
      <c r="CT89" s="76"/>
      <c r="CU89" s="76"/>
      <c r="CV89" s="76"/>
      <c r="CW89" s="76"/>
      <c r="CX89" s="76"/>
      <c r="CY89" s="76"/>
      <c r="CZ89" s="76"/>
      <c r="DA89" s="76"/>
      <c r="DB89" s="76"/>
      <c r="DC89" s="76"/>
      <c r="DD89" s="76"/>
      <c r="DE89" s="76"/>
      <c r="DF89" s="76"/>
      <c r="DG89" s="76"/>
      <c r="DH89" s="104">
        <f t="shared" si="47"/>
        <v>96.233990000000006</v>
      </c>
      <c r="DJ89" s="105">
        <f t="shared" si="24"/>
        <v>3.7660099999999943</v>
      </c>
      <c r="DK89" s="76"/>
      <c r="DL89" s="41" t="s">
        <v>409</v>
      </c>
      <c r="DO89" s="39">
        <v>3.2</v>
      </c>
      <c r="DP89" s="76"/>
      <c r="DQ89" s="76"/>
      <c r="DR89" s="76"/>
      <c r="DU89" s="64"/>
      <c r="DW89" s="32"/>
      <c r="DX89" s="12">
        <f t="shared" si="25"/>
        <v>57.099367905248442</v>
      </c>
      <c r="DY89" s="12">
        <f t="shared" si="26"/>
        <v>0</v>
      </c>
      <c r="DZ89" s="12">
        <f t="shared" si="27"/>
        <v>1.7241413350937647</v>
      </c>
      <c r="EA89" s="12">
        <f t="shared" si="28"/>
        <v>0</v>
      </c>
      <c r="EB89" s="12">
        <f t="shared" si="29"/>
        <v>18.35702749101435</v>
      </c>
      <c r="EC89" s="12">
        <f t="shared" si="30"/>
        <v>0</v>
      </c>
      <c r="ED89" s="12">
        <f t="shared" si="31"/>
        <v>3.2454333442892676</v>
      </c>
      <c r="EE89" s="12">
        <f t="shared" si="32"/>
        <v>0</v>
      </c>
      <c r="EF89" s="12">
        <f t="shared" si="33"/>
        <v>0.14198725419158034</v>
      </c>
      <c r="EG89" s="12">
        <f t="shared" si="34"/>
        <v>0</v>
      </c>
      <c r="EH89" s="12">
        <f t="shared" si="35"/>
        <v>1.7038574416378245</v>
      </c>
      <c r="EI89" s="12">
        <f t="shared" si="36"/>
        <v>0</v>
      </c>
      <c r="EJ89" s="12">
        <f t="shared" si="37"/>
        <v>4.1582085498065702</v>
      </c>
      <c r="EK89" s="12">
        <f t="shared" si="38"/>
        <v>0</v>
      </c>
      <c r="EL89" s="12">
        <f t="shared" si="39"/>
        <v>5.4969559092374736</v>
      </c>
      <c r="EM89" s="12">
        <f t="shared" si="40"/>
        <v>0</v>
      </c>
      <c r="EN89" s="12">
        <f t="shared" si="41"/>
        <v>6.0243371390919149</v>
      </c>
      <c r="EO89" s="12">
        <f t="shared" si="42"/>
        <v>0</v>
      </c>
      <c r="EP89" s="12">
        <f t="shared" si="43"/>
        <v>0</v>
      </c>
      <c r="EQ89" s="12" t="e">
        <f t="shared" si="44"/>
        <v>#DIV/0!</v>
      </c>
      <c r="ER89" s="12">
        <f t="shared" si="45"/>
        <v>100</v>
      </c>
      <c r="ES89" s="12">
        <f t="shared" si="46"/>
        <v>0</v>
      </c>
    </row>
    <row r="90" spans="1:149" s="12" customFormat="1" x14ac:dyDescent="0.45">
      <c r="A90" s="39" t="s">
        <v>143</v>
      </c>
      <c r="B90" s="32" t="s">
        <v>120</v>
      </c>
      <c r="C90" s="12" t="s">
        <v>518</v>
      </c>
      <c r="D90" s="12" t="s">
        <v>523</v>
      </c>
      <c r="E90" s="12" t="s">
        <v>20</v>
      </c>
      <c r="F90" s="39" t="s">
        <v>222</v>
      </c>
      <c r="G90" s="76" t="s">
        <v>431</v>
      </c>
      <c r="H90" s="39" t="s">
        <v>136</v>
      </c>
      <c r="I90" s="39">
        <v>48</v>
      </c>
      <c r="J90" s="39">
        <v>193.7</v>
      </c>
      <c r="K90" s="39"/>
      <c r="L90" s="39">
        <v>1150</v>
      </c>
      <c r="M90" s="76"/>
      <c r="O90" s="39" t="s">
        <v>81</v>
      </c>
      <c r="P90" s="76" t="s">
        <v>226</v>
      </c>
      <c r="Q90" s="95"/>
      <c r="R90" s="95">
        <v>2</v>
      </c>
      <c r="S90" s="96"/>
      <c r="AA90" s="50"/>
      <c r="AB90" s="50"/>
      <c r="AC90" s="50"/>
      <c r="AD90" s="76"/>
      <c r="AE90" s="50">
        <v>1</v>
      </c>
      <c r="AF90" s="50"/>
      <c r="AG90" s="50">
        <v>0</v>
      </c>
      <c r="AH90" s="76"/>
      <c r="AQ90" s="32"/>
      <c r="AR90" s="62">
        <v>0.98929999999999996</v>
      </c>
      <c r="AS90" s="62">
        <v>1.5740000000000001</v>
      </c>
      <c r="AU90" s="37">
        <v>1937</v>
      </c>
      <c r="AW90" s="37">
        <v>1916.2740999999999</v>
      </c>
      <c r="AX90" s="37">
        <v>23.163560216107079</v>
      </c>
      <c r="BA90" s="32"/>
      <c r="BB90" s="97" t="s">
        <v>89</v>
      </c>
      <c r="BC90" s="83" t="s">
        <v>132</v>
      </c>
      <c r="BD90" s="103">
        <v>46.731499999999997</v>
      </c>
      <c r="BE90" s="103"/>
      <c r="BF90" s="103">
        <v>1.09605</v>
      </c>
      <c r="BG90" s="103"/>
      <c r="BH90" s="103">
        <v>20.834900000000001</v>
      </c>
      <c r="BI90" s="103"/>
      <c r="BJ90" s="103">
        <v>2.97926</v>
      </c>
      <c r="BK90" s="103"/>
      <c r="BL90" s="103"/>
      <c r="BM90" s="103"/>
      <c r="BN90" s="103">
        <v>3.2482899999999999</v>
      </c>
      <c r="BO90" s="103"/>
      <c r="BP90" s="103">
        <v>0.19928199999999999</v>
      </c>
      <c r="BQ90" s="103"/>
      <c r="BR90" s="103">
        <v>1.2754000000000001</v>
      </c>
      <c r="BS90" s="103"/>
      <c r="BT90" s="103"/>
      <c r="BU90" s="103"/>
      <c r="BV90" s="103"/>
      <c r="BW90" s="103"/>
      <c r="BX90" s="103">
        <v>4.3144499999999999</v>
      </c>
      <c r="BY90" s="103"/>
      <c r="BZ90" s="103">
        <v>6.87521</v>
      </c>
      <c r="CA90" s="103"/>
      <c r="CB90" s="103">
        <v>9.1171299999999995</v>
      </c>
      <c r="CC90" s="103"/>
      <c r="CD90" s="103"/>
      <c r="CE90" s="76"/>
      <c r="CF90" s="76"/>
      <c r="CG90" s="76"/>
      <c r="CH90" s="76"/>
      <c r="CI90" s="76"/>
      <c r="CJ90" s="76"/>
      <c r="CK90" s="76"/>
      <c r="CL90" s="76"/>
      <c r="CM90" s="76"/>
      <c r="CN90" s="76"/>
      <c r="CO90" s="76"/>
      <c r="CP90" s="76"/>
      <c r="CQ90" s="76"/>
      <c r="CR90" s="76"/>
      <c r="CS90" s="76"/>
      <c r="CT90" s="76"/>
      <c r="CU90" s="76"/>
      <c r="CV90" s="76"/>
      <c r="CW90" s="76"/>
      <c r="CX90" s="76"/>
      <c r="CY90" s="76"/>
      <c r="CZ90" s="76"/>
      <c r="DA90" s="76"/>
      <c r="DB90" s="76"/>
      <c r="DC90" s="76"/>
      <c r="DD90" s="76"/>
      <c r="DE90" s="76"/>
      <c r="DF90" s="76"/>
      <c r="DG90" s="76"/>
      <c r="DH90" s="104">
        <f t="shared" si="47"/>
        <v>96.67147199999998</v>
      </c>
      <c r="DJ90" s="105">
        <f t="shared" si="24"/>
        <v>3.3285280000000199</v>
      </c>
      <c r="DK90" s="76"/>
      <c r="DL90" s="41" t="s">
        <v>409</v>
      </c>
      <c r="DO90" s="39">
        <v>2.92</v>
      </c>
      <c r="DP90" s="76"/>
      <c r="DQ90" s="76"/>
      <c r="DR90" s="76"/>
      <c r="DU90" s="64"/>
      <c r="DW90" s="32"/>
      <c r="DX90" s="12">
        <f t="shared" si="25"/>
        <v>48.340528010166231</v>
      </c>
      <c r="DY90" s="12">
        <f t="shared" si="26"/>
        <v>0</v>
      </c>
      <c r="DZ90" s="12">
        <f t="shared" si="27"/>
        <v>1.1337884665705722</v>
      </c>
      <c r="EA90" s="12">
        <f t="shared" si="28"/>
        <v>0</v>
      </c>
      <c r="EB90" s="12">
        <f t="shared" si="29"/>
        <v>21.552273456640865</v>
      </c>
      <c r="EC90" s="12">
        <f t="shared" si="30"/>
        <v>0</v>
      </c>
      <c r="ED90" s="12">
        <f t="shared" si="31"/>
        <v>3.3601329666315625</v>
      </c>
      <c r="EE90" s="12">
        <f t="shared" si="32"/>
        <v>0</v>
      </c>
      <c r="EF90" s="12">
        <f t="shared" si="33"/>
        <v>0.20614354563671072</v>
      </c>
      <c r="EG90" s="12">
        <f t="shared" si="34"/>
        <v>0</v>
      </c>
      <c r="EH90" s="12">
        <f t="shared" si="35"/>
        <v>1.3193137268045327</v>
      </c>
      <c r="EI90" s="12">
        <f t="shared" si="36"/>
        <v>0</v>
      </c>
      <c r="EJ90" s="12">
        <f t="shared" si="37"/>
        <v>4.4630022805487028</v>
      </c>
      <c r="EK90" s="12">
        <f t="shared" si="38"/>
        <v>0</v>
      </c>
      <c r="EL90" s="12">
        <f t="shared" si="39"/>
        <v>7.1119326702711234</v>
      </c>
      <c r="EM90" s="12">
        <f t="shared" si="40"/>
        <v>0</v>
      </c>
      <c r="EN90" s="12">
        <f t="shared" si="41"/>
        <v>9.4310449726057772</v>
      </c>
      <c r="EO90" s="12">
        <f t="shared" si="42"/>
        <v>0</v>
      </c>
      <c r="EP90" s="12">
        <f t="shared" si="43"/>
        <v>0</v>
      </c>
      <c r="EQ90" s="12" t="e">
        <f t="shared" si="44"/>
        <v>#DIV/0!</v>
      </c>
      <c r="ER90" s="12">
        <f t="shared" si="45"/>
        <v>100</v>
      </c>
      <c r="ES90" s="12">
        <f t="shared" si="46"/>
        <v>0</v>
      </c>
    </row>
    <row r="91" spans="1:149" s="12" customFormat="1" x14ac:dyDescent="0.45">
      <c r="A91" s="39" t="s">
        <v>143</v>
      </c>
      <c r="B91" s="32" t="s">
        <v>120</v>
      </c>
      <c r="C91" s="12" t="s">
        <v>518</v>
      </c>
      <c r="D91" s="12" t="s">
        <v>523</v>
      </c>
      <c r="E91" s="12" t="s">
        <v>20</v>
      </c>
      <c r="F91" s="39" t="s">
        <v>204</v>
      </c>
      <c r="G91" s="76" t="s">
        <v>431</v>
      </c>
      <c r="H91" s="39" t="s">
        <v>136</v>
      </c>
      <c r="I91" s="39">
        <v>48</v>
      </c>
      <c r="J91" s="39">
        <v>107.5</v>
      </c>
      <c r="K91" s="39"/>
      <c r="L91" s="39">
        <v>1180</v>
      </c>
      <c r="M91" s="76"/>
      <c r="O91" s="39" t="s">
        <v>81</v>
      </c>
      <c r="P91" s="76" t="s">
        <v>226</v>
      </c>
      <c r="Q91" s="95"/>
      <c r="R91" s="95">
        <v>2</v>
      </c>
      <c r="S91" s="96"/>
      <c r="AA91" s="50"/>
      <c r="AB91" s="50"/>
      <c r="AC91" s="50"/>
      <c r="AD91" s="76"/>
      <c r="AE91" s="50">
        <v>1</v>
      </c>
      <c r="AF91" s="50"/>
      <c r="AG91" s="50">
        <v>0</v>
      </c>
      <c r="AH91" s="76"/>
      <c r="AQ91" s="32"/>
      <c r="AR91" s="62">
        <v>0.98709999999999998</v>
      </c>
      <c r="AS91" s="62">
        <v>1.268</v>
      </c>
      <c r="AU91" s="37">
        <v>1075</v>
      </c>
      <c r="AW91" s="37">
        <v>1061.1324999999999</v>
      </c>
      <c r="AX91" s="37">
        <v>21.400561948275584</v>
      </c>
      <c r="BA91" s="32"/>
      <c r="BB91" s="97" t="s">
        <v>89</v>
      </c>
      <c r="BC91" s="83" t="s">
        <v>132</v>
      </c>
      <c r="BD91" s="103">
        <v>46.847000000000001</v>
      </c>
      <c r="BE91" s="103"/>
      <c r="BF91" s="103">
        <v>1.09876</v>
      </c>
      <c r="BG91" s="103"/>
      <c r="BH91" s="103">
        <v>20.886399999999998</v>
      </c>
      <c r="BI91" s="103"/>
      <c r="BJ91" s="103">
        <v>2.9866199999999998</v>
      </c>
      <c r="BK91" s="103"/>
      <c r="BL91" s="103"/>
      <c r="BM91" s="103"/>
      <c r="BN91" s="103">
        <v>3.2563200000000001</v>
      </c>
      <c r="BO91" s="103"/>
      <c r="BP91" s="103">
        <v>0.19977400000000001</v>
      </c>
      <c r="BQ91" s="103"/>
      <c r="BR91" s="103">
        <v>1.2785500000000001</v>
      </c>
      <c r="BS91" s="103"/>
      <c r="BT91" s="103"/>
      <c r="BU91" s="103"/>
      <c r="BV91" s="103"/>
      <c r="BW91" s="103"/>
      <c r="BX91" s="103">
        <v>4.3251099999999996</v>
      </c>
      <c r="BY91" s="103"/>
      <c r="BZ91" s="103">
        <v>6.8922100000000004</v>
      </c>
      <c r="CA91" s="103"/>
      <c r="CB91" s="103">
        <v>9.1396700000000006</v>
      </c>
      <c r="CC91" s="103"/>
      <c r="CD91" s="103"/>
      <c r="CE91" s="76"/>
      <c r="CF91" s="76"/>
      <c r="CG91" s="76"/>
      <c r="CH91" s="76"/>
      <c r="CI91" s="76"/>
      <c r="CJ91" s="76"/>
      <c r="CK91" s="76"/>
      <c r="CL91" s="76"/>
      <c r="CM91" s="76"/>
      <c r="CN91" s="76"/>
      <c r="CO91" s="76"/>
      <c r="CP91" s="76"/>
      <c r="CQ91" s="76"/>
      <c r="CR91" s="76"/>
      <c r="CS91" s="76"/>
      <c r="CT91" s="76"/>
      <c r="CU91" s="76"/>
      <c r="CV91" s="76"/>
      <c r="CW91" s="76"/>
      <c r="CX91" s="76"/>
      <c r="CY91" s="76"/>
      <c r="CZ91" s="76"/>
      <c r="DA91" s="76"/>
      <c r="DB91" s="76"/>
      <c r="DC91" s="76"/>
      <c r="DD91" s="76"/>
      <c r="DE91" s="76"/>
      <c r="DF91" s="76"/>
      <c r="DG91" s="76"/>
      <c r="DH91" s="104">
        <f t="shared" si="47"/>
        <v>96.910414000000003</v>
      </c>
      <c r="DJ91" s="105">
        <f t="shared" si="24"/>
        <v>3.0895859999999971</v>
      </c>
      <c r="DK91" s="76"/>
      <c r="DL91" s="41" t="s">
        <v>409</v>
      </c>
      <c r="DO91" s="39">
        <v>2.68</v>
      </c>
      <c r="DP91" s="76"/>
      <c r="DQ91" s="76"/>
      <c r="DR91" s="76"/>
      <c r="DU91" s="64"/>
      <c r="DW91" s="32"/>
      <c r="DX91" s="12">
        <f t="shared" si="25"/>
        <v>48.34052200004016</v>
      </c>
      <c r="DY91" s="12">
        <f t="shared" si="26"/>
        <v>0</v>
      </c>
      <c r="DZ91" s="12">
        <f t="shared" si="27"/>
        <v>1.1337893985263545</v>
      </c>
      <c r="EA91" s="12">
        <f t="shared" si="28"/>
        <v>0</v>
      </c>
      <c r="EB91" s="12">
        <f t="shared" si="29"/>
        <v>21.552276105228483</v>
      </c>
      <c r="EC91" s="12">
        <f t="shared" si="30"/>
        <v>0</v>
      </c>
      <c r="ED91" s="12">
        <f t="shared" si="31"/>
        <v>3.360134236966525</v>
      </c>
      <c r="EE91" s="12">
        <f t="shared" si="32"/>
        <v>0</v>
      </c>
      <c r="EF91" s="12">
        <f t="shared" si="33"/>
        <v>0.20614296416069383</v>
      </c>
      <c r="EG91" s="12">
        <f t="shared" si="34"/>
        <v>0</v>
      </c>
      <c r="EH91" s="12">
        <f t="shared" si="35"/>
        <v>1.3193112558573943</v>
      </c>
      <c r="EI91" s="12">
        <f t="shared" si="36"/>
        <v>0</v>
      </c>
      <c r="EJ91" s="12">
        <f t="shared" si="37"/>
        <v>4.4629981665334748</v>
      </c>
      <c r="EK91" s="12">
        <f t="shared" si="38"/>
        <v>0</v>
      </c>
      <c r="EL91" s="12">
        <f t="shared" si="39"/>
        <v>7.1119394867098604</v>
      </c>
      <c r="EM91" s="12">
        <f t="shared" si="40"/>
        <v>0</v>
      </c>
      <c r="EN91" s="12">
        <f t="shared" si="41"/>
        <v>9.431050413219781</v>
      </c>
      <c r="EO91" s="12">
        <f t="shared" si="42"/>
        <v>0</v>
      </c>
      <c r="EP91" s="12">
        <f t="shared" si="43"/>
        <v>0</v>
      </c>
      <c r="EQ91" s="12" t="e">
        <f t="shared" si="44"/>
        <v>#DIV/0!</v>
      </c>
      <c r="ER91" s="12">
        <f t="shared" si="45"/>
        <v>100</v>
      </c>
      <c r="ES91" s="12">
        <f t="shared" si="46"/>
        <v>0</v>
      </c>
    </row>
    <row r="92" spans="1:149" s="12" customFormat="1" x14ac:dyDescent="0.45">
      <c r="A92" s="39" t="s">
        <v>143</v>
      </c>
      <c r="B92" s="32" t="s">
        <v>120</v>
      </c>
      <c r="C92" s="12" t="s">
        <v>514</v>
      </c>
      <c r="D92" s="12" t="s">
        <v>527</v>
      </c>
      <c r="E92" s="12" t="s">
        <v>20</v>
      </c>
      <c r="F92" s="39" t="s">
        <v>205</v>
      </c>
      <c r="G92" s="76" t="s">
        <v>431</v>
      </c>
      <c r="H92" s="39" t="s">
        <v>136</v>
      </c>
      <c r="I92" s="39">
        <v>48</v>
      </c>
      <c r="J92" s="39">
        <v>147</v>
      </c>
      <c r="K92" s="39"/>
      <c r="L92" s="39">
        <v>1000</v>
      </c>
      <c r="M92" s="76"/>
      <c r="O92" s="39" t="s">
        <v>81</v>
      </c>
      <c r="P92" s="76" t="s">
        <v>226</v>
      </c>
      <c r="Q92" s="95"/>
      <c r="R92" s="95">
        <v>2</v>
      </c>
      <c r="S92" s="96"/>
      <c r="AA92" s="50"/>
      <c r="AB92" s="50"/>
      <c r="AC92" s="50"/>
      <c r="AD92" s="76"/>
      <c r="AE92" s="50">
        <v>1</v>
      </c>
      <c r="AF92" s="50"/>
      <c r="AG92" s="50">
        <v>0</v>
      </c>
      <c r="AH92" s="76"/>
      <c r="AQ92" s="32"/>
      <c r="AR92" s="62">
        <v>0.92720000000000002</v>
      </c>
      <c r="AS92" s="62">
        <v>1.4319999999999999</v>
      </c>
      <c r="AU92" s="37">
        <v>1470</v>
      </c>
      <c r="AW92" s="37">
        <v>1362.9839999999999</v>
      </c>
      <c r="AX92" s="37">
        <v>20.53686621316394</v>
      </c>
      <c r="BA92" s="32"/>
      <c r="BB92" s="97" t="s">
        <v>89</v>
      </c>
      <c r="BC92" s="83" t="s">
        <v>132</v>
      </c>
      <c r="BD92" s="103">
        <v>69.682400000000001</v>
      </c>
      <c r="BE92" s="103"/>
      <c r="BF92" s="103">
        <v>0.23292199999999999</v>
      </c>
      <c r="BG92" s="103"/>
      <c r="BH92" s="103">
        <v>9.4139199999999992</v>
      </c>
      <c r="BI92" s="103"/>
      <c r="BJ92" s="103">
        <v>1.74691</v>
      </c>
      <c r="BK92" s="103"/>
      <c r="BL92" s="103"/>
      <c r="BM92" s="103"/>
      <c r="BN92" s="103">
        <v>3.8529100000000001</v>
      </c>
      <c r="BO92" s="103"/>
      <c r="BP92" s="103">
        <v>0.13587099999999999</v>
      </c>
      <c r="BQ92" s="103"/>
      <c r="BR92" s="103">
        <v>9.7050699999999997E-3</v>
      </c>
      <c r="BS92" s="103"/>
      <c r="BT92" s="103"/>
      <c r="BU92" s="103"/>
      <c r="BV92" s="103"/>
      <c r="BW92" s="103"/>
      <c r="BX92" s="103">
        <v>0.194101</v>
      </c>
      <c r="BY92" s="103"/>
      <c r="BZ92" s="103">
        <v>5.1436900000000003</v>
      </c>
      <c r="CA92" s="103"/>
      <c r="CB92" s="103">
        <v>4.3381699999999999</v>
      </c>
      <c r="CC92" s="103"/>
      <c r="CD92" s="103"/>
      <c r="CE92" s="76"/>
      <c r="CF92" s="76"/>
      <c r="CG92" s="76"/>
      <c r="CH92" s="76"/>
      <c r="CI92" s="76"/>
      <c r="CJ92" s="76"/>
      <c r="CK92" s="76"/>
      <c r="CL92" s="76"/>
      <c r="CM92" s="76"/>
      <c r="CN92" s="76"/>
      <c r="CO92" s="76"/>
      <c r="CP92" s="76"/>
      <c r="CQ92" s="76"/>
      <c r="CR92" s="76"/>
      <c r="CS92" s="76"/>
      <c r="CT92" s="76"/>
      <c r="CU92" s="76"/>
      <c r="CV92" s="76"/>
      <c r="CW92" s="76"/>
      <c r="CX92" s="76"/>
      <c r="CY92" s="76"/>
      <c r="CZ92" s="76"/>
      <c r="DA92" s="76"/>
      <c r="DB92" s="76"/>
      <c r="DC92" s="76"/>
      <c r="DD92" s="76"/>
      <c r="DE92" s="76"/>
      <c r="DF92" s="76"/>
      <c r="DG92" s="76"/>
      <c r="DH92" s="104">
        <f t="shared" si="47"/>
        <v>94.750599070000007</v>
      </c>
      <c r="DJ92" s="105">
        <f t="shared" si="24"/>
        <v>5.2494009299999931</v>
      </c>
      <c r="DK92" s="76"/>
      <c r="DL92" s="41" t="s">
        <v>409</v>
      </c>
      <c r="DO92" s="39">
        <v>5.23</v>
      </c>
      <c r="DP92" s="76"/>
      <c r="DQ92" s="76"/>
      <c r="DR92" s="76"/>
      <c r="DU92" s="64"/>
      <c r="DW92" s="32"/>
      <c r="DX92" s="12">
        <f t="shared" si="25"/>
        <v>73.54296509357151</v>
      </c>
      <c r="DY92" s="12">
        <f t="shared" si="26"/>
        <v>0</v>
      </c>
      <c r="DZ92" s="12">
        <f t="shared" si="27"/>
        <v>0.24582641406617542</v>
      </c>
      <c r="EA92" s="12">
        <f t="shared" si="28"/>
        <v>0</v>
      </c>
      <c r="EB92" s="12">
        <f t="shared" si="29"/>
        <v>9.9354728016496949</v>
      </c>
      <c r="EC92" s="12">
        <f t="shared" si="30"/>
        <v>0</v>
      </c>
      <c r="ED92" s="12">
        <f t="shared" si="31"/>
        <v>4.0663700681760764</v>
      </c>
      <c r="EE92" s="12">
        <f t="shared" si="32"/>
        <v>0</v>
      </c>
      <c r="EF92" s="12">
        <f t="shared" si="33"/>
        <v>0.14339856563821932</v>
      </c>
      <c r="EG92" s="12">
        <f t="shared" si="34"/>
        <v>0</v>
      </c>
      <c r="EH92" s="12">
        <f t="shared" si="35"/>
        <v>1.024275318072667E-2</v>
      </c>
      <c r="EI92" s="12">
        <f t="shared" si="36"/>
        <v>0</v>
      </c>
      <c r="EJ92" s="12">
        <f t="shared" si="37"/>
        <v>0.20485464145361415</v>
      </c>
      <c r="EK92" s="12">
        <f t="shared" si="38"/>
        <v>0</v>
      </c>
      <c r="EL92" s="12">
        <f t="shared" si="39"/>
        <v>5.4286622464517995</v>
      </c>
      <c r="EM92" s="12">
        <f t="shared" si="40"/>
        <v>0</v>
      </c>
      <c r="EN92" s="12">
        <f t="shared" si="41"/>
        <v>4.578514587327347</v>
      </c>
      <c r="EO92" s="12">
        <f t="shared" si="42"/>
        <v>0</v>
      </c>
      <c r="EP92" s="12">
        <f t="shared" si="43"/>
        <v>0</v>
      </c>
      <c r="EQ92" s="12" t="e">
        <f t="shared" si="44"/>
        <v>#DIV/0!</v>
      </c>
      <c r="ER92" s="12">
        <f t="shared" si="45"/>
        <v>100</v>
      </c>
      <c r="ES92" s="12">
        <f t="shared" si="46"/>
        <v>0</v>
      </c>
    </row>
    <row r="93" spans="1:149" s="12" customFormat="1" x14ac:dyDescent="0.45">
      <c r="A93" s="39" t="s">
        <v>143</v>
      </c>
      <c r="B93" s="32" t="s">
        <v>120</v>
      </c>
      <c r="C93" s="12" t="s">
        <v>514</v>
      </c>
      <c r="D93" s="12" t="s">
        <v>527</v>
      </c>
      <c r="E93" s="12" t="s">
        <v>20</v>
      </c>
      <c r="F93" s="39" t="s">
        <v>223</v>
      </c>
      <c r="G93" s="76" t="s">
        <v>431</v>
      </c>
      <c r="H93" s="39" t="s">
        <v>136</v>
      </c>
      <c r="I93" s="39">
        <v>48</v>
      </c>
      <c r="J93" s="39">
        <v>79</v>
      </c>
      <c r="K93" s="39"/>
      <c r="L93" s="39">
        <v>1000</v>
      </c>
      <c r="M93" s="76"/>
      <c r="O93" s="39" t="s">
        <v>81</v>
      </c>
      <c r="P93" s="76" t="s">
        <v>226</v>
      </c>
      <c r="Q93" s="95"/>
      <c r="R93" s="95">
        <v>2</v>
      </c>
      <c r="S93" s="96"/>
      <c r="AA93" s="50"/>
      <c r="AB93" s="50"/>
      <c r="AC93" s="50"/>
      <c r="AD93" s="76"/>
      <c r="AE93" s="50">
        <v>1</v>
      </c>
      <c r="AF93" s="50"/>
      <c r="AG93" s="50">
        <v>0</v>
      </c>
      <c r="AH93" s="76"/>
      <c r="AQ93" s="32"/>
      <c r="AR93" s="62">
        <v>0.9486</v>
      </c>
      <c r="AS93" s="62">
        <v>1.1990000000000001</v>
      </c>
      <c r="AU93" s="37">
        <v>790</v>
      </c>
      <c r="AW93" s="37">
        <v>749.39400000000001</v>
      </c>
      <c r="AX93" s="37">
        <v>19.876836846129738</v>
      </c>
      <c r="BA93" s="32"/>
      <c r="BB93" s="97" t="s">
        <v>89</v>
      </c>
      <c r="BC93" s="83" t="s">
        <v>132</v>
      </c>
      <c r="BD93" s="103">
        <v>70.278000000000006</v>
      </c>
      <c r="BE93" s="103"/>
      <c r="BF93" s="103">
        <v>0.23491200000000001</v>
      </c>
      <c r="BG93" s="103"/>
      <c r="BH93" s="103">
        <v>9.4943799999999996</v>
      </c>
      <c r="BI93" s="103"/>
      <c r="BJ93" s="103">
        <v>1.7618400000000001</v>
      </c>
      <c r="BK93" s="103"/>
      <c r="BL93" s="103"/>
      <c r="BM93" s="103"/>
      <c r="BN93" s="103">
        <v>3.88584</v>
      </c>
      <c r="BO93" s="103"/>
      <c r="BP93" s="103">
        <v>0.13703199999999999</v>
      </c>
      <c r="BQ93" s="103"/>
      <c r="BR93" s="103">
        <v>9.7880199999999997E-3</v>
      </c>
      <c r="BS93" s="103"/>
      <c r="BT93" s="103"/>
      <c r="BU93" s="103"/>
      <c r="BV93" s="103"/>
      <c r="BW93" s="103"/>
      <c r="BX93" s="103">
        <v>0.19575999999999999</v>
      </c>
      <c r="BY93" s="103"/>
      <c r="BZ93" s="103">
        <v>5.1876499999999997</v>
      </c>
      <c r="CA93" s="103"/>
      <c r="CB93" s="103">
        <v>4.3752399999999998</v>
      </c>
      <c r="CC93" s="103"/>
      <c r="CD93" s="103"/>
      <c r="CE93" s="76"/>
      <c r="CF93" s="76"/>
      <c r="CG93" s="76"/>
      <c r="CH93" s="76"/>
      <c r="CI93" s="76"/>
      <c r="CJ93" s="76"/>
      <c r="CK93" s="76"/>
      <c r="CL93" s="76"/>
      <c r="CM93" s="76"/>
      <c r="CN93" s="76"/>
      <c r="CO93" s="76"/>
      <c r="CP93" s="76"/>
      <c r="CQ93" s="76"/>
      <c r="CR93" s="76"/>
      <c r="CS93" s="76"/>
      <c r="CT93" s="76"/>
      <c r="CU93" s="76"/>
      <c r="CV93" s="76"/>
      <c r="CW93" s="76"/>
      <c r="CX93" s="76"/>
      <c r="CY93" s="76"/>
      <c r="CZ93" s="76"/>
      <c r="DA93" s="76"/>
      <c r="DB93" s="76"/>
      <c r="DC93" s="76"/>
      <c r="DD93" s="76"/>
      <c r="DE93" s="76"/>
      <c r="DF93" s="76"/>
      <c r="DG93" s="76"/>
      <c r="DH93" s="104">
        <f t="shared" si="47"/>
        <v>95.560442020000039</v>
      </c>
      <c r="DJ93" s="105">
        <f t="shared" si="24"/>
        <v>4.4395579799999609</v>
      </c>
      <c r="DK93" s="76"/>
      <c r="DL93" s="41" t="s">
        <v>409</v>
      </c>
      <c r="DO93" s="39">
        <v>4.42</v>
      </c>
      <c r="DP93" s="76"/>
      <c r="DQ93" s="76"/>
      <c r="DR93" s="76"/>
      <c r="DU93" s="64"/>
      <c r="DW93" s="32"/>
      <c r="DX93" s="12">
        <f t="shared" si="25"/>
        <v>73.542983387719545</v>
      </c>
      <c r="DY93" s="12">
        <f t="shared" si="26"/>
        <v>0</v>
      </c>
      <c r="DZ93" s="12">
        <f t="shared" si="27"/>
        <v>0.24582556864987584</v>
      </c>
      <c r="EA93" s="12">
        <f t="shared" si="28"/>
        <v>0</v>
      </c>
      <c r="EB93" s="12">
        <f t="shared" si="29"/>
        <v>9.9354709954281102</v>
      </c>
      <c r="EC93" s="12">
        <f t="shared" si="30"/>
        <v>0</v>
      </c>
      <c r="ED93" s="12">
        <f t="shared" si="31"/>
        <v>4.066368800582489</v>
      </c>
      <c r="EE93" s="12">
        <f t="shared" si="32"/>
        <v>0</v>
      </c>
      <c r="EF93" s="12">
        <f t="shared" si="33"/>
        <v>0.14339824837909423</v>
      </c>
      <c r="EG93" s="12">
        <f t="shared" si="34"/>
        <v>0</v>
      </c>
      <c r="EH93" s="12">
        <f t="shared" si="35"/>
        <v>1.0242752956240456E-2</v>
      </c>
      <c r="EI93" s="12">
        <f t="shared" si="36"/>
        <v>0</v>
      </c>
      <c r="EJ93" s="12">
        <f t="shared" si="37"/>
        <v>0.20485464054156322</v>
      </c>
      <c r="EK93" s="12">
        <f t="shared" si="38"/>
        <v>0</v>
      </c>
      <c r="EL93" s="12">
        <f t="shared" si="39"/>
        <v>5.4286584389325716</v>
      </c>
      <c r="EM93" s="12">
        <f t="shared" si="40"/>
        <v>0</v>
      </c>
      <c r="EN93" s="12">
        <f t="shared" si="41"/>
        <v>4.578505401936396</v>
      </c>
      <c r="EO93" s="12">
        <f t="shared" si="42"/>
        <v>0</v>
      </c>
      <c r="EP93" s="12">
        <f t="shared" si="43"/>
        <v>0</v>
      </c>
      <c r="EQ93" s="12" t="e">
        <f t="shared" si="44"/>
        <v>#DIV/0!</v>
      </c>
      <c r="ER93" s="12">
        <f t="shared" si="45"/>
        <v>100</v>
      </c>
      <c r="ES93" s="12">
        <f t="shared" si="46"/>
        <v>0</v>
      </c>
    </row>
    <row r="94" spans="1:149" s="12" customFormat="1" x14ac:dyDescent="0.45">
      <c r="A94" s="39" t="s">
        <v>143</v>
      </c>
      <c r="B94" s="32" t="s">
        <v>120</v>
      </c>
      <c r="C94" s="12" t="s">
        <v>530</v>
      </c>
      <c r="D94" s="12" t="s">
        <v>522</v>
      </c>
      <c r="E94" s="12" t="s">
        <v>20</v>
      </c>
      <c r="F94" s="39" t="s">
        <v>206</v>
      </c>
      <c r="G94" s="76" t="s">
        <v>431</v>
      </c>
      <c r="H94" s="39" t="s">
        <v>136</v>
      </c>
      <c r="I94" s="39">
        <v>48</v>
      </c>
      <c r="J94" s="39">
        <v>128</v>
      </c>
      <c r="K94" s="39"/>
      <c r="L94" s="39">
        <v>1130</v>
      </c>
      <c r="M94" s="76"/>
      <c r="O94" s="39" t="s">
        <v>81</v>
      </c>
      <c r="P94" s="76" t="s">
        <v>226</v>
      </c>
      <c r="Q94" s="95"/>
      <c r="R94" s="95">
        <v>2</v>
      </c>
      <c r="S94" s="96"/>
      <c r="AA94" s="50"/>
      <c r="AB94" s="50"/>
      <c r="AC94" s="50"/>
      <c r="AD94" s="76"/>
      <c r="AE94" s="50">
        <v>1</v>
      </c>
      <c r="AF94" s="50"/>
      <c r="AG94" s="50">
        <v>0</v>
      </c>
      <c r="AH94" s="76"/>
      <c r="AQ94" s="32"/>
      <c r="AR94" s="62">
        <v>0.97550000000000003</v>
      </c>
      <c r="AS94" s="62">
        <v>1.34</v>
      </c>
      <c r="AU94" s="37">
        <v>1280</v>
      </c>
      <c r="AW94" s="37">
        <v>1248.6400000000001</v>
      </c>
      <c r="AX94" s="37">
        <v>21.523629233073624</v>
      </c>
      <c r="BA94" s="32"/>
      <c r="BB94" s="97" t="s">
        <v>89</v>
      </c>
      <c r="BC94" s="83" t="s">
        <v>132</v>
      </c>
      <c r="BD94" s="103">
        <v>51.7669</v>
      </c>
      <c r="BE94" s="103"/>
      <c r="BF94" s="103">
        <v>1.69981</v>
      </c>
      <c r="BG94" s="103"/>
      <c r="BH94" s="103">
        <v>13.327999999999999</v>
      </c>
      <c r="BI94" s="103"/>
      <c r="BJ94" s="103">
        <v>4.63584</v>
      </c>
      <c r="BK94" s="103"/>
      <c r="BL94" s="103"/>
      <c r="BM94" s="103"/>
      <c r="BN94" s="103">
        <v>1.5646</v>
      </c>
      <c r="BO94" s="103"/>
      <c r="BP94" s="103">
        <v>8.6921999999999999E-2</v>
      </c>
      <c r="BQ94" s="103"/>
      <c r="BR94" s="103">
        <v>5.1573700000000002</v>
      </c>
      <c r="BS94" s="103"/>
      <c r="BT94" s="103"/>
      <c r="BU94" s="103"/>
      <c r="BV94" s="103"/>
      <c r="BW94" s="103"/>
      <c r="BX94" s="103">
        <v>6.6157300000000001</v>
      </c>
      <c r="BY94" s="103"/>
      <c r="BZ94" s="103">
        <v>3.21611</v>
      </c>
      <c r="CA94" s="103"/>
      <c r="CB94" s="103">
        <v>6.0555599999999998</v>
      </c>
      <c r="CC94" s="103"/>
      <c r="CD94" s="103"/>
      <c r="CE94" s="76"/>
      <c r="CF94" s="76"/>
      <c r="CG94" s="76"/>
      <c r="CH94" s="76"/>
      <c r="CI94" s="76"/>
      <c r="CJ94" s="76"/>
      <c r="CK94" s="76"/>
      <c r="CL94" s="76"/>
      <c r="CM94" s="76"/>
      <c r="CN94" s="76"/>
      <c r="CO94" s="76"/>
      <c r="CP94" s="76"/>
      <c r="CQ94" s="76"/>
      <c r="CR94" s="76"/>
      <c r="CS94" s="76"/>
      <c r="CT94" s="76"/>
      <c r="CU94" s="76"/>
      <c r="CV94" s="76"/>
      <c r="CW94" s="76"/>
      <c r="CX94" s="76"/>
      <c r="CY94" s="76"/>
      <c r="CZ94" s="76"/>
      <c r="DA94" s="76"/>
      <c r="DB94" s="76"/>
      <c r="DC94" s="76"/>
      <c r="DD94" s="76"/>
      <c r="DE94" s="76"/>
      <c r="DF94" s="76"/>
      <c r="DG94" s="76"/>
      <c r="DH94" s="104">
        <f t="shared" si="47"/>
        <v>94.126841999999996</v>
      </c>
      <c r="DJ94" s="105">
        <f t="shared" si="24"/>
        <v>5.8731580000000037</v>
      </c>
      <c r="DK94" s="76"/>
      <c r="DL94" s="41" t="s">
        <v>409</v>
      </c>
      <c r="DO94" s="39">
        <v>4.55</v>
      </c>
      <c r="DP94" s="76"/>
      <c r="DQ94" s="76"/>
      <c r="DR94" s="76"/>
      <c r="DU94" s="64"/>
      <c r="DW94" s="32"/>
      <c r="DX94" s="12">
        <f t="shared" si="25"/>
        <v>54.99695825341724</v>
      </c>
      <c r="DY94" s="12">
        <f t="shared" si="26"/>
        <v>0</v>
      </c>
      <c r="DZ94" s="12">
        <f t="shared" si="27"/>
        <v>1.8058716981071139</v>
      </c>
      <c r="EA94" s="12">
        <f t="shared" si="28"/>
        <v>0</v>
      </c>
      <c r="EB94" s="12">
        <f t="shared" si="29"/>
        <v>14.159616658551021</v>
      </c>
      <c r="EC94" s="12">
        <f t="shared" si="30"/>
        <v>0</v>
      </c>
      <c r="ED94" s="12">
        <f t="shared" si="31"/>
        <v>1.6622251068404057</v>
      </c>
      <c r="EE94" s="12">
        <f t="shared" si="32"/>
        <v>0</v>
      </c>
      <c r="EF94" s="12">
        <f t="shared" si="33"/>
        <v>9.2345603180865238E-2</v>
      </c>
      <c r="EG94" s="12">
        <f t="shared" si="34"/>
        <v>0</v>
      </c>
      <c r="EH94" s="12">
        <f t="shared" si="35"/>
        <v>5.479170330605589</v>
      </c>
      <c r="EI94" s="12">
        <f t="shared" si="36"/>
        <v>0</v>
      </c>
      <c r="EJ94" s="12">
        <f t="shared" si="37"/>
        <v>7.0285264643214109</v>
      </c>
      <c r="EK94" s="12">
        <f t="shared" si="38"/>
        <v>0</v>
      </c>
      <c r="EL94" s="12">
        <f t="shared" si="39"/>
        <v>3.4167830681071827</v>
      </c>
      <c r="EM94" s="12">
        <f t="shared" si="40"/>
        <v>0</v>
      </c>
      <c r="EN94" s="12">
        <f t="shared" si="41"/>
        <v>6.4334039805563652</v>
      </c>
      <c r="EO94" s="12">
        <f t="shared" si="42"/>
        <v>0</v>
      </c>
      <c r="EP94" s="12">
        <f t="shared" si="43"/>
        <v>0</v>
      </c>
      <c r="EQ94" s="12" t="e">
        <f t="shared" si="44"/>
        <v>#DIV/0!</v>
      </c>
      <c r="ER94" s="12">
        <f t="shared" si="45"/>
        <v>100</v>
      </c>
      <c r="ES94" s="12">
        <f t="shared" si="46"/>
        <v>0</v>
      </c>
    </row>
    <row r="95" spans="1:149" s="38" customFormat="1" ht="14.65" thickBot="1" x14ac:dyDescent="0.5">
      <c r="A95" s="40" t="s">
        <v>143</v>
      </c>
      <c r="B95" s="98" t="s">
        <v>120</v>
      </c>
      <c r="C95" s="38" t="s">
        <v>530</v>
      </c>
      <c r="D95" s="38" t="s">
        <v>522</v>
      </c>
      <c r="E95" s="38" t="s">
        <v>20</v>
      </c>
      <c r="F95" s="40" t="s">
        <v>207</v>
      </c>
      <c r="G95" s="85" t="s">
        <v>431</v>
      </c>
      <c r="H95" s="40" t="s">
        <v>136</v>
      </c>
      <c r="I95" s="40">
        <v>48</v>
      </c>
      <c r="J95" s="40">
        <v>81.400000000000006</v>
      </c>
      <c r="K95" s="40"/>
      <c r="L95" s="40">
        <v>1130</v>
      </c>
      <c r="M95" s="85"/>
      <c r="O95" s="40" t="s">
        <v>81</v>
      </c>
      <c r="P95" s="85" t="s">
        <v>226</v>
      </c>
      <c r="Q95" s="99"/>
      <c r="R95" s="99">
        <v>2</v>
      </c>
      <c r="S95" s="100"/>
      <c r="AA95" s="51"/>
      <c r="AB95" s="51"/>
      <c r="AC95" s="51"/>
      <c r="AD95" s="85"/>
      <c r="AE95" s="51">
        <v>1</v>
      </c>
      <c r="AF95" s="51"/>
      <c r="AG95" s="51">
        <v>0</v>
      </c>
      <c r="AH95" s="85"/>
      <c r="AQ95" s="98"/>
      <c r="AR95" s="63">
        <v>0.97860000000000003</v>
      </c>
      <c r="AS95" s="63">
        <v>1.1970000000000001</v>
      </c>
      <c r="AU95" s="106">
        <v>814</v>
      </c>
      <c r="AW95" s="106">
        <v>796.58040000000005</v>
      </c>
      <c r="AX95" s="106">
        <v>20.627032300616548</v>
      </c>
      <c r="BA95" s="98"/>
      <c r="BB95" s="101" t="s">
        <v>89</v>
      </c>
      <c r="BC95" s="92" t="s">
        <v>132</v>
      </c>
      <c r="BD95" s="107">
        <v>52.385100000000001</v>
      </c>
      <c r="BE95" s="107"/>
      <c r="BF95" s="107">
        <v>1.72011</v>
      </c>
      <c r="BG95" s="107"/>
      <c r="BH95" s="107">
        <v>13.4872</v>
      </c>
      <c r="BI95" s="107"/>
      <c r="BJ95" s="107">
        <v>4.6912099999999999</v>
      </c>
      <c r="BK95" s="107"/>
      <c r="BL95" s="107"/>
      <c r="BM95" s="107"/>
      <c r="BN95" s="107">
        <v>1.58328</v>
      </c>
      <c r="BO95" s="107"/>
      <c r="BP95" s="107">
        <v>8.7960099999999999E-2</v>
      </c>
      <c r="BQ95" s="107"/>
      <c r="BR95" s="107">
        <v>5.2189699999999997</v>
      </c>
      <c r="BS95" s="107"/>
      <c r="BT95" s="107"/>
      <c r="BU95" s="107"/>
      <c r="BV95" s="107"/>
      <c r="BW95" s="107"/>
      <c r="BX95" s="107">
        <v>6.6947400000000004</v>
      </c>
      <c r="BY95" s="107"/>
      <c r="BZ95" s="107">
        <v>3.2545199999999999</v>
      </c>
      <c r="CA95" s="107"/>
      <c r="CB95" s="107">
        <v>6.1278899999999998</v>
      </c>
      <c r="CC95" s="107"/>
      <c r="CD95" s="107"/>
      <c r="CE95" s="85"/>
      <c r="CF95" s="85"/>
      <c r="CG95" s="85"/>
      <c r="CH95" s="85"/>
      <c r="CI95" s="85"/>
      <c r="CJ95" s="85"/>
      <c r="CK95" s="85"/>
      <c r="CL95" s="85"/>
      <c r="CM95" s="85"/>
      <c r="CN95" s="85"/>
      <c r="CO95" s="85"/>
      <c r="CP95" s="85"/>
      <c r="CQ95" s="85"/>
      <c r="CR95" s="85"/>
      <c r="CS95" s="85"/>
      <c r="CT95" s="85"/>
      <c r="CU95" s="85"/>
      <c r="CV95" s="85"/>
      <c r="CW95" s="85"/>
      <c r="CX95" s="85"/>
      <c r="CY95" s="85"/>
      <c r="CZ95" s="85"/>
      <c r="DA95" s="85"/>
      <c r="DB95" s="85"/>
      <c r="DC95" s="85"/>
      <c r="DD95" s="85"/>
      <c r="DE95" s="85"/>
      <c r="DF95" s="85"/>
      <c r="DG95" s="85"/>
      <c r="DH95" s="108">
        <f t="shared" si="47"/>
        <v>95.250980099999992</v>
      </c>
      <c r="DJ95" s="109">
        <f t="shared" si="24"/>
        <v>4.7490199000000075</v>
      </c>
      <c r="DK95" s="85"/>
      <c r="DL95" s="38" t="s">
        <v>409</v>
      </c>
      <c r="DO95" s="40">
        <v>3.41</v>
      </c>
      <c r="DP95" s="85"/>
      <c r="DQ95" s="85"/>
      <c r="DR95" s="85"/>
      <c r="DU95" s="66"/>
      <c r="DW95" s="98"/>
      <c r="DX95" s="38">
        <f t="shared" si="25"/>
        <v>54.996914409702754</v>
      </c>
      <c r="DY95" s="38">
        <f t="shared" si="26"/>
        <v>0</v>
      </c>
      <c r="DZ95" s="38">
        <f t="shared" si="27"/>
        <v>1.8058711817916506</v>
      </c>
      <c r="EA95" s="38">
        <f t="shared" si="28"/>
        <v>0</v>
      </c>
      <c r="EB95" s="38">
        <f t="shared" si="29"/>
        <v>14.159644326851396</v>
      </c>
      <c r="EC95" s="38">
        <f t="shared" si="30"/>
        <v>0</v>
      </c>
      <c r="ED95" s="38">
        <f t="shared" si="31"/>
        <v>1.6622191166303812</v>
      </c>
      <c r="EE95" s="38">
        <f t="shared" si="32"/>
        <v>0</v>
      </c>
      <c r="EF95" s="38">
        <f t="shared" si="33"/>
        <v>9.2345611465261976E-2</v>
      </c>
      <c r="EG95" s="38">
        <f t="shared" si="34"/>
        <v>0</v>
      </c>
      <c r="EH95" s="38">
        <f t="shared" si="35"/>
        <v>5.4791772163612622</v>
      </c>
      <c r="EI95" s="38">
        <f t="shared" si="36"/>
        <v>0</v>
      </c>
      <c r="EJ95" s="38">
        <f t="shared" si="37"/>
        <v>7.0285261033235304</v>
      </c>
      <c r="EK95" s="38">
        <f t="shared" si="38"/>
        <v>0</v>
      </c>
      <c r="EL95" s="38">
        <f t="shared" si="39"/>
        <v>3.4167837397402279</v>
      </c>
      <c r="EM95" s="38">
        <f t="shared" si="40"/>
        <v>0</v>
      </c>
      <c r="EN95" s="38">
        <f t="shared" si="41"/>
        <v>6.4334141166490735</v>
      </c>
      <c r="EO95" s="38">
        <f t="shared" si="42"/>
        <v>0</v>
      </c>
      <c r="EP95" s="38">
        <f t="shared" si="43"/>
        <v>0</v>
      </c>
      <c r="EQ95" s="38" t="e">
        <f t="shared" si="44"/>
        <v>#DIV/0!</v>
      </c>
      <c r="ER95" s="38">
        <f t="shared" si="45"/>
        <v>100</v>
      </c>
      <c r="ES95" s="38">
        <f t="shared" si="46"/>
        <v>0</v>
      </c>
    </row>
    <row r="96" spans="1:149" s="12" customFormat="1" x14ac:dyDescent="0.45">
      <c r="A96" s="39" t="s">
        <v>256</v>
      </c>
      <c r="B96" s="32" t="s">
        <v>123</v>
      </c>
      <c r="C96" s="12" t="s">
        <v>445</v>
      </c>
      <c r="D96" s="12" t="s">
        <v>444</v>
      </c>
      <c r="E96" s="39" t="s">
        <v>133</v>
      </c>
      <c r="F96" s="39" t="s">
        <v>265</v>
      </c>
      <c r="G96" s="76" t="s">
        <v>432</v>
      </c>
      <c r="H96" s="39" t="s">
        <v>136</v>
      </c>
      <c r="I96" s="39">
        <v>10</v>
      </c>
      <c r="J96" s="39">
        <v>71</v>
      </c>
      <c r="K96" s="39"/>
      <c r="L96" s="39">
        <v>1135</v>
      </c>
      <c r="M96" s="76"/>
      <c r="O96" s="39" t="s">
        <v>134</v>
      </c>
      <c r="P96" s="76" t="s">
        <v>399</v>
      </c>
      <c r="Q96" s="95"/>
      <c r="R96" s="95"/>
      <c r="S96" s="96"/>
      <c r="AA96" s="50"/>
      <c r="AB96" s="50"/>
      <c r="AC96" s="50"/>
      <c r="AD96" s="76"/>
      <c r="AE96" s="50">
        <v>1</v>
      </c>
      <c r="AF96" s="50"/>
      <c r="AG96" s="50">
        <v>0</v>
      </c>
      <c r="AH96" s="76"/>
      <c r="AQ96" s="32"/>
      <c r="AR96" s="62">
        <v>0.98099999999999998</v>
      </c>
      <c r="AS96" s="62"/>
      <c r="AU96" s="37">
        <v>710</v>
      </c>
      <c r="AW96" s="37">
        <v>696.51</v>
      </c>
      <c r="BA96" s="32"/>
      <c r="BB96" s="97" t="s">
        <v>89</v>
      </c>
      <c r="BC96" s="83" t="s">
        <v>132</v>
      </c>
      <c r="BD96" s="115">
        <v>47.193800000000003</v>
      </c>
      <c r="BE96" s="115"/>
      <c r="BF96" s="115">
        <v>1.57081</v>
      </c>
      <c r="BG96" s="115"/>
      <c r="BH96" s="115">
        <v>14.8332</v>
      </c>
      <c r="BI96" s="115"/>
      <c r="BJ96" s="115"/>
      <c r="BK96" s="115"/>
      <c r="BL96" s="115"/>
      <c r="BM96" s="115"/>
      <c r="BN96" s="115">
        <v>10.0313</v>
      </c>
      <c r="BO96" s="115"/>
      <c r="BP96" s="115">
        <v>0.19883600000000001</v>
      </c>
      <c r="BQ96" s="115"/>
      <c r="BR96" s="115">
        <v>7.3569500000000003</v>
      </c>
      <c r="BS96" s="115"/>
      <c r="BT96" s="115"/>
      <c r="BU96" s="115"/>
      <c r="BV96" s="115"/>
      <c r="BW96" s="115"/>
      <c r="BX96" s="115">
        <v>12.0694</v>
      </c>
      <c r="BY96" s="115"/>
      <c r="BZ96" s="115">
        <v>2.52522</v>
      </c>
      <c r="CA96" s="115"/>
      <c r="CB96" s="115">
        <v>1.25267</v>
      </c>
      <c r="CC96" s="115"/>
      <c r="CD96" s="115">
        <v>0.36784699999999998</v>
      </c>
      <c r="CE96" s="76"/>
      <c r="CF96" s="76"/>
      <c r="CG96" s="76"/>
      <c r="CH96" s="76"/>
      <c r="CI96" s="76"/>
      <c r="CJ96" s="76"/>
      <c r="CK96" s="76"/>
      <c r="CL96" s="76"/>
      <c r="CM96" s="76"/>
      <c r="CN96" s="76"/>
      <c r="CO96" s="76"/>
      <c r="CP96" s="76"/>
      <c r="CQ96" s="76"/>
      <c r="CR96" s="76"/>
      <c r="CS96" s="76"/>
      <c r="CT96" s="76"/>
      <c r="CU96" s="76"/>
      <c r="CV96" s="76"/>
      <c r="CW96" s="76"/>
      <c r="CX96" s="76"/>
      <c r="CY96" s="76"/>
      <c r="CZ96" s="76"/>
      <c r="DA96" s="76"/>
      <c r="DB96" s="76"/>
      <c r="DC96" s="76"/>
      <c r="DD96" s="76"/>
      <c r="DE96" s="76"/>
      <c r="DF96" s="76"/>
      <c r="DG96" s="76"/>
      <c r="DH96" s="116">
        <f t="shared" ref="DH96:DH105" si="48">SUM(BD96,BF96,BH96,BJ96,BL96,BN96,BP96,BR96,BT96,BV96,BX96,BZ96,CB96,CD96,CF96,CH96,CJ96,CL96,CN96,CX96,CZ96,DB96)</f>
        <v>97.400032999999993</v>
      </c>
      <c r="DJ96" s="105">
        <f t="shared" ref="DJ96:DJ105" si="49">IF(AND(DH96&lt;100, DH96&gt;0), 100-DH96, 0)</f>
        <v>2.5999670000000066</v>
      </c>
      <c r="DK96" s="76"/>
      <c r="DL96" s="12" t="s">
        <v>111</v>
      </c>
      <c r="DO96" s="39">
        <v>2.6</v>
      </c>
      <c r="DP96" s="76"/>
      <c r="DQ96" s="76"/>
      <c r="DR96" s="76"/>
      <c r="DU96" s="64"/>
      <c r="DW96" s="32"/>
      <c r="DX96" s="12">
        <f t="shared" ref="DX96:DX105" si="50">BD96/$DH96*100</f>
        <v>48.453577012648452</v>
      </c>
      <c r="DY96" s="12">
        <f t="shared" ref="DY96:DY105" si="51">DX96*SQRT(((BE96/BD96)^2)+(($DI96/$DH96)^2))</f>
        <v>0</v>
      </c>
      <c r="DZ96" s="12">
        <f t="shared" ref="DZ96:DZ105" si="52">BF96/$DH96*100</f>
        <v>1.6127407266894871</v>
      </c>
      <c r="EA96" s="12">
        <f t="shared" ref="EA96:EA105" si="53">DZ96*SQRT(((BG96/BF96)^2)+(($DI96/$DH96)^2))</f>
        <v>0</v>
      </c>
      <c r="EB96" s="12">
        <f t="shared" ref="EB96:EB105" si="54">BH96/$DH96*100</f>
        <v>15.229152951108343</v>
      </c>
      <c r="EC96" s="12">
        <f t="shared" ref="EC96:EC105" si="55">EB96*SQRT(((BI96/BH96)^2)+(($DI96/$DH96)^2))</f>
        <v>0</v>
      </c>
      <c r="ED96" s="12">
        <f t="shared" ref="ED96:ED105" si="56">BN96/$DH96*100</f>
        <v>10.299072485940535</v>
      </c>
      <c r="EE96" s="12">
        <f t="shared" ref="EE96:EE105" si="57">ED96*SQRT(((BO96/BN96)^2)+(($DI96/$DH96)^2))</f>
        <v>0</v>
      </c>
      <c r="EF96" s="12">
        <f t="shared" ref="EF96:EF105" si="58">BP96/$DH96*100</f>
        <v>0.20414366800060535</v>
      </c>
      <c r="EG96" s="12">
        <f t="shared" ref="EG96:EG105" si="59">EF96*SQRT(((BQ96/BP96)^2)+(($DI96/$DH96)^2))</f>
        <v>0</v>
      </c>
      <c r="EH96" s="12">
        <f t="shared" ref="EH96:EH105" si="60">BR96/$DH96*100</f>
        <v>7.5533341965089482</v>
      </c>
      <c r="EI96" s="12">
        <f t="shared" ref="EI96:EI105" si="61">EH96*SQRT(((BS96/BR96)^2)+(($DI96/$DH96)^2))</f>
        <v>0</v>
      </c>
      <c r="EJ96" s="12">
        <f t="shared" ref="EJ96:EJ105" si="62">BX96/$DH96*100</f>
        <v>12.391576910451356</v>
      </c>
      <c r="EK96" s="12">
        <f t="shared" ref="EK96:EK105" si="63">EJ96*SQRT(((BY96/BX96)^2)+(($DI96/$DH96)^2))</f>
        <v>0</v>
      </c>
      <c r="EL96" s="12">
        <f t="shared" ref="EL96:EL105" si="64">BZ96/$DH96*100</f>
        <v>2.5926274583500399</v>
      </c>
      <c r="EM96" s="12">
        <f t="shared" ref="EM96:EM105" si="65">EL96*SQRT(((CA96/BZ96)^2)+(($DI96/$DH96)^2))</f>
        <v>0</v>
      </c>
      <c r="EN96" s="12">
        <f t="shared" ref="EN96:EN105" si="66">CB96/$DH96*100</f>
        <v>1.2861083938236448</v>
      </c>
      <c r="EO96" s="12">
        <f t="shared" ref="EO96:EO105" si="67">EN96*SQRT(((CC96/CB96)^2)+(($DI96/$DH96)^2))</f>
        <v>0</v>
      </c>
      <c r="EP96" s="12">
        <f t="shared" ref="EP96:EP105" si="68">CD96/$DH96*100</f>
        <v>0.37766619647859873</v>
      </c>
      <c r="EQ96" s="12">
        <f t="shared" ref="EQ96:EQ105" si="69">EP96*SQRT(((CE96/CD96)^2)+(($DI96/$DH96)^2))</f>
        <v>0</v>
      </c>
      <c r="ER96" s="12">
        <f t="shared" ref="ER96:ER105" si="70">DH96/$DH96*100</f>
        <v>100</v>
      </c>
      <c r="ES96" s="12">
        <f t="shared" ref="ES96:ES105" si="71">ER96*SQRT(((DI96/DH96)^2)+(($DI96/$DH96)^2))</f>
        <v>0</v>
      </c>
    </row>
    <row r="97" spans="1:149" s="12" customFormat="1" x14ac:dyDescent="0.45">
      <c r="A97" s="39" t="s">
        <v>256</v>
      </c>
      <c r="B97" s="32" t="s">
        <v>123</v>
      </c>
      <c r="C97" s="12" t="s">
        <v>445</v>
      </c>
      <c r="D97" s="12" t="s">
        <v>444</v>
      </c>
      <c r="E97" s="39" t="s">
        <v>133</v>
      </c>
      <c r="F97" s="39" t="s">
        <v>266</v>
      </c>
      <c r="G97" s="76" t="s">
        <v>432</v>
      </c>
      <c r="H97" s="39" t="s">
        <v>136</v>
      </c>
      <c r="I97" s="39">
        <v>8</v>
      </c>
      <c r="J97" s="39">
        <v>69.5</v>
      </c>
      <c r="K97" s="39"/>
      <c r="L97" s="39">
        <v>1120</v>
      </c>
      <c r="M97" s="76"/>
      <c r="O97" s="39" t="s">
        <v>134</v>
      </c>
      <c r="P97" s="76" t="s">
        <v>399</v>
      </c>
      <c r="Q97" s="95"/>
      <c r="R97" s="95"/>
      <c r="S97" s="96"/>
      <c r="AA97" s="50"/>
      <c r="AB97" s="50"/>
      <c r="AC97" s="50"/>
      <c r="AD97" s="76"/>
      <c r="AE97" s="50">
        <v>1</v>
      </c>
      <c r="AF97" s="50"/>
      <c r="AG97" s="50">
        <v>0</v>
      </c>
      <c r="AH97" s="76"/>
      <c r="AQ97" s="32"/>
      <c r="AR97" s="62">
        <v>0.9788</v>
      </c>
      <c r="AS97" s="62"/>
      <c r="AU97" s="37">
        <v>695</v>
      </c>
      <c r="AW97" s="37">
        <v>680.26599999999996</v>
      </c>
      <c r="BA97" s="32"/>
      <c r="BB97" s="97" t="s">
        <v>89</v>
      </c>
      <c r="BC97" s="83" t="s">
        <v>132</v>
      </c>
      <c r="BD97" s="115">
        <v>47.435099999999998</v>
      </c>
      <c r="BE97" s="115"/>
      <c r="BF97" s="115">
        <v>1.5324</v>
      </c>
      <c r="BG97" s="115"/>
      <c r="BH97" s="115">
        <v>14.760400000000001</v>
      </c>
      <c r="BI97" s="115"/>
      <c r="BJ97" s="115"/>
      <c r="BK97" s="115"/>
      <c r="BL97" s="115"/>
      <c r="BM97" s="115"/>
      <c r="BN97" s="115">
        <v>10.113799999999999</v>
      </c>
      <c r="BO97" s="115"/>
      <c r="BP97" s="115">
        <v>0.18784200000000001</v>
      </c>
      <c r="BQ97" s="115"/>
      <c r="BR97" s="115">
        <v>7.12812</v>
      </c>
      <c r="BS97" s="115"/>
      <c r="BT97" s="115"/>
      <c r="BU97" s="115"/>
      <c r="BV97" s="115"/>
      <c r="BW97" s="115"/>
      <c r="BX97" s="115">
        <v>12.19</v>
      </c>
      <c r="BY97" s="115"/>
      <c r="BZ97" s="115">
        <v>2.5309300000000001</v>
      </c>
      <c r="CA97" s="115"/>
      <c r="CB97" s="115">
        <v>1.24569</v>
      </c>
      <c r="CC97" s="115"/>
      <c r="CD97" s="115">
        <v>0.37568400000000002</v>
      </c>
      <c r="CE97" s="76"/>
      <c r="CF97" s="76"/>
      <c r="CG97" s="76"/>
      <c r="CH97" s="76"/>
      <c r="CI97" s="76"/>
      <c r="CJ97" s="76"/>
      <c r="CK97" s="76"/>
      <c r="CL97" s="76"/>
      <c r="CM97" s="76"/>
      <c r="CN97" s="76"/>
      <c r="CO97" s="76"/>
      <c r="CP97" s="76"/>
      <c r="CQ97" s="76"/>
      <c r="CR97" s="76"/>
      <c r="CS97" s="76"/>
      <c r="CT97" s="76"/>
      <c r="CU97" s="76"/>
      <c r="CV97" s="76"/>
      <c r="CW97" s="76"/>
      <c r="CX97" s="76"/>
      <c r="CY97" s="76"/>
      <c r="CZ97" s="76"/>
      <c r="DA97" s="76"/>
      <c r="DB97" s="76"/>
      <c r="DC97" s="76"/>
      <c r="DD97" s="76"/>
      <c r="DE97" s="76"/>
      <c r="DF97" s="76"/>
      <c r="DG97" s="76"/>
      <c r="DH97" s="116">
        <f t="shared" si="48"/>
        <v>97.499966000000001</v>
      </c>
      <c r="DJ97" s="105">
        <f t="shared" si="49"/>
        <v>2.5000339999999994</v>
      </c>
      <c r="DK97" s="76"/>
      <c r="DL97" s="12" t="s">
        <v>111</v>
      </c>
      <c r="DO97" s="39">
        <v>2.5</v>
      </c>
      <c r="DP97" s="76"/>
      <c r="DQ97" s="76"/>
      <c r="DR97" s="76"/>
      <c r="DU97" s="64"/>
      <c r="DW97" s="32"/>
      <c r="DX97" s="12">
        <f t="shared" si="50"/>
        <v>48.651401581001572</v>
      </c>
      <c r="DY97" s="12">
        <f t="shared" si="51"/>
        <v>0</v>
      </c>
      <c r="DZ97" s="12">
        <f t="shared" si="52"/>
        <v>1.5716928557698164</v>
      </c>
      <c r="EA97" s="12">
        <f t="shared" si="53"/>
        <v>0</v>
      </c>
      <c r="EB97" s="12">
        <f t="shared" si="54"/>
        <v>15.138877074069953</v>
      </c>
      <c r="EC97" s="12">
        <f t="shared" si="55"/>
        <v>0</v>
      </c>
      <c r="ED97" s="12">
        <f t="shared" si="56"/>
        <v>10.373131822425455</v>
      </c>
      <c r="EE97" s="12">
        <f t="shared" si="57"/>
        <v>0</v>
      </c>
      <c r="EF97" s="12">
        <f t="shared" si="58"/>
        <v>0.1926585287219485</v>
      </c>
      <c r="EG97" s="12">
        <f t="shared" si="59"/>
        <v>0</v>
      </c>
      <c r="EH97" s="12">
        <f t="shared" si="60"/>
        <v>7.310894857132566</v>
      </c>
      <c r="EI97" s="12">
        <f t="shared" si="61"/>
        <v>0</v>
      </c>
      <c r="EJ97" s="12">
        <f t="shared" si="62"/>
        <v>12.50256846243413</v>
      </c>
      <c r="EK97" s="12">
        <f t="shared" si="63"/>
        <v>0</v>
      </c>
      <c r="EL97" s="12">
        <f t="shared" si="64"/>
        <v>2.5958265462369496</v>
      </c>
      <c r="EM97" s="12">
        <f t="shared" si="65"/>
        <v>0</v>
      </c>
      <c r="EN97" s="12">
        <f t="shared" si="66"/>
        <v>1.2776312147637057</v>
      </c>
      <c r="EO97" s="12">
        <f t="shared" si="67"/>
        <v>0</v>
      </c>
      <c r="EP97" s="12">
        <f t="shared" si="68"/>
        <v>0.38531705744389699</v>
      </c>
      <c r="EQ97" s="12">
        <f t="shared" si="69"/>
        <v>0</v>
      </c>
      <c r="ER97" s="12">
        <f t="shared" si="70"/>
        <v>100</v>
      </c>
      <c r="ES97" s="12">
        <f t="shared" si="71"/>
        <v>0</v>
      </c>
    </row>
    <row r="98" spans="1:149" s="12" customFormat="1" x14ac:dyDescent="0.45">
      <c r="A98" s="39" t="s">
        <v>256</v>
      </c>
      <c r="B98" s="32" t="s">
        <v>123</v>
      </c>
      <c r="C98" s="12" t="s">
        <v>445</v>
      </c>
      <c r="D98" s="12" t="s">
        <v>444</v>
      </c>
      <c r="E98" s="39" t="s">
        <v>133</v>
      </c>
      <c r="F98" s="39" t="s">
        <v>267</v>
      </c>
      <c r="G98" s="76" t="s">
        <v>432</v>
      </c>
      <c r="H98" s="39" t="s">
        <v>136</v>
      </c>
      <c r="I98" s="39">
        <v>8</v>
      </c>
      <c r="J98" s="39">
        <v>80</v>
      </c>
      <c r="K98" s="39"/>
      <c r="L98" s="39">
        <v>1110</v>
      </c>
      <c r="M98" s="76"/>
      <c r="O98" s="39" t="s">
        <v>134</v>
      </c>
      <c r="P98" s="76" t="s">
        <v>399</v>
      </c>
      <c r="Q98" s="95"/>
      <c r="R98" s="95"/>
      <c r="S98" s="96"/>
      <c r="AA98" s="50"/>
      <c r="AB98" s="50"/>
      <c r="AC98" s="50"/>
      <c r="AD98" s="76"/>
      <c r="AE98" s="50">
        <v>1</v>
      </c>
      <c r="AF98" s="50"/>
      <c r="AG98" s="50">
        <v>0</v>
      </c>
      <c r="AH98" s="76"/>
      <c r="AQ98" s="32"/>
      <c r="AR98" s="62">
        <v>0.97489999999999999</v>
      </c>
      <c r="AS98" s="62"/>
      <c r="AU98" s="37">
        <v>800</v>
      </c>
      <c r="AW98" s="37">
        <v>779.92</v>
      </c>
      <c r="BA98" s="32"/>
      <c r="BB98" s="97" t="s">
        <v>89</v>
      </c>
      <c r="BC98" s="83" t="s">
        <v>132</v>
      </c>
      <c r="BD98" s="115">
        <v>47.367699999999999</v>
      </c>
      <c r="BE98" s="115"/>
      <c r="BF98" s="115">
        <v>1.5170399999999999</v>
      </c>
      <c r="BG98" s="115"/>
      <c r="BH98" s="115">
        <v>14.901</v>
      </c>
      <c r="BI98" s="115"/>
      <c r="BJ98" s="115"/>
      <c r="BK98" s="115"/>
      <c r="BL98" s="115"/>
      <c r="BM98" s="115"/>
      <c r="BN98" s="115">
        <v>10.1602</v>
      </c>
      <c r="BO98" s="115"/>
      <c r="BP98" s="115">
        <v>0.18962999999999999</v>
      </c>
      <c r="BQ98" s="115"/>
      <c r="BR98" s="115">
        <v>7.0063500000000003</v>
      </c>
      <c r="BS98" s="115"/>
      <c r="BT98" s="115"/>
      <c r="BU98" s="115"/>
      <c r="BV98" s="115"/>
      <c r="BW98" s="115"/>
      <c r="BX98" s="115">
        <v>12.2561</v>
      </c>
      <c r="BY98" s="115"/>
      <c r="BZ98" s="115">
        <v>2.6049199999999999</v>
      </c>
      <c r="CA98" s="115"/>
      <c r="CB98" s="115">
        <v>1.1677200000000001</v>
      </c>
      <c r="CC98" s="115"/>
      <c r="CD98" s="115">
        <v>0.32935799999999998</v>
      </c>
      <c r="CE98" s="76"/>
      <c r="CF98" s="76"/>
      <c r="CG98" s="76"/>
      <c r="CH98" s="76"/>
      <c r="CI98" s="76"/>
      <c r="CJ98" s="76"/>
      <c r="CK98" s="76"/>
      <c r="CL98" s="76"/>
      <c r="CM98" s="76"/>
      <c r="CN98" s="76"/>
      <c r="CO98" s="76"/>
      <c r="CP98" s="76"/>
      <c r="CQ98" s="76"/>
      <c r="CR98" s="76"/>
      <c r="CS98" s="76"/>
      <c r="CT98" s="76"/>
      <c r="CU98" s="76"/>
      <c r="CV98" s="76"/>
      <c r="CW98" s="76"/>
      <c r="CX98" s="76"/>
      <c r="CY98" s="76"/>
      <c r="CZ98" s="76"/>
      <c r="DA98" s="76"/>
      <c r="DB98" s="76"/>
      <c r="DC98" s="76"/>
      <c r="DD98" s="76"/>
      <c r="DE98" s="76"/>
      <c r="DF98" s="76"/>
      <c r="DG98" s="76"/>
      <c r="DH98" s="116">
        <f t="shared" si="48"/>
        <v>97.500017999999997</v>
      </c>
      <c r="DJ98" s="105">
        <f t="shared" si="49"/>
        <v>2.4999820000000028</v>
      </c>
      <c r="DK98" s="76"/>
      <c r="DL98" s="12" t="s">
        <v>111</v>
      </c>
      <c r="DO98" s="39">
        <v>2.5</v>
      </c>
      <c r="DP98" s="76"/>
      <c r="DQ98" s="76"/>
      <c r="DR98" s="76"/>
      <c r="DU98" s="64"/>
      <c r="DW98" s="32"/>
      <c r="DX98" s="12">
        <f t="shared" si="50"/>
        <v>48.582247441226109</v>
      </c>
      <c r="DY98" s="12">
        <f t="shared" si="51"/>
        <v>0</v>
      </c>
      <c r="DZ98" s="12">
        <f t="shared" si="52"/>
        <v>1.5559381742883369</v>
      </c>
      <c r="EA98" s="12">
        <f t="shared" si="53"/>
        <v>0</v>
      </c>
      <c r="EB98" s="12">
        <f t="shared" si="54"/>
        <v>15.283074101586319</v>
      </c>
      <c r="EC98" s="12">
        <f t="shared" si="55"/>
        <v>0</v>
      </c>
      <c r="ED98" s="12">
        <f t="shared" si="56"/>
        <v>10.420716024893451</v>
      </c>
      <c r="EE98" s="12">
        <f t="shared" si="57"/>
        <v>0</v>
      </c>
      <c r="EF98" s="12">
        <f t="shared" si="58"/>
        <v>0.19449227178604211</v>
      </c>
      <c r="EG98" s="12">
        <f t="shared" si="59"/>
        <v>0</v>
      </c>
      <c r="EH98" s="12">
        <f t="shared" si="60"/>
        <v>7.1859986733540913</v>
      </c>
      <c r="EI98" s="12">
        <f t="shared" si="61"/>
        <v>0</v>
      </c>
      <c r="EJ98" s="12">
        <f t="shared" si="62"/>
        <v>12.570356653677747</v>
      </c>
      <c r="EK98" s="12">
        <f t="shared" si="63"/>
        <v>0</v>
      </c>
      <c r="EL98" s="12">
        <f t="shared" si="64"/>
        <v>2.6717123272736214</v>
      </c>
      <c r="EM98" s="12">
        <f t="shared" si="65"/>
        <v>0</v>
      </c>
      <c r="EN98" s="12">
        <f t="shared" si="66"/>
        <v>1.1976613173548338</v>
      </c>
      <c r="EO98" s="12">
        <f t="shared" si="67"/>
        <v>0</v>
      </c>
      <c r="EP98" s="12">
        <f t="shared" si="68"/>
        <v>0.33780301455944345</v>
      </c>
      <c r="EQ98" s="12">
        <f t="shared" si="69"/>
        <v>0</v>
      </c>
      <c r="ER98" s="12">
        <f t="shared" si="70"/>
        <v>100</v>
      </c>
      <c r="ES98" s="12">
        <f t="shared" si="71"/>
        <v>0</v>
      </c>
    </row>
    <row r="99" spans="1:149" s="12" customFormat="1" x14ac:dyDescent="0.45">
      <c r="A99" s="39" t="s">
        <v>256</v>
      </c>
      <c r="B99" s="32" t="s">
        <v>123</v>
      </c>
      <c r="C99" s="12" t="s">
        <v>445</v>
      </c>
      <c r="D99" s="12" t="s">
        <v>444</v>
      </c>
      <c r="E99" s="39" t="s">
        <v>133</v>
      </c>
      <c r="F99" s="39" t="s">
        <v>268</v>
      </c>
      <c r="G99" s="76" t="s">
        <v>432</v>
      </c>
      <c r="H99" s="39" t="s">
        <v>136</v>
      </c>
      <c r="I99" s="39">
        <v>12</v>
      </c>
      <c r="J99" s="39">
        <v>80</v>
      </c>
      <c r="K99" s="39"/>
      <c r="L99" s="39">
        <v>1095</v>
      </c>
      <c r="M99" s="76"/>
      <c r="O99" s="39" t="s">
        <v>134</v>
      </c>
      <c r="P99" s="76" t="s">
        <v>399</v>
      </c>
      <c r="Q99" s="95"/>
      <c r="R99" s="95"/>
      <c r="S99" s="96"/>
      <c r="AA99" s="50"/>
      <c r="AB99" s="50"/>
      <c r="AC99" s="50"/>
      <c r="AD99" s="76"/>
      <c r="AE99" s="50">
        <v>1</v>
      </c>
      <c r="AF99" s="50"/>
      <c r="AG99" s="50">
        <v>0</v>
      </c>
      <c r="AH99" s="76"/>
      <c r="AQ99" s="32"/>
      <c r="AR99" s="62">
        <v>0.9718</v>
      </c>
      <c r="AS99" s="62"/>
      <c r="AU99" s="37">
        <v>800</v>
      </c>
      <c r="AW99" s="37">
        <v>777.44</v>
      </c>
      <c r="BA99" s="32"/>
      <c r="BB99" s="97" t="s">
        <v>89</v>
      </c>
      <c r="BC99" s="83" t="s">
        <v>132</v>
      </c>
      <c r="BD99" s="115">
        <v>47.091999999999999</v>
      </c>
      <c r="BE99" s="115"/>
      <c r="BF99" s="115">
        <v>1.54776</v>
      </c>
      <c r="BG99" s="115"/>
      <c r="BH99" s="115">
        <v>15.068199999999999</v>
      </c>
      <c r="BI99" s="115"/>
      <c r="BJ99" s="115"/>
      <c r="BK99" s="115"/>
      <c r="BL99" s="115"/>
      <c r="BM99" s="115"/>
      <c r="BN99" s="115">
        <v>10.2851</v>
      </c>
      <c r="BO99" s="115"/>
      <c r="BP99" s="115">
        <v>0.199711</v>
      </c>
      <c r="BQ99" s="115"/>
      <c r="BR99" s="115">
        <v>6.34084</v>
      </c>
      <c r="BS99" s="115"/>
      <c r="BT99" s="115"/>
      <c r="BU99" s="115"/>
      <c r="BV99" s="115"/>
      <c r="BW99" s="115"/>
      <c r="BX99" s="115">
        <v>12.432</v>
      </c>
      <c r="BY99" s="115"/>
      <c r="BZ99" s="115">
        <v>2.5163600000000002</v>
      </c>
      <c r="CA99" s="115"/>
      <c r="CB99" s="115">
        <v>1.1084000000000001</v>
      </c>
      <c r="CC99" s="115"/>
      <c r="CD99" s="115">
        <v>0.30955300000000002</v>
      </c>
      <c r="CE99" s="76"/>
      <c r="CF99" s="76"/>
      <c r="CG99" s="76"/>
      <c r="CH99" s="76"/>
      <c r="CI99" s="76"/>
      <c r="CJ99" s="76"/>
      <c r="CK99" s="76"/>
      <c r="CL99" s="76"/>
      <c r="CM99" s="76"/>
      <c r="CN99" s="76"/>
      <c r="CO99" s="76"/>
      <c r="CP99" s="76"/>
      <c r="CQ99" s="76"/>
      <c r="CR99" s="76"/>
      <c r="CS99" s="76"/>
      <c r="CT99" s="76"/>
      <c r="CU99" s="76"/>
      <c r="CV99" s="76"/>
      <c r="CW99" s="76"/>
      <c r="CX99" s="76"/>
      <c r="CY99" s="76"/>
      <c r="CZ99" s="76"/>
      <c r="DA99" s="76"/>
      <c r="DB99" s="76"/>
      <c r="DC99" s="76"/>
      <c r="DD99" s="76"/>
      <c r="DE99" s="76"/>
      <c r="DF99" s="76"/>
      <c r="DG99" s="76"/>
      <c r="DH99" s="116">
        <f t="shared" si="48"/>
        <v>96.899923999999984</v>
      </c>
      <c r="DJ99" s="105">
        <f t="shared" si="49"/>
        <v>3.1000760000000156</v>
      </c>
      <c r="DK99" s="76"/>
      <c r="DL99" s="12" t="s">
        <v>111</v>
      </c>
      <c r="DO99" s="39">
        <v>3.1</v>
      </c>
      <c r="DP99" s="76"/>
      <c r="DQ99" s="76"/>
      <c r="DR99" s="76"/>
      <c r="DU99" s="64"/>
      <c r="DW99" s="32"/>
      <c r="DX99" s="12">
        <f t="shared" si="50"/>
        <v>48.598593328102105</v>
      </c>
      <c r="DY99" s="12">
        <f t="shared" si="51"/>
        <v>0</v>
      </c>
      <c r="DZ99" s="12">
        <f t="shared" si="52"/>
        <v>1.5972767945617794</v>
      </c>
      <c r="EA99" s="12">
        <f t="shared" si="53"/>
        <v>0</v>
      </c>
      <c r="EB99" s="12">
        <f t="shared" si="54"/>
        <v>15.550270194226368</v>
      </c>
      <c r="EC99" s="12">
        <f t="shared" si="55"/>
        <v>0</v>
      </c>
      <c r="ED99" s="12">
        <f t="shared" si="56"/>
        <v>10.614146611714578</v>
      </c>
      <c r="EE99" s="12">
        <f t="shared" si="57"/>
        <v>0</v>
      </c>
      <c r="EF99" s="12">
        <f t="shared" si="58"/>
        <v>0.20610026484644101</v>
      </c>
      <c r="EG99" s="12">
        <f t="shared" si="59"/>
        <v>0</v>
      </c>
      <c r="EH99" s="12">
        <f t="shared" si="60"/>
        <v>6.5436996627572181</v>
      </c>
      <c r="EI99" s="12">
        <f t="shared" si="61"/>
        <v>0</v>
      </c>
      <c r="EJ99" s="12">
        <f t="shared" si="62"/>
        <v>12.829731424763555</v>
      </c>
      <c r="EK99" s="12">
        <f t="shared" si="63"/>
        <v>0</v>
      </c>
      <c r="EL99" s="12">
        <f t="shared" si="64"/>
        <v>2.5968647818547312</v>
      </c>
      <c r="EM99" s="12">
        <f t="shared" si="65"/>
        <v>0</v>
      </c>
      <c r="EN99" s="12">
        <f t="shared" si="66"/>
        <v>1.1438605462683338</v>
      </c>
      <c r="EO99" s="12">
        <f t="shared" si="67"/>
        <v>0</v>
      </c>
      <c r="EP99" s="12">
        <f t="shared" si="68"/>
        <v>0.31945639090490935</v>
      </c>
      <c r="EQ99" s="12">
        <f t="shared" si="69"/>
        <v>0</v>
      </c>
      <c r="ER99" s="12">
        <f t="shared" si="70"/>
        <v>100</v>
      </c>
      <c r="ES99" s="12">
        <f t="shared" si="71"/>
        <v>0</v>
      </c>
    </row>
    <row r="100" spans="1:149" s="12" customFormat="1" x14ac:dyDescent="0.45">
      <c r="A100" s="39" t="s">
        <v>256</v>
      </c>
      <c r="B100" s="32" t="s">
        <v>123</v>
      </c>
      <c r="C100" s="12" t="s">
        <v>445</v>
      </c>
      <c r="D100" s="12" t="s">
        <v>444</v>
      </c>
      <c r="E100" s="39" t="s">
        <v>133</v>
      </c>
      <c r="F100" s="39" t="s">
        <v>269</v>
      </c>
      <c r="G100" s="76" t="s">
        <v>432</v>
      </c>
      <c r="H100" s="39" t="s">
        <v>136</v>
      </c>
      <c r="I100" s="39">
        <v>28</v>
      </c>
      <c r="J100" s="39">
        <v>80</v>
      </c>
      <c r="K100" s="39"/>
      <c r="L100" s="39">
        <v>1090</v>
      </c>
      <c r="M100" s="76"/>
      <c r="O100" s="39" t="s">
        <v>134</v>
      </c>
      <c r="P100" s="76" t="s">
        <v>399</v>
      </c>
      <c r="Q100" s="95"/>
      <c r="R100" s="95"/>
      <c r="S100" s="96"/>
      <c r="AA100" s="50"/>
      <c r="AB100" s="50"/>
      <c r="AC100" s="50"/>
      <c r="AD100" s="76"/>
      <c r="AE100" s="50">
        <v>1</v>
      </c>
      <c r="AF100" s="50"/>
      <c r="AG100" s="50">
        <v>0</v>
      </c>
      <c r="AH100" s="76"/>
      <c r="AQ100" s="32"/>
      <c r="AR100" s="62">
        <v>0.9708</v>
      </c>
      <c r="AS100" s="62"/>
      <c r="AU100" s="37">
        <v>800</v>
      </c>
      <c r="AW100" s="37">
        <v>776.64</v>
      </c>
      <c r="BA100" s="32"/>
      <c r="BB100" s="97" t="s">
        <v>89</v>
      </c>
      <c r="BC100" s="83" t="s">
        <v>132</v>
      </c>
      <c r="BD100" s="115">
        <v>47.5794</v>
      </c>
      <c r="BE100" s="115"/>
      <c r="BF100" s="115">
        <v>1.4824999999999999</v>
      </c>
      <c r="BG100" s="115"/>
      <c r="BH100" s="115">
        <v>14.9245</v>
      </c>
      <c r="BI100" s="115"/>
      <c r="BJ100" s="115"/>
      <c r="BK100" s="115"/>
      <c r="BL100" s="115"/>
      <c r="BM100" s="115"/>
      <c r="BN100" s="115">
        <v>10.029299999999999</v>
      </c>
      <c r="BO100" s="115"/>
      <c r="BP100" s="115">
        <v>0.20894299999999999</v>
      </c>
      <c r="BQ100" s="115"/>
      <c r="BR100" s="115">
        <v>6.4275000000000002</v>
      </c>
      <c r="BS100" s="115"/>
      <c r="BT100" s="115"/>
      <c r="BU100" s="115"/>
      <c r="BV100" s="115"/>
      <c r="BW100" s="115"/>
      <c r="BX100" s="115">
        <v>12.1187</v>
      </c>
      <c r="BY100" s="115"/>
      <c r="BZ100" s="115">
        <v>2.6068199999999999</v>
      </c>
      <c r="CA100" s="115"/>
      <c r="CB100" s="115">
        <v>1.20391</v>
      </c>
      <c r="CC100" s="115"/>
      <c r="CD100" s="115">
        <v>0.31839000000000001</v>
      </c>
      <c r="CE100" s="76"/>
      <c r="CF100" s="76"/>
      <c r="CG100" s="76"/>
      <c r="CH100" s="76"/>
      <c r="CI100" s="76"/>
      <c r="CJ100" s="76"/>
      <c r="CK100" s="76"/>
      <c r="CL100" s="76"/>
      <c r="CM100" s="76"/>
      <c r="CN100" s="76"/>
      <c r="CO100" s="76"/>
      <c r="CP100" s="76"/>
      <c r="CQ100" s="76"/>
      <c r="CR100" s="76"/>
      <c r="CS100" s="76"/>
      <c r="CT100" s="76"/>
      <c r="CU100" s="76"/>
      <c r="CV100" s="76"/>
      <c r="CW100" s="76"/>
      <c r="CX100" s="76"/>
      <c r="CY100" s="76"/>
      <c r="CZ100" s="76"/>
      <c r="DA100" s="76"/>
      <c r="DB100" s="76"/>
      <c r="DC100" s="76"/>
      <c r="DD100" s="76"/>
      <c r="DE100" s="76"/>
      <c r="DF100" s="76"/>
      <c r="DG100" s="76"/>
      <c r="DH100" s="116">
        <f t="shared" si="48"/>
        <v>96.899963</v>
      </c>
      <c r="DJ100" s="105">
        <f t="shared" si="49"/>
        <v>3.1000370000000004</v>
      </c>
      <c r="DK100" s="76"/>
      <c r="DL100" s="12" t="s">
        <v>111</v>
      </c>
      <c r="DO100" s="39">
        <v>3.1</v>
      </c>
      <c r="DP100" s="76"/>
      <c r="DQ100" s="76"/>
      <c r="DR100" s="76"/>
      <c r="DU100" s="64"/>
      <c r="DW100" s="32"/>
      <c r="DX100" s="12">
        <f t="shared" si="50"/>
        <v>49.101566736408351</v>
      </c>
      <c r="DY100" s="12">
        <f t="shared" si="51"/>
        <v>0</v>
      </c>
      <c r="DZ100" s="12">
        <f t="shared" si="52"/>
        <v>1.529928344761081</v>
      </c>
      <c r="EA100" s="12">
        <f t="shared" si="53"/>
        <v>0</v>
      </c>
      <c r="EB100" s="12">
        <f t="shared" si="54"/>
        <v>15.401966665353628</v>
      </c>
      <c r="EC100" s="12">
        <f t="shared" si="55"/>
        <v>0</v>
      </c>
      <c r="ED100" s="12">
        <f t="shared" si="56"/>
        <v>10.350158750834609</v>
      </c>
      <c r="EE100" s="12">
        <f t="shared" si="57"/>
        <v>0</v>
      </c>
      <c r="EF100" s="12">
        <f t="shared" si="58"/>
        <v>0.2156275333149508</v>
      </c>
      <c r="EG100" s="12">
        <f t="shared" si="59"/>
        <v>0</v>
      </c>
      <c r="EH100" s="12">
        <f t="shared" si="60"/>
        <v>6.6331294677584136</v>
      </c>
      <c r="EI100" s="12">
        <f t="shared" si="61"/>
        <v>0</v>
      </c>
      <c r="EJ100" s="12">
        <f t="shared" si="62"/>
        <v>12.506403124219975</v>
      </c>
      <c r="EK100" s="12">
        <f t="shared" si="63"/>
        <v>0</v>
      </c>
      <c r="EL100" s="12">
        <f t="shared" si="64"/>
        <v>2.6902177454907799</v>
      </c>
      <c r="EM100" s="12">
        <f t="shared" si="65"/>
        <v>0</v>
      </c>
      <c r="EN100" s="12">
        <f t="shared" si="66"/>
        <v>1.2424256550025721</v>
      </c>
      <c r="EO100" s="12">
        <f t="shared" si="67"/>
        <v>0</v>
      </c>
      <c r="EP100" s="12">
        <f t="shared" si="68"/>
        <v>0.32857597685563616</v>
      </c>
      <c r="EQ100" s="12">
        <f t="shared" si="69"/>
        <v>0</v>
      </c>
      <c r="ER100" s="12">
        <f t="shared" si="70"/>
        <v>100</v>
      </c>
      <c r="ES100" s="12">
        <f t="shared" si="71"/>
        <v>0</v>
      </c>
    </row>
    <row r="101" spans="1:149" s="12" customFormat="1" x14ac:dyDescent="0.45">
      <c r="A101" s="39" t="s">
        <v>256</v>
      </c>
      <c r="B101" s="32" t="s">
        <v>123</v>
      </c>
      <c r="C101" s="12" t="s">
        <v>445</v>
      </c>
      <c r="D101" s="12" t="s">
        <v>444</v>
      </c>
      <c r="E101" s="39" t="s">
        <v>133</v>
      </c>
      <c r="F101" s="39" t="s">
        <v>270</v>
      </c>
      <c r="G101" s="76" t="s">
        <v>432</v>
      </c>
      <c r="H101" s="39" t="s">
        <v>136</v>
      </c>
      <c r="I101" s="39">
        <v>27</v>
      </c>
      <c r="J101" s="39">
        <v>80</v>
      </c>
      <c r="K101" s="39"/>
      <c r="L101" s="39">
        <v>2062</v>
      </c>
      <c r="M101" s="76"/>
      <c r="O101" s="39" t="s">
        <v>134</v>
      </c>
      <c r="P101" s="76" t="s">
        <v>400</v>
      </c>
      <c r="Q101" s="95"/>
      <c r="R101" s="95"/>
      <c r="S101" s="96"/>
      <c r="AA101" s="50"/>
      <c r="AB101" s="50"/>
      <c r="AC101" s="50"/>
      <c r="AD101" s="76"/>
      <c r="AE101" s="50">
        <v>1</v>
      </c>
      <c r="AF101" s="50"/>
      <c r="AG101" s="50">
        <v>0</v>
      </c>
      <c r="AH101" s="76"/>
      <c r="AQ101" s="32"/>
      <c r="AR101" s="62">
        <v>1.034</v>
      </c>
      <c r="AS101" s="62"/>
      <c r="AU101" s="37">
        <v>800</v>
      </c>
      <c r="AW101" s="37">
        <v>827.2</v>
      </c>
      <c r="BA101" s="32"/>
      <c r="BB101" s="97" t="s">
        <v>89</v>
      </c>
      <c r="BC101" s="83" t="s">
        <v>132</v>
      </c>
      <c r="BD101" s="115">
        <v>47.591000000000001</v>
      </c>
      <c r="BE101" s="115"/>
      <c r="BF101" s="115">
        <v>1.6383099999999999</v>
      </c>
      <c r="BG101" s="115"/>
      <c r="BH101" s="115">
        <v>16.8127</v>
      </c>
      <c r="BI101" s="115"/>
      <c r="BJ101" s="115"/>
      <c r="BK101" s="115"/>
      <c r="BL101" s="115"/>
      <c r="BM101" s="115"/>
      <c r="BN101" s="115">
        <v>10.369300000000001</v>
      </c>
      <c r="BO101" s="115"/>
      <c r="BP101" s="115">
        <v>0.189805</v>
      </c>
      <c r="BQ101" s="115"/>
      <c r="BR101" s="115">
        <v>5.0847699999999998</v>
      </c>
      <c r="BS101" s="115"/>
      <c r="BT101" s="115"/>
      <c r="BU101" s="115"/>
      <c r="BV101" s="115"/>
      <c r="BW101" s="115"/>
      <c r="BX101" s="115">
        <v>10.7889</v>
      </c>
      <c r="BY101" s="115"/>
      <c r="BZ101" s="115">
        <v>2.8870300000000002</v>
      </c>
      <c r="CA101" s="115"/>
      <c r="CB101" s="115">
        <v>1.43852</v>
      </c>
      <c r="CC101" s="115"/>
      <c r="CD101" s="115">
        <v>0.39958900000000003</v>
      </c>
      <c r="CE101" s="76"/>
      <c r="CF101" s="76"/>
      <c r="CG101" s="76"/>
      <c r="CH101" s="76"/>
      <c r="CI101" s="76"/>
      <c r="CJ101" s="76"/>
      <c r="CK101" s="76"/>
      <c r="CL101" s="76"/>
      <c r="CM101" s="76"/>
      <c r="CN101" s="76"/>
      <c r="CO101" s="76"/>
      <c r="CP101" s="76"/>
      <c r="CQ101" s="76"/>
      <c r="CR101" s="76"/>
      <c r="CS101" s="76"/>
      <c r="CT101" s="76"/>
      <c r="CU101" s="76"/>
      <c r="CV101" s="76"/>
      <c r="CW101" s="76"/>
      <c r="CX101" s="76"/>
      <c r="CY101" s="76"/>
      <c r="CZ101" s="76"/>
      <c r="DA101" s="76"/>
      <c r="DB101" s="76"/>
      <c r="DC101" s="76"/>
      <c r="DD101" s="76"/>
      <c r="DE101" s="76"/>
      <c r="DF101" s="76"/>
      <c r="DG101" s="76"/>
      <c r="DH101" s="116">
        <f t="shared" si="48"/>
        <v>97.19992400000001</v>
      </c>
      <c r="DJ101" s="105">
        <f t="shared" si="49"/>
        <v>2.80007599999999</v>
      </c>
      <c r="DK101" s="76"/>
      <c r="DL101" s="12" t="s">
        <v>111</v>
      </c>
      <c r="DO101" s="39">
        <v>2.8</v>
      </c>
      <c r="DP101" s="76"/>
      <c r="DQ101" s="76"/>
      <c r="DR101" s="76"/>
      <c r="DU101" s="64"/>
      <c r="DW101" s="32"/>
      <c r="DX101" s="12">
        <f t="shared" si="50"/>
        <v>48.961972439402309</v>
      </c>
      <c r="DY101" s="12">
        <f t="shared" si="51"/>
        <v>0</v>
      </c>
      <c r="DZ101" s="12">
        <f t="shared" si="52"/>
        <v>1.6855054331112438</v>
      </c>
      <c r="EA101" s="12">
        <f t="shared" si="53"/>
        <v>0</v>
      </c>
      <c r="EB101" s="12">
        <f t="shared" si="54"/>
        <v>17.297029985332085</v>
      </c>
      <c r="EC101" s="12">
        <f t="shared" si="55"/>
        <v>0</v>
      </c>
      <c r="ED101" s="12">
        <f t="shared" si="56"/>
        <v>10.668012456470645</v>
      </c>
      <c r="EE101" s="12">
        <f t="shared" si="57"/>
        <v>0</v>
      </c>
      <c r="EF101" s="12">
        <f t="shared" si="58"/>
        <v>0.19527278642728155</v>
      </c>
      <c r="EG101" s="12">
        <f t="shared" si="59"/>
        <v>0</v>
      </c>
      <c r="EH101" s="12">
        <f t="shared" si="60"/>
        <v>5.2312489462440315</v>
      </c>
      <c r="EI101" s="12">
        <f t="shared" si="61"/>
        <v>0</v>
      </c>
      <c r="EJ101" s="12">
        <f t="shared" si="62"/>
        <v>11.099700036802497</v>
      </c>
      <c r="EK101" s="12">
        <f t="shared" si="63"/>
        <v>0</v>
      </c>
      <c r="EL101" s="12">
        <f t="shared" si="64"/>
        <v>2.970197795627906</v>
      </c>
      <c r="EM101" s="12">
        <f t="shared" si="65"/>
        <v>0</v>
      </c>
      <c r="EN101" s="12">
        <f t="shared" si="66"/>
        <v>1.4799600049069996</v>
      </c>
      <c r="EO101" s="12">
        <f t="shared" si="67"/>
        <v>0</v>
      </c>
      <c r="EP101" s="12">
        <f t="shared" si="68"/>
        <v>0.41110011567498755</v>
      </c>
      <c r="EQ101" s="12">
        <f t="shared" si="69"/>
        <v>0</v>
      </c>
      <c r="ER101" s="12">
        <f t="shared" si="70"/>
        <v>100</v>
      </c>
      <c r="ES101" s="12">
        <f t="shared" si="71"/>
        <v>0</v>
      </c>
    </row>
    <row r="102" spans="1:149" s="12" customFormat="1" x14ac:dyDescent="0.45">
      <c r="A102" s="39" t="s">
        <v>256</v>
      </c>
      <c r="B102" s="32" t="s">
        <v>123</v>
      </c>
      <c r="C102" s="12" t="s">
        <v>445</v>
      </c>
      <c r="D102" s="12" t="s">
        <v>444</v>
      </c>
      <c r="E102" s="39" t="s">
        <v>133</v>
      </c>
      <c r="F102" s="39" t="s">
        <v>271</v>
      </c>
      <c r="G102" s="76" t="s">
        <v>432</v>
      </c>
      <c r="H102" s="39" t="s">
        <v>136</v>
      </c>
      <c r="I102" s="39">
        <v>24</v>
      </c>
      <c r="J102" s="39">
        <v>80</v>
      </c>
      <c r="K102" s="39"/>
      <c r="L102" s="39">
        <v>1045</v>
      </c>
      <c r="M102" s="76"/>
      <c r="O102" s="39" t="s">
        <v>134</v>
      </c>
      <c r="P102" s="76" t="s">
        <v>400</v>
      </c>
      <c r="Q102" s="95"/>
      <c r="R102" s="95"/>
      <c r="S102" s="96"/>
      <c r="AA102" s="50"/>
      <c r="AB102" s="50"/>
      <c r="AC102" s="50"/>
      <c r="AD102" s="76"/>
      <c r="AE102" s="50">
        <v>1</v>
      </c>
      <c r="AF102" s="50"/>
      <c r="AG102" s="50">
        <v>0</v>
      </c>
      <c r="AH102" s="76"/>
      <c r="AQ102" s="32"/>
      <c r="AR102" s="62">
        <v>0.96030000000000004</v>
      </c>
      <c r="AS102" s="62"/>
      <c r="AU102" s="37">
        <v>800</v>
      </c>
      <c r="AW102" s="37">
        <v>768.24</v>
      </c>
      <c r="BA102" s="32"/>
      <c r="BB102" s="97" t="s">
        <v>89</v>
      </c>
      <c r="BC102" s="83" t="s">
        <v>132</v>
      </c>
      <c r="BD102" s="115">
        <v>47.65</v>
      </c>
      <c r="BE102" s="115"/>
      <c r="BF102" s="115">
        <v>1.72</v>
      </c>
      <c r="BG102" s="115"/>
      <c r="BH102" s="115">
        <v>17.3</v>
      </c>
      <c r="BI102" s="115"/>
      <c r="BJ102" s="115"/>
      <c r="BK102" s="115"/>
      <c r="BL102" s="115"/>
      <c r="BM102" s="115"/>
      <c r="BN102" s="115">
        <v>10.33</v>
      </c>
      <c r="BO102" s="115"/>
      <c r="BP102" s="115">
        <v>0.19</v>
      </c>
      <c r="BQ102" s="115"/>
      <c r="BR102" s="115">
        <v>4.57</v>
      </c>
      <c r="BS102" s="115"/>
      <c r="BT102" s="115"/>
      <c r="BU102" s="115"/>
      <c r="BV102" s="115"/>
      <c r="BW102" s="115"/>
      <c r="BX102" s="115">
        <v>10.52</v>
      </c>
      <c r="BY102" s="115"/>
      <c r="BZ102" s="115">
        <v>2.88</v>
      </c>
      <c r="CA102" s="115"/>
      <c r="CB102" s="115">
        <v>1.38</v>
      </c>
      <c r="CC102" s="115"/>
      <c r="CD102" s="115">
        <v>0.36</v>
      </c>
      <c r="CE102" s="76"/>
      <c r="CF102" s="76"/>
      <c r="CG102" s="76"/>
      <c r="CH102" s="76"/>
      <c r="CI102" s="76"/>
      <c r="CJ102" s="76"/>
      <c r="CK102" s="76"/>
      <c r="CL102" s="76"/>
      <c r="CM102" s="76"/>
      <c r="CN102" s="76"/>
      <c r="CO102" s="76"/>
      <c r="CP102" s="76"/>
      <c r="CQ102" s="76"/>
      <c r="CR102" s="76"/>
      <c r="CS102" s="76"/>
      <c r="CT102" s="76"/>
      <c r="CU102" s="76"/>
      <c r="CV102" s="76"/>
      <c r="CW102" s="76"/>
      <c r="CX102" s="76"/>
      <c r="CY102" s="76"/>
      <c r="CZ102" s="76"/>
      <c r="DA102" s="76"/>
      <c r="DB102" s="76"/>
      <c r="DC102" s="76"/>
      <c r="DD102" s="76"/>
      <c r="DE102" s="76"/>
      <c r="DF102" s="76"/>
      <c r="DG102" s="76"/>
      <c r="DH102" s="116">
        <f t="shared" si="48"/>
        <v>96.899999999999977</v>
      </c>
      <c r="DJ102" s="105">
        <f t="shared" si="49"/>
        <v>3.1000000000000227</v>
      </c>
      <c r="DK102" s="76"/>
      <c r="DL102" s="12" t="s">
        <v>111</v>
      </c>
      <c r="DO102" s="39">
        <v>3.1</v>
      </c>
      <c r="DP102" s="76"/>
      <c r="DQ102" s="76"/>
      <c r="DR102" s="76"/>
      <c r="DU102" s="64"/>
      <c r="DW102" s="32"/>
      <c r="DX102" s="12">
        <f t="shared" si="50"/>
        <v>49.174406604747176</v>
      </c>
      <c r="DY102" s="12">
        <f t="shared" si="51"/>
        <v>0</v>
      </c>
      <c r="DZ102" s="12">
        <f t="shared" si="52"/>
        <v>1.7750257997936021</v>
      </c>
      <c r="EA102" s="12">
        <f t="shared" si="53"/>
        <v>0</v>
      </c>
      <c r="EB102" s="12">
        <f t="shared" si="54"/>
        <v>17.853457172342626</v>
      </c>
      <c r="EC102" s="12">
        <f t="shared" si="55"/>
        <v>0</v>
      </c>
      <c r="ED102" s="12">
        <f t="shared" si="56"/>
        <v>10.660474716202273</v>
      </c>
      <c r="EE102" s="12">
        <f t="shared" si="57"/>
        <v>0</v>
      </c>
      <c r="EF102" s="12">
        <f t="shared" si="58"/>
        <v>0.19607843137254907</v>
      </c>
      <c r="EG102" s="12">
        <f t="shared" si="59"/>
        <v>0</v>
      </c>
      <c r="EH102" s="12">
        <f t="shared" si="60"/>
        <v>4.7162022703818387</v>
      </c>
      <c r="EI102" s="12">
        <f t="shared" si="61"/>
        <v>0</v>
      </c>
      <c r="EJ102" s="12">
        <f t="shared" si="62"/>
        <v>10.856553147574822</v>
      </c>
      <c r="EK102" s="12">
        <f t="shared" si="63"/>
        <v>0</v>
      </c>
      <c r="EL102" s="12">
        <f t="shared" si="64"/>
        <v>2.9721362229102173</v>
      </c>
      <c r="EM102" s="12">
        <f t="shared" si="65"/>
        <v>0</v>
      </c>
      <c r="EN102" s="12">
        <f t="shared" si="66"/>
        <v>1.4241486068111457</v>
      </c>
      <c r="EO102" s="12">
        <f t="shared" si="67"/>
        <v>0</v>
      </c>
      <c r="EP102" s="12">
        <f t="shared" si="68"/>
        <v>0.37151702786377716</v>
      </c>
      <c r="EQ102" s="12">
        <f t="shared" si="69"/>
        <v>0</v>
      </c>
      <c r="ER102" s="12">
        <f t="shared" si="70"/>
        <v>100</v>
      </c>
      <c r="ES102" s="12">
        <f t="shared" si="71"/>
        <v>0</v>
      </c>
    </row>
    <row r="103" spans="1:149" s="12" customFormat="1" x14ac:dyDescent="0.45">
      <c r="A103" s="39" t="s">
        <v>256</v>
      </c>
      <c r="B103" s="32" t="s">
        <v>123</v>
      </c>
      <c r="C103" s="12" t="s">
        <v>445</v>
      </c>
      <c r="D103" s="12" t="s">
        <v>444</v>
      </c>
      <c r="E103" s="39" t="s">
        <v>133</v>
      </c>
      <c r="F103" s="39" t="s">
        <v>272</v>
      </c>
      <c r="G103" s="76" t="s">
        <v>432</v>
      </c>
      <c r="H103" s="39" t="s">
        <v>136</v>
      </c>
      <c r="I103" s="39">
        <v>24</v>
      </c>
      <c r="J103" s="39">
        <v>27</v>
      </c>
      <c r="K103" s="39"/>
      <c r="L103" s="39">
        <v>1100</v>
      </c>
      <c r="M103" s="76"/>
      <c r="O103" s="39" t="s">
        <v>94</v>
      </c>
      <c r="P103" s="76" t="s">
        <v>400</v>
      </c>
      <c r="Q103" s="95"/>
      <c r="R103" s="95"/>
      <c r="S103" s="96"/>
      <c r="AA103" s="50"/>
      <c r="AB103" s="50"/>
      <c r="AC103" s="50"/>
      <c r="AD103" s="76"/>
      <c r="AE103" s="50">
        <v>1</v>
      </c>
      <c r="AF103" s="50"/>
      <c r="AG103" s="50">
        <v>0</v>
      </c>
      <c r="AH103" s="76"/>
      <c r="AQ103" s="32"/>
      <c r="AR103" s="62">
        <v>0.98850000000000005</v>
      </c>
      <c r="AS103" s="62"/>
      <c r="AU103" s="37">
        <v>270</v>
      </c>
      <c r="AW103" s="37">
        <v>266.89500000000004</v>
      </c>
      <c r="BA103" s="32"/>
      <c r="BB103" s="97" t="s">
        <v>89</v>
      </c>
      <c r="BC103" s="83" t="s">
        <v>132</v>
      </c>
      <c r="BD103" s="115">
        <v>47.566800000000001</v>
      </c>
      <c r="BE103" s="115"/>
      <c r="BF103" s="115">
        <v>1.5488200000000001</v>
      </c>
      <c r="BG103" s="115"/>
      <c r="BH103" s="115">
        <v>15.885400000000001</v>
      </c>
      <c r="BI103" s="115"/>
      <c r="BJ103" s="115"/>
      <c r="BK103" s="115"/>
      <c r="BL103" s="115"/>
      <c r="BM103" s="115"/>
      <c r="BN103" s="115">
        <v>11.1595</v>
      </c>
      <c r="BO103" s="115"/>
      <c r="BP103" s="115">
        <v>0.19856699999999999</v>
      </c>
      <c r="BQ103" s="115"/>
      <c r="BR103" s="115">
        <v>6.0463699999999996</v>
      </c>
      <c r="BS103" s="115"/>
      <c r="BT103" s="115"/>
      <c r="BU103" s="115"/>
      <c r="BV103" s="115"/>
      <c r="BW103" s="115"/>
      <c r="BX103" s="115">
        <v>11.3779</v>
      </c>
      <c r="BY103" s="115"/>
      <c r="BZ103" s="115">
        <v>2.9090099999999999</v>
      </c>
      <c r="CA103" s="115"/>
      <c r="CB103" s="115">
        <v>1.35026</v>
      </c>
      <c r="CC103" s="115"/>
      <c r="CD103" s="115">
        <v>0.35742099999999999</v>
      </c>
      <c r="CE103" s="76"/>
      <c r="CF103" s="76"/>
      <c r="CG103" s="76"/>
      <c r="CH103" s="76"/>
      <c r="CI103" s="76"/>
      <c r="CJ103" s="76"/>
      <c r="CK103" s="76"/>
      <c r="CL103" s="76"/>
      <c r="CM103" s="76"/>
      <c r="CN103" s="76"/>
      <c r="CO103" s="76"/>
      <c r="CP103" s="76"/>
      <c r="CQ103" s="76"/>
      <c r="CR103" s="76"/>
      <c r="CS103" s="76"/>
      <c r="CT103" s="76"/>
      <c r="CU103" s="76"/>
      <c r="CV103" s="76"/>
      <c r="CW103" s="76"/>
      <c r="CX103" s="76"/>
      <c r="CY103" s="76"/>
      <c r="CZ103" s="76"/>
      <c r="DA103" s="76"/>
      <c r="DB103" s="76"/>
      <c r="DC103" s="76"/>
      <c r="DD103" s="76"/>
      <c r="DE103" s="76"/>
      <c r="DF103" s="76"/>
      <c r="DG103" s="76"/>
      <c r="DH103" s="116">
        <f t="shared" si="48"/>
        <v>98.400047999999984</v>
      </c>
      <c r="DJ103" s="105">
        <f t="shared" si="49"/>
        <v>1.599952000000016</v>
      </c>
      <c r="DK103" s="76"/>
      <c r="DL103" s="12" t="s">
        <v>111</v>
      </c>
      <c r="DO103" s="39">
        <v>1.6</v>
      </c>
      <c r="DP103" s="76"/>
      <c r="DQ103" s="76"/>
      <c r="DR103" s="76"/>
      <c r="DU103" s="64"/>
      <c r="DW103" s="32"/>
      <c r="DX103" s="12">
        <f t="shared" si="50"/>
        <v>48.340220321843752</v>
      </c>
      <c r="DY103" s="12">
        <f t="shared" si="51"/>
        <v>0</v>
      </c>
      <c r="DZ103" s="12">
        <f t="shared" si="52"/>
        <v>1.5740032972341642</v>
      </c>
      <c r="EA103" s="12">
        <f t="shared" si="53"/>
        <v>0</v>
      </c>
      <c r="EB103" s="12">
        <f t="shared" si="54"/>
        <v>16.143691312020504</v>
      </c>
      <c r="EC103" s="12">
        <f t="shared" si="55"/>
        <v>0</v>
      </c>
      <c r="ED103" s="12">
        <f t="shared" si="56"/>
        <v>11.340949752382237</v>
      </c>
      <c r="EE103" s="12">
        <f t="shared" si="57"/>
        <v>0</v>
      </c>
      <c r="EF103" s="12">
        <f t="shared" si="58"/>
        <v>0.20179563327042283</v>
      </c>
      <c r="EG103" s="12">
        <f t="shared" si="59"/>
        <v>0</v>
      </c>
      <c r="EH103" s="12">
        <f t="shared" si="60"/>
        <v>6.1446819619437587</v>
      </c>
      <c r="EI103" s="12">
        <f t="shared" si="61"/>
        <v>0</v>
      </c>
      <c r="EJ103" s="12">
        <f t="shared" si="62"/>
        <v>11.562900863625597</v>
      </c>
      <c r="EK103" s="12">
        <f t="shared" si="63"/>
        <v>0</v>
      </c>
      <c r="EL103" s="12">
        <f t="shared" si="64"/>
        <v>2.9563095335075449</v>
      </c>
      <c r="EM103" s="12">
        <f t="shared" si="65"/>
        <v>0</v>
      </c>
      <c r="EN103" s="12">
        <f t="shared" si="66"/>
        <v>1.3722147777814095</v>
      </c>
      <c r="EO103" s="12">
        <f t="shared" si="67"/>
        <v>0</v>
      </c>
      <c r="EP103" s="12">
        <f t="shared" si="68"/>
        <v>0.36323254639062785</v>
      </c>
      <c r="EQ103" s="12">
        <f t="shared" si="69"/>
        <v>0</v>
      </c>
      <c r="ER103" s="12">
        <f t="shared" si="70"/>
        <v>100</v>
      </c>
      <c r="ES103" s="12">
        <f t="shared" si="71"/>
        <v>0</v>
      </c>
    </row>
    <row r="104" spans="1:149" s="12" customFormat="1" x14ac:dyDescent="0.45">
      <c r="A104" s="39" t="s">
        <v>256</v>
      </c>
      <c r="B104" s="32" t="s">
        <v>123</v>
      </c>
      <c r="C104" s="12" t="s">
        <v>445</v>
      </c>
      <c r="D104" s="12" t="s">
        <v>444</v>
      </c>
      <c r="E104" s="39" t="s">
        <v>133</v>
      </c>
      <c r="F104" s="39" t="s">
        <v>273</v>
      </c>
      <c r="G104" s="76" t="s">
        <v>432</v>
      </c>
      <c r="H104" s="39" t="s">
        <v>136</v>
      </c>
      <c r="I104" s="39">
        <v>24</v>
      </c>
      <c r="J104" s="39">
        <v>27</v>
      </c>
      <c r="K104" s="39"/>
      <c r="L104" s="39">
        <v>1092</v>
      </c>
      <c r="M104" s="76"/>
      <c r="O104" s="39" t="s">
        <v>94</v>
      </c>
      <c r="P104" s="76" t="s">
        <v>400</v>
      </c>
      <c r="Q104" s="95"/>
      <c r="R104" s="95"/>
      <c r="S104" s="96"/>
      <c r="AA104" s="50"/>
      <c r="AB104" s="50"/>
      <c r="AC104" s="50"/>
      <c r="AD104" s="76"/>
      <c r="AE104" s="50">
        <v>1</v>
      </c>
      <c r="AF104" s="50"/>
      <c r="AG104" s="50">
        <v>0</v>
      </c>
      <c r="AH104" s="76"/>
      <c r="AQ104" s="32"/>
      <c r="AR104" s="62">
        <v>0.9879</v>
      </c>
      <c r="AS104" s="62"/>
      <c r="AU104" s="37">
        <v>270</v>
      </c>
      <c r="AW104" s="37">
        <v>266.733</v>
      </c>
      <c r="BA104" s="32"/>
      <c r="BB104" s="97" t="s">
        <v>89</v>
      </c>
      <c r="BC104" s="83" t="s">
        <v>132</v>
      </c>
      <c r="BD104" s="115">
        <v>47.038400000000003</v>
      </c>
      <c r="BE104" s="115"/>
      <c r="BF104" s="115">
        <v>1.63174</v>
      </c>
      <c r="BG104" s="115"/>
      <c r="BH104" s="115">
        <v>15.843999999999999</v>
      </c>
      <c r="BI104" s="115"/>
      <c r="BJ104" s="115"/>
      <c r="BK104" s="115"/>
      <c r="BL104" s="115"/>
      <c r="BM104" s="115"/>
      <c r="BN104" s="115">
        <v>11.865399999999999</v>
      </c>
      <c r="BO104" s="115"/>
      <c r="BP104" s="115">
        <v>0.20144899999999999</v>
      </c>
      <c r="BQ104" s="115"/>
      <c r="BR104" s="115">
        <v>6.07369</v>
      </c>
      <c r="BS104" s="115"/>
      <c r="BT104" s="115"/>
      <c r="BU104" s="115"/>
      <c r="BV104" s="115"/>
      <c r="BW104" s="115"/>
      <c r="BX104" s="115">
        <v>11.724299999999999</v>
      </c>
      <c r="BY104" s="115"/>
      <c r="BZ104" s="115">
        <v>2.8706499999999999</v>
      </c>
      <c r="CA104" s="115"/>
      <c r="CB104" s="115">
        <v>1.2187699999999999</v>
      </c>
      <c r="CC104" s="115"/>
      <c r="CD104" s="115">
        <v>0.23166600000000001</v>
      </c>
      <c r="CE104" s="76"/>
      <c r="CF104" s="76"/>
      <c r="CG104" s="76"/>
      <c r="CH104" s="76"/>
      <c r="CI104" s="76"/>
      <c r="CJ104" s="76"/>
      <c r="CK104" s="76"/>
      <c r="CL104" s="76"/>
      <c r="CM104" s="76"/>
      <c r="CN104" s="76"/>
      <c r="CO104" s="76"/>
      <c r="CP104" s="76"/>
      <c r="CQ104" s="76"/>
      <c r="CR104" s="76"/>
      <c r="CS104" s="76"/>
      <c r="CT104" s="76"/>
      <c r="CU104" s="76"/>
      <c r="CV104" s="76"/>
      <c r="CW104" s="76"/>
      <c r="CX104" s="76"/>
      <c r="CY104" s="76"/>
      <c r="CZ104" s="76"/>
      <c r="DA104" s="76"/>
      <c r="DB104" s="76"/>
      <c r="DC104" s="76"/>
      <c r="DD104" s="76"/>
      <c r="DE104" s="76"/>
      <c r="DF104" s="76"/>
      <c r="DG104" s="76"/>
      <c r="DH104" s="116">
        <f t="shared" si="48"/>
        <v>98.700064999999995</v>
      </c>
      <c r="DJ104" s="105">
        <f t="shared" si="49"/>
        <v>1.2999350000000049</v>
      </c>
      <c r="DK104" s="76"/>
      <c r="DL104" s="12" t="s">
        <v>111</v>
      </c>
      <c r="DO104" s="39">
        <v>1.3</v>
      </c>
      <c r="DP104" s="76"/>
      <c r="DQ104" s="76"/>
      <c r="DR104" s="76"/>
      <c r="DU104" s="64"/>
      <c r="DW104" s="32"/>
      <c r="DX104" s="12">
        <f t="shared" si="50"/>
        <v>47.657922008460687</v>
      </c>
      <c r="DY104" s="12">
        <f t="shared" si="51"/>
        <v>0</v>
      </c>
      <c r="DZ104" s="12">
        <f t="shared" si="52"/>
        <v>1.653230927456836</v>
      </c>
      <c r="EA104" s="12">
        <f t="shared" si="53"/>
        <v>0</v>
      </c>
      <c r="EB104" s="12">
        <f t="shared" si="54"/>
        <v>16.052674332078706</v>
      </c>
      <c r="EC104" s="12">
        <f t="shared" si="55"/>
        <v>0</v>
      </c>
      <c r="ED104" s="12">
        <f t="shared" si="56"/>
        <v>12.021673947225871</v>
      </c>
      <c r="EE104" s="12">
        <f t="shared" si="57"/>
        <v>0</v>
      </c>
      <c r="EF104" s="12">
        <f t="shared" si="58"/>
        <v>0.20410219588001283</v>
      </c>
      <c r="EG104" s="12">
        <f t="shared" si="59"/>
        <v>0</v>
      </c>
      <c r="EH104" s="12">
        <f t="shared" si="60"/>
        <v>6.1536838906843681</v>
      </c>
      <c r="EI104" s="12">
        <f t="shared" si="61"/>
        <v>0</v>
      </c>
      <c r="EJ104" s="12">
        <f t="shared" si="62"/>
        <v>11.87871558139298</v>
      </c>
      <c r="EK104" s="12">
        <f t="shared" si="63"/>
        <v>0</v>
      </c>
      <c r="EL104" s="12">
        <f t="shared" si="64"/>
        <v>2.9084580643386611</v>
      </c>
      <c r="EM104" s="12">
        <f t="shared" si="65"/>
        <v>0</v>
      </c>
      <c r="EN104" s="12">
        <f t="shared" si="66"/>
        <v>1.2348218818295611</v>
      </c>
      <c r="EO104" s="12">
        <f t="shared" si="67"/>
        <v>0</v>
      </c>
      <c r="EP104" s="12">
        <f t="shared" si="68"/>
        <v>0.23471717065231923</v>
      </c>
      <c r="EQ104" s="12">
        <f t="shared" si="69"/>
        <v>0</v>
      </c>
      <c r="ER104" s="12">
        <f t="shared" si="70"/>
        <v>100</v>
      </c>
      <c r="ES104" s="12">
        <f t="shared" si="71"/>
        <v>0</v>
      </c>
    </row>
    <row r="105" spans="1:149" s="38" customFormat="1" ht="14.65" thickBot="1" x14ac:dyDescent="0.5">
      <c r="A105" s="40" t="s">
        <v>256</v>
      </c>
      <c r="B105" s="98" t="s">
        <v>123</v>
      </c>
      <c r="C105" s="38" t="s">
        <v>445</v>
      </c>
      <c r="D105" s="38" t="s">
        <v>444</v>
      </c>
      <c r="E105" s="40" t="s">
        <v>133</v>
      </c>
      <c r="F105" s="40" t="s">
        <v>274</v>
      </c>
      <c r="G105" s="85" t="s">
        <v>432</v>
      </c>
      <c r="H105" s="40" t="s">
        <v>136</v>
      </c>
      <c r="I105" s="40">
        <v>25</v>
      </c>
      <c r="J105" s="40">
        <v>40</v>
      </c>
      <c r="K105" s="40"/>
      <c r="L105" s="40">
        <v>1085</v>
      </c>
      <c r="M105" s="85"/>
      <c r="O105" s="40" t="s">
        <v>134</v>
      </c>
      <c r="P105" s="85" t="s">
        <v>400</v>
      </c>
      <c r="Q105" s="99"/>
      <c r="R105" s="99"/>
      <c r="S105" s="100"/>
      <c r="AA105" s="51"/>
      <c r="AB105" s="51"/>
      <c r="AC105" s="51"/>
      <c r="AD105" s="85"/>
      <c r="AE105" s="51">
        <v>1</v>
      </c>
      <c r="AF105" s="51"/>
      <c r="AG105" s="51">
        <v>0</v>
      </c>
      <c r="AH105" s="85"/>
      <c r="AQ105" s="98"/>
      <c r="AR105" s="63">
        <v>0.98209999999999997</v>
      </c>
      <c r="AS105" s="63"/>
      <c r="AU105" s="106">
        <v>400</v>
      </c>
      <c r="AW105" s="106">
        <v>392.84</v>
      </c>
      <c r="BA105" s="98"/>
      <c r="BB105" s="101" t="s">
        <v>89</v>
      </c>
      <c r="BC105" s="92" t="s">
        <v>132</v>
      </c>
      <c r="BD105" s="117">
        <v>47.927199999999999</v>
      </c>
      <c r="BE105" s="117"/>
      <c r="BF105" s="117">
        <v>1.7471399999999999</v>
      </c>
      <c r="BG105" s="117"/>
      <c r="BH105" s="117">
        <v>16.260300000000001</v>
      </c>
      <c r="BI105" s="117"/>
      <c r="BJ105" s="117"/>
      <c r="BK105" s="117"/>
      <c r="BL105" s="117"/>
      <c r="BM105" s="117"/>
      <c r="BN105" s="117">
        <v>10.3935</v>
      </c>
      <c r="BO105" s="117"/>
      <c r="BP105" s="117">
        <v>0.17868500000000001</v>
      </c>
      <c r="BQ105" s="117"/>
      <c r="BR105" s="117">
        <v>5.2513399999999999</v>
      </c>
      <c r="BS105" s="117"/>
      <c r="BT105" s="117"/>
      <c r="BU105" s="117"/>
      <c r="BV105" s="117"/>
      <c r="BW105" s="117"/>
      <c r="BX105" s="117">
        <v>10.7806</v>
      </c>
      <c r="BY105" s="117"/>
      <c r="BZ105" s="117">
        <v>3.2361800000000001</v>
      </c>
      <c r="CA105" s="117"/>
      <c r="CB105" s="117">
        <v>1.5684499999999999</v>
      </c>
      <c r="CC105" s="117"/>
      <c r="CD105" s="117">
        <v>0.45663799999999999</v>
      </c>
      <c r="CE105" s="85"/>
      <c r="CF105" s="85"/>
      <c r="CG105" s="85"/>
      <c r="CH105" s="85"/>
      <c r="CI105" s="85"/>
      <c r="CJ105" s="85"/>
      <c r="CK105" s="85"/>
      <c r="CL105" s="85"/>
      <c r="CM105" s="85"/>
      <c r="CN105" s="85"/>
      <c r="CO105" s="85"/>
      <c r="CP105" s="85"/>
      <c r="CQ105" s="85"/>
      <c r="CR105" s="85"/>
      <c r="CS105" s="85"/>
      <c r="CT105" s="85"/>
      <c r="CU105" s="85"/>
      <c r="CV105" s="85"/>
      <c r="CW105" s="85"/>
      <c r="CX105" s="85"/>
      <c r="CY105" s="85"/>
      <c r="CZ105" s="85"/>
      <c r="DA105" s="85"/>
      <c r="DB105" s="85"/>
      <c r="DC105" s="85"/>
      <c r="DD105" s="85"/>
      <c r="DE105" s="85"/>
      <c r="DF105" s="85"/>
      <c r="DG105" s="85"/>
      <c r="DH105" s="118">
        <f t="shared" si="48"/>
        <v>97.800033000000013</v>
      </c>
      <c r="DJ105" s="109">
        <f t="shared" si="49"/>
        <v>2.1999669999999867</v>
      </c>
      <c r="DK105" s="85"/>
      <c r="DL105" s="38" t="s">
        <v>111</v>
      </c>
      <c r="DO105" s="40">
        <v>2.2000000000000002</v>
      </c>
      <c r="DP105" s="85"/>
      <c r="DQ105" s="85"/>
      <c r="DR105" s="85"/>
      <c r="DU105" s="66"/>
      <c r="DW105" s="98"/>
      <c r="DX105" s="38">
        <f t="shared" si="50"/>
        <v>49.005300437884301</v>
      </c>
      <c r="DY105" s="38">
        <f t="shared" si="51"/>
        <v>0</v>
      </c>
      <c r="DZ105" s="38">
        <f t="shared" si="52"/>
        <v>1.7864411150045314</v>
      </c>
      <c r="EA105" s="38">
        <f t="shared" si="53"/>
        <v>0</v>
      </c>
      <c r="EB105" s="38">
        <f t="shared" si="54"/>
        <v>16.62606800960895</v>
      </c>
      <c r="EC105" s="38">
        <f t="shared" si="55"/>
        <v>0</v>
      </c>
      <c r="ED105" s="38">
        <f t="shared" si="56"/>
        <v>10.627297027599161</v>
      </c>
      <c r="EE105" s="38">
        <f t="shared" si="57"/>
        <v>0</v>
      </c>
      <c r="EF105" s="38">
        <f t="shared" si="58"/>
        <v>0.18270443732876859</v>
      </c>
      <c r="EG105" s="38">
        <f t="shared" si="59"/>
        <v>0</v>
      </c>
      <c r="EH105" s="38">
        <f t="shared" si="60"/>
        <v>5.3694664908753138</v>
      </c>
      <c r="EI105" s="38">
        <f t="shared" si="61"/>
        <v>0</v>
      </c>
      <c r="EJ105" s="38">
        <f t="shared" si="62"/>
        <v>11.023104665005581</v>
      </c>
      <c r="EK105" s="38">
        <f t="shared" si="63"/>
        <v>0</v>
      </c>
      <c r="EL105" s="38">
        <f t="shared" si="64"/>
        <v>3.3089763885866983</v>
      </c>
      <c r="EM105" s="38">
        <f t="shared" si="65"/>
        <v>0</v>
      </c>
      <c r="EN105" s="38">
        <f t="shared" si="66"/>
        <v>1.6037315652030502</v>
      </c>
      <c r="EO105" s="38">
        <f t="shared" si="67"/>
        <v>0</v>
      </c>
      <c r="EP105" s="38">
        <f t="shared" si="68"/>
        <v>0.46690986290362491</v>
      </c>
      <c r="EQ105" s="38">
        <f t="shared" si="69"/>
        <v>0</v>
      </c>
      <c r="ER105" s="38">
        <f t="shared" si="70"/>
        <v>100</v>
      </c>
      <c r="ES105" s="38">
        <f t="shared" si="71"/>
        <v>0</v>
      </c>
    </row>
    <row r="106" spans="1:149" s="12" customFormat="1" x14ac:dyDescent="0.45">
      <c r="A106" s="39" t="s">
        <v>257</v>
      </c>
      <c r="B106" s="31" t="s">
        <v>536</v>
      </c>
      <c r="C106" s="12" t="s">
        <v>7</v>
      </c>
      <c r="D106" s="12" t="s">
        <v>533</v>
      </c>
      <c r="E106" s="39" t="s">
        <v>130</v>
      </c>
      <c r="F106" s="39">
        <v>348</v>
      </c>
      <c r="G106" s="76" t="s">
        <v>433</v>
      </c>
      <c r="H106" s="39" t="s">
        <v>129</v>
      </c>
      <c r="I106" s="39">
        <v>0.33</v>
      </c>
      <c r="J106" s="39">
        <v>1000</v>
      </c>
      <c r="K106" s="39">
        <v>10</v>
      </c>
      <c r="L106" s="39">
        <v>1400</v>
      </c>
      <c r="M106" s="76">
        <v>7.5</v>
      </c>
      <c r="O106" s="39" t="s">
        <v>463</v>
      </c>
      <c r="P106" s="76" t="s">
        <v>226</v>
      </c>
      <c r="Q106" s="95">
        <v>0.75</v>
      </c>
      <c r="R106" s="95"/>
      <c r="S106" s="96"/>
      <c r="AA106" s="50"/>
      <c r="AB106" s="50"/>
      <c r="AC106" s="50"/>
      <c r="AD106" s="76"/>
      <c r="AE106" s="50">
        <v>0.64</v>
      </c>
      <c r="AF106" s="50"/>
      <c r="AG106" s="50">
        <v>0.36</v>
      </c>
      <c r="AH106" s="76"/>
      <c r="AQ106" s="32" t="s">
        <v>110</v>
      </c>
      <c r="AR106" s="62">
        <v>1.8680000000000001</v>
      </c>
      <c r="AS106" s="62">
        <v>9.5790000000000006</v>
      </c>
      <c r="AT106" s="41"/>
      <c r="AU106" s="81">
        <v>6400</v>
      </c>
      <c r="AV106" s="81">
        <v>3600</v>
      </c>
      <c r="AW106" s="37">
        <v>11955.2</v>
      </c>
      <c r="AX106" s="37">
        <v>33.395234616316088</v>
      </c>
      <c r="AY106" s="81">
        <v>34484.400000000001</v>
      </c>
      <c r="AZ106" s="81">
        <v>351.67325702907812</v>
      </c>
      <c r="BA106" s="32"/>
      <c r="BB106" s="97" t="s">
        <v>441</v>
      </c>
      <c r="BC106" s="83" t="s">
        <v>132</v>
      </c>
      <c r="BD106" s="76">
        <v>49.383400000000002</v>
      </c>
      <c r="BE106" s="76"/>
      <c r="BF106" s="76">
        <v>1.8286800000000001</v>
      </c>
      <c r="BG106" s="76"/>
      <c r="BH106" s="76">
        <v>13.1267</v>
      </c>
      <c r="BI106" s="76"/>
      <c r="BJ106" s="76">
        <v>4.3725399999999999</v>
      </c>
      <c r="BK106" s="76"/>
      <c r="BL106" s="76"/>
      <c r="BM106" s="76"/>
      <c r="BN106" s="76">
        <v>6.6448099999999997</v>
      </c>
      <c r="BO106" s="76"/>
      <c r="BP106" s="76">
        <v>0.24442800000000001</v>
      </c>
      <c r="BQ106" s="76"/>
      <c r="BR106" s="76">
        <v>2.6705999999999999</v>
      </c>
      <c r="BS106" s="76"/>
      <c r="BT106" s="76"/>
      <c r="BU106" s="76"/>
      <c r="BV106" s="76"/>
      <c r="BW106" s="76"/>
      <c r="BX106" s="76">
        <v>6.3007999999999997</v>
      </c>
      <c r="BY106" s="76"/>
      <c r="BZ106" s="76">
        <v>3.5758899999999998</v>
      </c>
      <c r="CA106" s="76"/>
      <c r="CB106" s="76">
        <v>1.1587700000000001</v>
      </c>
      <c r="CC106" s="76"/>
      <c r="CD106" s="76">
        <v>0.92339300000000002</v>
      </c>
      <c r="CE106" s="76"/>
      <c r="CF106" s="76"/>
      <c r="CG106" s="76"/>
      <c r="CH106" s="76"/>
      <c r="CI106" s="76"/>
      <c r="CJ106" s="76"/>
      <c r="CK106" s="76"/>
      <c r="CL106" s="76"/>
      <c r="CM106" s="76"/>
      <c r="CN106" s="76"/>
      <c r="CO106" s="76"/>
      <c r="CP106" s="76"/>
      <c r="CQ106" s="76"/>
      <c r="CR106" s="76"/>
      <c r="CS106" s="76"/>
      <c r="CT106" s="76"/>
      <c r="CU106" s="76"/>
      <c r="CV106" s="76"/>
      <c r="CW106" s="76"/>
      <c r="CX106" s="76"/>
      <c r="CY106" s="76"/>
      <c r="CZ106" s="76"/>
      <c r="DA106" s="76"/>
      <c r="DB106" s="76"/>
      <c r="DC106" s="76"/>
      <c r="DD106" s="76"/>
      <c r="DE106" s="76"/>
      <c r="DF106" s="76"/>
      <c r="DG106" s="76"/>
      <c r="DH106" s="39">
        <f t="shared" ref="DH106:DH113" si="72">SUM(BD106,BF106,BH106,BJ106,BL106,BN106,BP106,BR106,BT106,BV106,BX106,BZ106,CB106,CD106,CF106,CH106,CJ106,CL106,CN106,CX106,CZ106,DB106)</f>
        <v>90.230011000000005</v>
      </c>
      <c r="DJ106" s="41">
        <f t="shared" ref="DJ106:DJ113" si="73">IF(AND(DH106&lt;100, DH106&gt;0), 100-DH106, 0)</f>
        <v>9.7699889999999954</v>
      </c>
      <c r="DK106" s="76"/>
      <c r="DL106" s="41" t="s">
        <v>515</v>
      </c>
      <c r="DO106" s="39">
        <v>8.69</v>
      </c>
      <c r="DP106" s="76"/>
      <c r="DQ106" s="76">
        <v>1.08</v>
      </c>
      <c r="DR106" s="76"/>
      <c r="DU106" s="64"/>
      <c r="DW106" s="32"/>
      <c r="DX106" s="12">
        <f t="shared" ref="DX106:DX113" si="74">BD106/$DH106*100</f>
        <v>54.73057074103648</v>
      </c>
      <c r="DY106" s="12">
        <f t="shared" ref="DY106:DY113" si="75">DX106*SQRT(((BE106/BD106)^2)+(($DI106/$DH106)^2))</f>
        <v>0</v>
      </c>
      <c r="DZ106" s="12">
        <f t="shared" ref="DZ106:DZ113" si="76">BF106/$DH106*100</f>
        <v>2.0266871074636135</v>
      </c>
      <c r="EA106" s="12">
        <f t="shared" ref="EA106:EA113" si="77">DZ106*SQRT(((BG106/BF106)^2)+(($DI106/$DH106)^2))</f>
        <v>0</v>
      </c>
      <c r="EB106" s="12">
        <f t="shared" ref="EB106:EB113" si="78">BH106/$DH106*100</f>
        <v>14.54804211428058</v>
      </c>
      <c r="EC106" s="12">
        <f t="shared" ref="EC106:EC113" si="79">EB106*SQRT(((BI106/BH106)^2)+(($DI106/$DH106)^2))</f>
        <v>0</v>
      </c>
      <c r="ED106" s="12">
        <f t="shared" ref="ED106:ED113" si="80">BN106/$DH106*100</f>
        <v>7.3643014406814142</v>
      </c>
      <c r="EE106" s="12">
        <f t="shared" ref="EE106:EE113" si="81">ED106*SQRT(((BO106/BN106)^2)+(($DI106/$DH106)^2))</f>
        <v>0</v>
      </c>
      <c r="EF106" s="12">
        <f t="shared" ref="EF106:EF113" si="82">BP106/$DH106*100</f>
        <v>0.27089434800135398</v>
      </c>
      <c r="EG106" s="12">
        <f t="shared" ref="EG106:EG113" si="83">EF106*SQRT(((BQ106/BP106)^2)+(($DI106/$DH106)^2))</f>
        <v>0</v>
      </c>
      <c r="EH106" s="12">
        <f t="shared" ref="EH106:EH113" si="84">BR106/$DH106*100</f>
        <v>2.9597691171732206</v>
      </c>
      <c r="EI106" s="12">
        <f t="shared" ref="EI106:EI113" si="85">EH106*SQRT(((BS106/BR106)^2)+(($DI106/$DH106)^2))</f>
        <v>0</v>
      </c>
      <c r="EJ106" s="12">
        <f t="shared" ref="EJ106:EJ113" si="86">BX106/$DH106*100</f>
        <v>6.9830424823953514</v>
      </c>
      <c r="EK106" s="12">
        <f t="shared" ref="EK106:EK113" si="87">EJ106*SQRT(((BY106/BX106)^2)+(($DI106/$DH106)^2))</f>
        <v>0</v>
      </c>
      <c r="EL106" s="12">
        <f t="shared" ref="EL106:EL113" si="88">BZ106/$DH106*100</f>
        <v>3.9630827485990214</v>
      </c>
      <c r="EM106" s="12">
        <f t="shared" ref="EM106:EM113" si="89">EL106*SQRT(((CA106/BZ106)^2)+(($DI106/$DH106)^2))</f>
        <v>0</v>
      </c>
      <c r="EN106" s="12">
        <f t="shared" ref="EN106:EN113" si="90">CB106/$DH106*100</f>
        <v>1.2842401182905763</v>
      </c>
      <c r="EO106" s="12">
        <f t="shared" ref="EO106:EO113" si="91">EN106*SQRT(((CC106/CB106)^2)+(($DI106/$DH106)^2))</f>
        <v>0</v>
      </c>
      <c r="EP106" s="12">
        <f t="shared" ref="EP106:EP113" si="92">CD106/$DH106*100</f>
        <v>1.0233768008739355</v>
      </c>
      <c r="EQ106" s="12">
        <f t="shared" ref="EQ106:EQ113" si="93">EP106*SQRT(((CE106/CD106)^2)+(($DI106/$DH106)^2))</f>
        <v>0</v>
      </c>
      <c r="ER106" s="12">
        <f t="shared" ref="ER106:ER113" si="94">DH106/$DH106*100</f>
        <v>100</v>
      </c>
      <c r="ES106" s="12">
        <f t="shared" ref="ES106:ES113" si="95">ER106*SQRT(((DI106/DH106)^2)+(($DI106/$DH106)^2))</f>
        <v>0</v>
      </c>
    </row>
    <row r="107" spans="1:149" s="12" customFormat="1" x14ac:dyDescent="0.45">
      <c r="A107" s="39" t="s">
        <v>257</v>
      </c>
      <c r="B107" s="31" t="s">
        <v>536</v>
      </c>
      <c r="C107" s="12" t="s">
        <v>7</v>
      </c>
      <c r="D107" s="12" t="s">
        <v>533</v>
      </c>
      <c r="E107" s="39" t="s">
        <v>130</v>
      </c>
      <c r="F107" s="39">
        <v>353</v>
      </c>
      <c r="G107" s="76" t="s">
        <v>433</v>
      </c>
      <c r="H107" s="39" t="s">
        <v>129</v>
      </c>
      <c r="I107" s="39">
        <v>0.33</v>
      </c>
      <c r="J107" s="39">
        <v>1000</v>
      </c>
      <c r="K107" s="39">
        <v>10</v>
      </c>
      <c r="L107" s="39">
        <v>1400</v>
      </c>
      <c r="M107" s="76">
        <v>7.5</v>
      </c>
      <c r="O107" s="39" t="s">
        <v>463</v>
      </c>
      <c r="P107" s="76" t="s">
        <v>226</v>
      </c>
      <c r="Q107" s="95">
        <v>0.75</v>
      </c>
      <c r="R107" s="95"/>
      <c r="S107" s="96"/>
      <c r="AA107" s="50"/>
      <c r="AB107" s="50"/>
      <c r="AC107" s="50"/>
      <c r="AD107" s="76"/>
      <c r="AE107" s="50">
        <v>0.55000000000000004</v>
      </c>
      <c r="AF107" s="50"/>
      <c r="AG107" s="50">
        <v>0.45</v>
      </c>
      <c r="AH107" s="76"/>
      <c r="AQ107" s="32" t="s">
        <v>110</v>
      </c>
      <c r="AR107" s="62">
        <v>1.883</v>
      </c>
      <c r="AS107" s="62">
        <v>9.4730000000000008</v>
      </c>
      <c r="AT107" s="41"/>
      <c r="AU107" s="81">
        <v>5500</v>
      </c>
      <c r="AV107" s="81">
        <v>4500</v>
      </c>
      <c r="AW107" s="37">
        <v>10356.5</v>
      </c>
      <c r="AX107" s="37">
        <v>29.203068803455302</v>
      </c>
      <c r="AY107" s="81">
        <v>42628.5</v>
      </c>
      <c r="AZ107" s="81">
        <v>434.72710667038007</v>
      </c>
      <c r="BA107" s="32"/>
      <c r="BB107" s="97" t="s">
        <v>441</v>
      </c>
      <c r="BC107" s="83" t="s">
        <v>132</v>
      </c>
      <c r="BD107" s="76">
        <v>49.667999999999999</v>
      </c>
      <c r="BE107" s="76"/>
      <c r="BF107" s="76">
        <v>1.8392200000000001</v>
      </c>
      <c r="BG107" s="76"/>
      <c r="BH107" s="76">
        <v>13.202299999999999</v>
      </c>
      <c r="BI107" s="76"/>
      <c r="BJ107" s="76">
        <v>4.3977399999999998</v>
      </c>
      <c r="BK107" s="76"/>
      <c r="BL107" s="76"/>
      <c r="BM107" s="76"/>
      <c r="BN107" s="76">
        <v>6.6830999999999996</v>
      </c>
      <c r="BO107" s="76"/>
      <c r="BP107" s="76">
        <v>0.245836</v>
      </c>
      <c r="BQ107" s="76"/>
      <c r="BR107" s="76">
        <v>2.6859899999999999</v>
      </c>
      <c r="BS107" s="76"/>
      <c r="BT107" s="76"/>
      <c r="BU107" s="76"/>
      <c r="BV107" s="76"/>
      <c r="BW107" s="76"/>
      <c r="BX107" s="76">
        <v>6.33711</v>
      </c>
      <c r="BY107" s="76"/>
      <c r="BZ107" s="76">
        <v>3.5964900000000002</v>
      </c>
      <c r="CA107" s="76"/>
      <c r="CB107" s="76">
        <v>1.1654500000000001</v>
      </c>
      <c r="CC107" s="76"/>
      <c r="CD107" s="76">
        <v>0.92871499999999996</v>
      </c>
      <c r="CE107" s="76"/>
      <c r="CF107" s="76"/>
      <c r="CG107" s="76"/>
      <c r="CH107" s="76"/>
      <c r="CI107" s="76"/>
      <c r="CJ107" s="76"/>
      <c r="CK107" s="76"/>
      <c r="CL107" s="76"/>
      <c r="CM107" s="76"/>
      <c r="CN107" s="76"/>
      <c r="CO107" s="76"/>
      <c r="CP107" s="76"/>
      <c r="CQ107" s="76"/>
      <c r="CR107" s="76"/>
      <c r="CS107" s="76"/>
      <c r="CT107" s="76"/>
      <c r="CU107" s="76"/>
      <c r="CV107" s="76"/>
      <c r="CW107" s="76"/>
      <c r="CX107" s="76"/>
      <c r="CY107" s="76"/>
      <c r="CZ107" s="76"/>
      <c r="DA107" s="76"/>
      <c r="DB107" s="76"/>
      <c r="DC107" s="76"/>
      <c r="DD107" s="76"/>
      <c r="DE107" s="76"/>
      <c r="DF107" s="76"/>
      <c r="DG107" s="76"/>
      <c r="DH107" s="39">
        <f t="shared" si="72"/>
        <v>90.749950999999996</v>
      </c>
      <c r="DJ107" s="41">
        <f t="shared" si="73"/>
        <v>9.2500490000000042</v>
      </c>
      <c r="DK107" s="76"/>
      <c r="DL107" s="41" t="s">
        <v>515</v>
      </c>
      <c r="DO107" s="39">
        <v>8.19</v>
      </c>
      <c r="DP107" s="76"/>
      <c r="DQ107" s="76">
        <v>1.06</v>
      </c>
      <c r="DR107" s="76"/>
      <c r="DU107" s="64"/>
      <c r="DW107" s="32"/>
      <c r="DX107" s="12">
        <f t="shared" si="74"/>
        <v>54.730608063909592</v>
      </c>
      <c r="DY107" s="12">
        <f t="shared" si="75"/>
        <v>0</v>
      </c>
      <c r="DZ107" s="12">
        <f t="shared" si="76"/>
        <v>2.0266897995349886</v>
      </c>
      <c r="EA107" s="12">
        <f t="shared" si="77"/>
        <v>0</v>
      </c>
      <c r="EB107" s="12">
        <f t="shared" si="78"/>
        <v>14.547996835833002</v>
      </c>
      <c r="EC107" s="12">
        <f t="shared" si="79"/>
        <v>0</v>
      </c>
      <c r="ED107" s="12">
        <f t="shared" si="80"/>
        <v>7.3643014969782188</v>
      </c>
      <c r="EE107" s="12">
        <f t="shared" si="81"/>
        <v>0</v>
      </c>
      <c r="EF107" s="12">
        <f t="shared" si="82"/>
        <v>0.27089381017957792</v>
      </c>
      <c r="EG107" s="12">
        <f t="shared" si="83"/>
        <v>0</v>
      </c>
      <c r="EH107" s="12">
        <f t="shared" si="84"/>
        <v>2.9597701931541538</v>
      </c>
      <c r="EI107" s="12">
        <f t="shared" si="85"/>
        <v>0</v>
      </c>
      <c r="EJ107" s="12">
        <f t="shared" si="86"/>
        <v>6.9830450927736596</v>
      </c>
      <c r="EK107" s="12">
        <f t="shared" si="87"/>
        <v>0</v>
      </c>
      <c r="EL107" s="12">
        <f t="shared" si="88"/>
        <v>3.9630765200082596</v>
      </c>
      <c r="EM107" s="12">
        <f t="shared" si="89"/>
        <v>0</v>
      </c>
      <c r="EN107" s="12">
        <f t="shared" si="90"/>
        <v>1.2842431176629507</v>
      </c>
      <c r="EO107" s="12">
        <f t="shared" si="91"/>
        <v>0</v>
      </c>
      <c r="EP107" s="12">
        <f t="shared" si="92"/>
        <v>1.0233779630360351</v>
      </c>
      <c r="EQ107" s="12">
        <f t="shared" si="93"/>
        <v>0</v>
      </c>
      <c r="ER107" s="12">
        <f t="shared" si="94"/>
        <v>100</v>
      </c>
      <c r="ES107" s="12">
        <f t="shared" si="95"/>
        <v>0</v>
      </c>
    </row>
    <row r="108" spans="1:149" s="12" customFormat="1" x14ac:dyDescent="0.45">
      <c r="A108" s="39" t="s">
        <v>257</v>
      </c>
      <c r="B108" s="31" t="s">
        <v>536</v>
      </c>
      <c r="C108" s="12" t="s">
        <v>7</v>
      </c>
      <c r="D108" s="12" t="s">
        <v>533</v>
      </c>
      <c r="E108" s="39" t="s">
        <v>130</v>
      </c>
      <c r="F108" s="39">
        <v>350</v>
      </c>
      <c r="G108" s="76" t="s">
        <v>433</v>
      </c>
      <c r="H108" s="39" t="s">
        <v>129</v>
      </c>
      <c r="I108" s="39">
        <v>0.33</v>
      </c>
      <c r="J108" s="39">
        <v>1000</v>
      </c>
      <c r="K108" s="39">
        <v>10</v>
      </c>
      <c r="L108" s="39">
        <v>1400</v>
      </c>
      <c r="M108" s="76">
        <v>7.5</v>
      </c>
      <c r="O108" s="39" t="s">
        <v>463</v>
      </c>
      <c r="P108" s="76" t="s">
        <v>226</v>
      </c>
      <c r="Q108" s="95">
        <v>0.75</v>
      </c>
      <c r="R108" s="95"/>
      <c r="S108" s="96"/>
      <c r="AA108" s="50"/>
      <c r="AB108" s="50"/>
      <c r="AC108" s="50"/>
      <c r="AD108" s="76"/>
      <c r="AE108" s="50">
        <v>0.5</v>
      </c>
      <c r="AF108" s="50"/>
      <c r="AG108" s="50">
        <v>0.5</v>
      </c>
      <c r="AH108" s="76"/>
      <c r="AQ108" s="32" t="s">
        <v>110</v>
      </c>
      <c r="AR108" s="62">
        <v>1.893</v>
      </c>
      <c r="AS108" s="62">
        <v>9.4149999999999991</v>
      </c>
      <c r="AT108" s="41"/>
      <c r="AU108" s="81">
        <v>5000</v>
      </c>
      <c r="AV108" s="81">
        <v>5000</v>
      </c>
      <c r="AW108" s="37">
        <v>9465</v>
      </c>
      <c r="AX108" s="37">
        <v>26.842243064040137</v>
      </c>
      <c r="AY108" s="81">
        <v>47074.999999999993</v>
      </c>
      <c r="AZ108" s="81">
        <v>480.07268720476065</v>
      </c>
      <c r="BA108" s="32"/>
      <c r="BB108" s="97" t="s">
        <v>441</v>
      </c>
      <c r="BC108" s="83" t="s">
        <v>132</v>
      </c>
      <c r="BD108" s="76">
        <v>49.837699999999998</v>
      </c>
      <c r="BE108" s="76"/>
      <c r="BF108" s="76">
        <v>1.8454999999999999</v>
      </c>
      <c r="BG108" s="76"/>
      <c r="BH108" s="76">
        <v>13.247400000000001</v>
      </c>
      <c r="BI108" s="76"/>
      <c r="BJ108" s="76">
        <v>4.4127599999999996</v>
      </c>
      <c r="BK108" s="76"/>
      <c r="BL108" s="76"/>
      <c r="BM108" s="76"/>
      <c r="BN108" s="76">
        <v>6.7059300000000004</v>
      </c>
      <c r="BO108" s="76"/>
      <c r="BP108" s="76">
        <v>0.24667600000000001</v>
      </c>
      <c r="BQ108" s="76"/>
      <c r="BR108" s="76">
        <v>2.69516</v>
      </c>
      <c r="BS108" s="76"/>
      <c r="BT108" s="76"/>
      <c r="BU108" s="76"/>
      <c r="BV108" s="76"/>
      <c r="BW108" s="76"/>
      <c r="BX108" s="76">
        <v>6.3587600000000002</v>
      </c>
      <c r="BY108" s="76"/>
      <c r="BZ108" s="76">
        <v>3.6087799999999999</v>
      </c>
      <c r="CA108" s="76"/>
      <c r="CB108" s="76">
        <v>1.16943</v>
      </c>
      <c r="CC108" s="76"/>
      <c r="CD108" s="76">
        <v>0.93188700000000002</v>
      </c>
      <c r="CE108" s="76"/>
      <c r="CF108" s="76"/>
      <c r="CG108" s="76"/>
      <c r="CH108" s="76"/>
      <c r="CI108" s="76"/>
      <c r="CJ108" s="76"/>
      <c r="CK108" s="76"/>
      <c r="CL108" s="76"/>
      <c r="CM108" s="76"/>
      <c r="CN108" s="76"/>
      <c r="CO108" s="76"/>
      <c r="CP108" s="76"/>
      <c r="CQ108" s="76"/>
      <c r="CR108" s="76"/>
      <c r="CS108" s="76"/>
      <c r="CT108" s="76"/>
      <c r="CU108" s="76"/>
      <c r="CV108" s="76"/>
      <c r="CW108" s="76"/>
      <c r="CX108" s="76"/>
      <c r="CY108" s="76"/>
      <c r="CZ108" s="76"/>
      <c r="DA108" s="76"/>
      <c r="DB108" s="76"/>
      <c r="DC108" s="76"/>
      <c r="DD108" s="76"/>
      <c r="DE108" s="76"/>
      <c r="DF108" s="76"/>
      <c r="DG108" s="76"/>
      <c r="DH108" s="39">
        <f t="shared" si="72"/>
        <v>91.059983000000003</v>
      </c>
      <c r="DJ108" s="41">
        <f t="shared" si="73"/>
        <v>8.9400169999999974</v>
      </c>
      <c r="DK108" s="76"/>
      <c r="DL108" s="41" t="s">
        <v>515</v>
      </c>
      <c r="DO108" s="39">
        <v>7.75</v>
      </c>
      <c r="DP108" s="76"/>
      <c r="DQ108" s="76">
        <v>1.19</v>
      </c>
      <c r="DR108" s="76"/>
      <c r="DU108" s="64"/>
      <c r="DW108" s="32"/>
      <c r="DX108" s="12">
        <f t="shared" si="74"/>
        <v>54.730627393154684</v>
      </c>
      <c r="DY108" s="12">
        <f t="shared" si="75"/>
        <v>0</v>
      </c>
      <c r="DZ108" s="12">
        <f t="shared" si="76"/>
        <v>2.0266860800973352</v>
      </c>
      <c r="EA108" s="12">
        <f t="shared" si="77"/>
        <v>0</v>
      </c>
      <c r="EB108" s="12">
        <f t="shared" si="78"/>
        <v>14.547993052008367</v>
      </c>
      <c r="EC108" s="12">
        <f t="shared" si="79"/>
        <v>0</v>
      </c>
      <c r="ED108" s="12">
        <f t="shared" si="80"/>
        <v>7.3642996397220939</v>
      </c>
      <c r="EE108" s="12">
        <f t="shared" si="81"/>
        <v>0</v>
      </c>
      <c r="EF108" s="12">
        <f t="shared" si="82"/>
        <v>0.27089396667249543</v>
      </c>
      <c r="EG108" s="12">
        <f t="shared" si="83"/>
        <v>0</v>
      </c>
      <c r="EH108" s="12">
        <f t="shared" si="84"/>
        <v>2.959763346320853</v>
      </c>
      <c r="EI108" s="12">
        <f t="shared" si="85"/>
        <v>0</v>
      </c>
      <c r="EJ108" s="12">
        <f t="shared" si="86"/>
        <v>6.9830454503818657</v>
      </c>
      <c r="EK108" s="12">
        <f t="shared" si="87"/>
        <v>0</v>
      </c>
      <c r="EL108" s="12">
        <f t="shared" si="88"/>
        <v>3.9630800282490721</v>
      </c>
      <c r="EM108" s="12">
        <f t="shared" si="89"/>
        <v>0</v>
      </c>
      <c r="EN108" s="12">
        <f t="shared" si="90"/>
        <v>1.2842413994300876</v>
      </c>
      <c r="EO108" s="12">
        <f t="shared" si="91"/>
        <v>0</v>
      </c>
      <c r="EP108" s="12">
        <f t="shared" si="92"/>
        <v>1.0233770854097348</v>
      </c>
      <c r="EQ108" s="12">
        <f t="shared" si="93"/>
        <v>0</v>
      </c>
      <c r="ER108" s="12">
        <f t="shared" si="94"/>
        <v>100</v>
      </c>
      <c r="ES108" s="12">
        <f t="shared" si="95"/>
        <v>0</v>
      </c>
    </row>
    <row r="109" spans="1:149" s="12" customFormat="1" x14ac:dyDescent="0.45">
      <c r="A109" s="39" t="s">
        <v>257</v>
      </c>
      <c r="B109" s="31" t="s">
        <v>536</v>
      </c>
      <c r="C109" s="12" t="s">
        <v>7</v>
      </c>
      <c r="D109" s="12" t="s">
        <v>533</v>
      </c>
      <c r="E109" s="39" t="s">
        <v>130</v>
      </c>
      <c r="F109" s="39">
        <v>349</v>
      </c>
      <c r="G109" s="76" t="s">
        <v>433</v>
      </c>
      <c r="H109" s="39" t="s">
        <v>129</v>
      </c>
      <c r="I109" s="39">
        <v>0.33</v>
      </c>
      <c r="J109" s="39">
        <v>1000</v>
      </c>
      <c r="K109" s="39">
        <v>10</v>
      </c>
      <c r="L109" s="39">
        <v>1400</v>
      </c>
      <c r="M109" s="76">
        <v>7.5</v>
      </c>
      <c r="O109" s="39" t="s">
        <v>463</v>
      </c>
      <c r="P109" s="76" t="s">
        <v>226</v>
      </c>
      <c r="Q109" s="95">
        <v>0.75</v>
      </c>
      <c r="R109" s="95"/>
      <c r="S109" s="96"/>
      <c r="AA109" s="50"/>
      <c r="AB109" s="50"/>
      <c r="AC109" s="50"/>
      <c r="AD109" s="76"/>
      <c r="AE109" s="50">
        <v>0.4</v>
      </c>
      <c r="AF109" s="50"/>
      <c r="AG109" s="50">
        <v>0.6</v>
      </c>
      <c r="AH109" s="76"/>
      <c r="AQ109" s="32" t="s">
        <v>110</v>
      </c>
      <c r="AR109" s="62">
        <v>1.92</v>
      </c>
      <c r="AS109" s="62">
        <v>9.3070000000000004</v>
      </c>
      <c r="AT109" s="41"/>
      <c r="AU109" s="81">
        <v>4000</v>
      </c>
      <c r="AV109" s="81">
        <v>6000</v>
      </c>
      <c r="AW109" s="37">
        <v>7680</v>
      </c>
      <c r="AX109" s="37">
        <v>22.066897142223347</v>
      </c>
      <c r="AY109" s="81">
        <v>55842</v>
      </c>
      <c r="AZ109" s="81">
        <v>569.47889535609659</v>
      </c>
      <c r="BA109" s="32"/>
      <c r="BB109" s="97" t="s">
        <v>441</v>
      </c>
      <c r="BC109" s="83" t="s">
        <v>132</v>
      </c>
      <c r="BD109" s="76">
        <v>50.669600000000003</v>
      </c>
      <c r="BE109" s="76"/>
      <c r="BF109" s="76">
        <v>1.8763099999999999</v>
      </c>
      <c r="BG109" s="76"/>
      <c r="BH109" s="76">
        <v>13.468500000000001</v>
      </c>
      <c r="BI109" s="76"/>
      <c r="BJ109" s="76">
        <v>4.4864199999999999</v>
      </c>
      <c r="BK109" s="76"/>
      <c r="BL109" s="76"/>
      <c r="BM109" s="76"/>
      <c r="BN109" s="76">
        <v>6.8178700000000001</v>
      </c>
      <c r="BO109" s="76"/>
      <c r="BP109" s="76">
        <v>0.25079400000000002</v>
      </c>
      <c r="BQ109" s="76"/>
      <c r="BR109" s="76">
        <v>2.7401499999999999</v>
      </c>
      <c r="BS109" s="76"/>
      <c r="BT109" s="76"/>
      <c r="BU109" s="76"/>
      <c r="BV109" s="76"/>
      <c r="BW109" s="76"/>
      <c r="BX109" s="76">
        <v>6.4649000000000001</v>
      </c>
      <c r="BY109" s="76"/>
      <c r="BZ109" s="76">
        <v>3.6690200000000002</v>
      </c>
      <c r="CA109" s="76"/>
      <c r="CB109" s="76">
        <v>1.18895</v>
      </c>
      <c r="CC109" s="76"/>
      <c r="CD109" s="76">
        <v>0.94744300000000004</v>
      </c>
      <c r="CE109" s="76"/>
      <c r="CF109" s="76"/>
      <c r="CG109" s="76"/>
      <c r="CH109" s="76"/>
      <c r="CI109" s="76"/>
      <c r="CJ109" s="76"/>
      <c r="CK109" s="76"/>
      <c r="CL109" s="76"/>
      <c r="CM109" s="76"/>
      <c r="CN109" s="76"/>
      <c r="CO109" s="76"/>
      <c r="CP109" s="76"/>
      <c r="CQ109" s="76"/>
      <c r="CR109" s="76"/>
      <c r="CS109" s="76"/>
      <c r="CT109" s="76"/>
      <c r="CU109" s="76"/>
      <c r="CV109" s="76"/>
      <c r="CW109" s="76"/>
      <c r="CX109" s="76"/>
      <c r="CY109" s="76"/>
      <c r="CZ109" s="76"/>
      <c r="DA109" s="76"/>
      <c r="DB109" s="76"/>
      <c r="DC109" s="76"/>
      <c r="DD109" s="76"/>
      <c r="DE109" s="76"/>
      <c r="DF109" s="76"/>
      <c r="DG109" s="76"/>
      <c r="DH109" s="39">
        <f t="shared" si="72"/>
        <v>92.579957000000007</v>
      </c>
      <c r="DJ109" s="41">
        <f t="shared" si="73"/>
        <v>7.4200429999999926</v>
      </c>
      <c r="DK109" s="76"/>
      <c r="DL109" s="41" t="s">
        <v>515</v>
      </c>
      <c r="DO109" s="39">
        <v>6.27</v>
      </c>
      <c r="DP109" s="76"/>
      <c r="DQ109" s="76">
        <v>1.1499999999999999</v>
      </c>
      <c r="DR109" s="76"/>
      <c r="DU109" s="64"/>
      <c r="DW109" s="32"/>
      <c r="DX109" s="12">
        <f t="shared" si="74"/>
        <v>54.730636783510278</v>
      </c>
      <c r="DY109" s="12">
        <f t="shared" si="75"/>
        <v>0</v>
      </c>
      <c r="DZ109" s="12">
        <f t="shared" si="76"/>
        <v>2.0266913712219585</v>
      </c>
      <c r="EA109" s="12">
        <f t="shared" si="77"/>
        <v>0</v>
      </c>
      <c r="EB109" s="12">
        <f t="shared" si="78"/>
        <v>14.547965279353066</v>
      </c>
      <c r="EC109" s="12">
        <f t="shared" si="79"/>
        <v>0</v>
      </c>
      <c r="ED109" s="12">
        <f t="shared" si="80"/>
        <v>7.3643045654039341</v>
      </c>
      <c r="EE109" s="12">
        <f t="shared" si="81"/>
        <v>0</v>
      </c>
      <c r="EF109" s="12">
        <f t="shared" si="82"/>
        <v>0.27089448745369366</v>
      </c>
      <c r="EG109" s="12">
        <f t="shared" si="83"/>
        <v>0</v>
      </c>
      <c r="EH109" s="12">
        <f t="shared" si="84"/>
        <v>2.9597659026780487</v>
      </c>
      <c r="EI109" s="12">
        <f t="shared" si="85"/>
        <v>0</v>
      </c>
      <c r="EJ109" s="12">
        <f t="shared" si="86"/>
        <v>6.983044937037505</v>
      </c>
      <c r="EK109" s="12">
        <f t="shared" si="87"/>
        <v>0</v>
      </c>
      <c r="EL109" s="12">
        <f t="shared" si="88"/>
        <v>3.9630824196645502</v>
      </c>
      <c r="EM109" s="12">
        <f t="shared" si="89"/>
        <v>0</v>
      </c>
      <c r="EN109" s="12">
        <f t="shared" si="90"/>
        <v>1.2842412532120746</v>
      </c>
      <c r="EO109" s="12">
        <f t="shared" si="91"/>
        <v>0</v>
      </c>
      <c r="EP109" s="12">
        <f t="shared" si="92"/>
        <v>1.0233780946776632</v>
      </c>
      <c r="EQ109" s="12">
        <f t="shared" si="93"/>
        <v>0</v>
      </c>
      <c r="ER109" s="12">
        <f t="shared" si="94"/>
        <v>100</v>
      </c>
      <c r="ES109" s="12">
        <f t="shared" si="95"/>
        <v>0</v>
      </c>
    </row>
    <row r="110" spans="1:149" s="12" customFormat="1" x14ac:dyDescent="0.45">
      <c r="A110" s="39" t="s">
        <v>257</v>
      </c>
      <c r="B110" s="31" t="s">
        <v>536</v>
      </c>
      <c r="C110" s="12" t="s">
        <v>7</v>
      </c>
      <c r="D110" s="12" t="s">
        <v>533</v>
      </c>
      <c r="E110" s="39" t="s">
        <v>130</v>
      </c>
      <c r="F110" s="39">
        <v>351</v>
      </c>
      <c r="G110" s="76" t="s">
        <v>433</v>
      </c>
      <c r="H110" s="39" t="s">
        <v>129</v>
      </c>
      <c r="I110" s="39">
        <v>0.33</v>
      </c>
      <c r="J110" s="39">
        <v>1000</v>
      </c>
      <c r="K110" s="39">
        <v>10</v>
      </c>
      <c r="L110" s="39">
        <v>1400</v>
      </c>
      <c r="M110" s="76">
        <v>7.5</v>
      </c>
      <c r="O110" s="39" t="s">
        <v>463</v>
      </c>
      <c r="P110" s="76" t="s">
        <v>226</v>
      </c>
      <c r="Q110" s="95">
        <v>0.75</v>
      </c>
      <c r="R110" s="95"/>
      <c r="S110" s="96"/>
      <c r="AA110" s="50"/>
      <c r="AB110" s="50"/>
      <c r="AC110" s="50"/>
      <c r="AD110" s="76"/>
      <c r="AE110" s="50">
        <v>0.34</v>
      </c>
      <c r="AF110" s="50"/>
      <c r="AG110" s="50">
        <v>0.66</v>
      </c>
      <c r="AH110" s="76"/>
      <c r="AQ110" s="32" t="s">
        <v>110</v>
      </c>
      <c r="AR110" s="62">
        <v>1.94</v>
      </c>
      <c r="AS110" s="62">
        <v>9.2509999999999994</v>
      </c>
      <c r="AT110" s="41"/>
      <c r="AU110" s="81">
        <v>3400.0000000000005</v>
      </c>
      <c r="AV110" s="81">
        <v>6599.9999999999991</v>
      </c>
      <c r="AW110" s="37">
        <v>6596.0000000000009</v>
      </c>
      <c r="AX110" s="37">
        <v>19.114412556272917</v>
      </c>
      <c r="AY110" s="81">
        <v>61056.599999999991</v>
      </c>
      <c r="AZ110" s="81">
        <v>622.65758966725843</v>
      </c>
      <c r="BA110" s="32"/>
      <c r="BB110" s="97" t="s">
        <v>441</v>
      </c>
      <c r="BC110" s="83" t="s">
        <v>132</v>
      </c>
      <c r="BD110" s="76">
        <v>51.479599999999998</v>
      </c>
      <c r="BE110" s="76"/>
      <c r="BF110" s="76">
        <v>1.9063000000000001</v>
      </c>
      <c r="BG110" s="76"/>
      <c r="BH110" s="76">
        <v>13.6839</v>
      </c>
      <c r="BI110" s="76"/>
      <c r="BJ110" s="76">
        <v>4.5581399999999999</v>
      </c>
      <c r="BK110" s="76"/>
      <c r="BL110" s="76"/>
      <c r="BM110" s="76"/>
      <c r="BN110" s="76">
        <v>6.9268599999999996</v>
      </c>
      <c r="BO110" s="76"/>
      <c r="BP110" s="76">
        <v>0.254803</v>
      </c>
      <c r="BQ110" s="76"/>
      <c r="BR110" s="76">
        <v>2.78396</v>
      </c>
      <c r="BS110" s="76"/>
      <c r="BT110" s="76"/>
      <c r="BU110" s="76"/>
      <c r="BV110" s="76"/>
      <c r="BW110" s="76"/>
      <c r="BX110" s="76">
        <v>6.5682499999999999</v>
      </c>
      <c r="BY110" s="76"/>
      <c r="BZ110" s="76">
        <v>3.7276699999999998</v>
      </c>
      <c r="CA110" s="76"/>
      <c r="CB110" s="76">
        <v>1.2079500000000001</v>
      </c>
      <c r="CC110" s="76"/>
      <c r="CD110" s="76">
        <v>0.96258900000000003</v>
      </c>
      <c r="CE110" s="76"/>
      <c r="CF110" s="76"/>
      <c r="CG110" s="76"/>
      <c r="CH110" s="76"/>
      <c r="CI110" s="76"/>
      <c r="CJ110" s="76"/>
      <c r="CK110" s="76"/>
      <c r="CL110" s="76"/>
      <c r="CM110" s="76"/>
      <c r="CN110" s="76"/>
      <c r="CO110" s="76"/>
      <c r="CP110" s="76"/>
      <c r="CQ110" s="76"/>
      <c r="CR110" s="76"/>
      <c r="CS110" s="76"/>
      <c r="CT110" s="76"/>
      <c r="CU110" s="76"/>
      <c r="CV110" s="76"/>
      <c r="CW110" s="76"/>
      <c r="CX110" s="76"/>
      <c r="CY110" s="76"/>
      <c r="CZ110" s="76"/>
      <c r="DA110" s="76"/>
      <c r="DB110" s="76"/>
      <c r="DC110" s="76"/>
      <c r="DD110" s="76"/>
      <c r="DE110" s="76"/>
      <c r="DF110" s="76"/>
      <c r="DG110" s="76"/>
      <c r="DH110" s="39">
        <f t="shared" si="72"/>
        <v>94.060021999999989</v>
      </c>
      <c r="DJ110" s="41">
        <f t="shared" si="73"/>
        <v>5.9399780000000106</v>
      </c>
      <c r="DK110" s="76"/>
      <c r="DL110" s="41" t="s">
        <v>515</v>
      </c>
      <c r="DO110" s="39">
        <v>4.76</v>
      </c>
      <c r="DP110" s="76"/>
      <c r="DQ110" s="76">
        <v>1.18</v>
      </c>
      <c r="DR110" s="76"/>
      <c r="DU110" s="64"/>
      <c r="DW110" s="32"/>
      <c r="DX110" s="12">
        <f t="shared" si="74"/>
        <v>54.730584689848364</v>
      </c>
      <c r="DY110" s="12">
        <f t="shared" si="75"/>
        <v>0</v>
      </c>
      <c r="DZ110" s="12">
        <f t="shared" si="76"/>
        <v>2.0266846205925835</v>
      </c>
      <c r="EA110" s="12">
        <f t="shared" si="77"/>
        <v>0</v>
      </c>
      <c r="EB110" s="12">
        <f t="shared" si="78"/>
        <v>14.548051030649345</v>
      </c>
      <c r="EC110" s="12">
        <f t="shared" si="79"/>
        <v>0</v>
      </c>
      <c r="ED110" s="12">
        <f t="shared" si="80"/>
        <v>7.3642976609127313</v>
      </c>
      <c r="EE110" s="12">
        <f t="shared" si="81"/>
        <v>0</v>
      </c>
      <c r="EF110" s="12">
        <f t="shared" si="82"/>
        <v>0.27089404678217066</v>
      </c>
      <c r="EG110" s="12">
        <f t="shared" si="83"/>
        <v>0</v>
      </c>
      <c r="EH110" s="12">
        <f t="shared" si="84"/>
        <v>2.9597696670749238</v>
      </c>
      <c r="EI110" s="12">
        <f t="shared" si="85"/>
        <v>0</v>
      </c>
      <c r="EJ110" s="12">
        <f t="shared" si="86"/>
        <v>6.9830411053911936</v>
      </c>
      <c r="EK110" s="12">
        <f t="shared" si="87"/>
        <v>0</v>
      </c>
      <c r="EL110" s="12">
        <f t="shared" si="88"/>
        <v>3.963075832578479</v>
      </c>
      <c r="EM110" s="12">
        <f t="shared" si="89"/>
        <v>0</v>
      </c>
      <c r="EN110" s="12">
        <f t="shared" si="90"/>
        <v>1.284233167625668</v>
      </c>
      <c r="EO110" s="12">
        <f t="shared" si="91"/>
        <v>0</v>
      </c>
      <c r="EP110" s="12">
        <f t="shared" si="92"/>
        <v>1.0233773919380968</v>
      </c>
      <c r="EQ110" s="12">
        <f t="shared" si="93"/>
        <v>0</v>
      </c>
      <c r="ER110" s="12">
        <f t="shared" si="94"/>
        <v>100</v>
      </c>
      <c r="ES110" s="12">
        <f t="shared" si="95"/>
        <v>0</v>
      </c>
    </row>
    <row r="111" spans="1:149" s="12" customFormat="1" x14ac:dyDescent="0.45">
      <c r="A111" s="39" t="s">
        <v>257</v>
      </c>
      <c r="B111" s="31" t="s">
        <v>536</v>
      </c>
      <c r="C111" s="12" t="s">
        <v>7</v>
      </c>
      <c r="D111" s="12" t="s">
        <v>533</v>
      </c>
      <c r="E111" s="39" t="s">
        <v>130</v>
      </c>
      <c r="F111" s="39">
        <v>355</v>
      </c>
      <c r="G111" s="76" t="s">
        <v>433</v>
      </c>
      <c r="H111" s="39" t="s">
        <v>129</v>
      </c>
      <c r="I111" s="39">
        <v>0.33</v>
      </c>
      <c r="J111" s="39">
        <v>1000</v>
      </c>
      <c r="K111" s="39">
        <v>10</v>
      </c>
      <c r="L111" s="39">
        <v>1400</v>
      </c>
      <c r="M111" s="76">
        <v>7.5</v>
      </c>
      <c r="O111" s="39" t="s">
        <v>463</v>
      </c>
      <c r="P111" s="76" t="s">
        <v>226</v>
      </c>
      <c r="Q111" s="95">
        <v>0.75</v>
      </c>
      <c r="R111" s="95"/>
      <c r="S111" s="96"/>
      <c r="AA111" s="50"/>
      <c r="AB111" s="50"/>
      <c r="AC111" s="50"/>
      <c r="AD111" s="76"/>
      <c r="AE111" s="50">
        <v>0.27</v>
      </c>
      <c r="AF111" s="50"/>
      <c r="AG111" s="50">
        <v>0.73</v>
      </c>
      <c r="AH111" s="76"/>
      <c r="AQ111" s="32" t="s">
        <v>110</v>
      </c>
      <c r="AR111" s="62">
        <v>1.9670000000000001</v>
      </c>
      <c r="AS111" s="62">
        <v>9.1950000000000003</v>
      </c>
      <c r="AT111" s="41"/>
      <c r="AU111" s="81">
        <v>2700</v>
      </c>
      <c r="AV111" s="81">
        <v>7300</v>
      </c>
      <c r="AW111" s="37">
        <v>5310.9000000000005</v>
      </c>
      <c r="AX111" s="37">
        <v>15.553052663275924</v>
      </c>
      <c r="AY111" s="81">
        <v>67123.5</v>
      </c>
      <c r="AZ111" s="81">
        <v>684.52807264129069</v>
      </c>
      <c r="BA111" s="32"/>
      <c r="BB111" s="97" t="s">
        <v>441</v>
      </c>
      <c r="BC111" s="83" t="s">
        <v>132</v>
      </c>
      <c r="BD111" s="76">
        <v>51.939399999999999</v>
      </c>
      <c r="BE111" s="76"/>
      <c r="BF111" s="76">
        <v>1.92333</v>
      </c>
      <c r="BG111" s="76"/>
      <c r="BH111" s="76">
        <v>13.806100000000001</v>
      </c>
      <c r="BI111" s="76"/>
      <c r="BJ111" s="76">
        <v>4.5988499999999997</v>
      </c>
      <c r="BK111" s="76"/>
      <c r="BL111" s="76"/>
      <c r="BM111" s="76"/>
      <c r="BN111" s="76">
        <v>6.9887199999999998</v>
      </c>
      <c r="BO111" s="76"/>
      <c r="BP111" s="76">
        <v>0.25707799999999997</v>
      </c>
      <c r="BQ111" s="76"/>
      <c r="BR111" s="76">
        <v>2.8088199999999999</v>
      </c>
      <c r="BS111" s="76"/>
      <c r="BT111" s="76"/>
      <c r="BU111" s="76"/>
      <c r="BV111" s="76"/>
      <c r="BW111" s="76"/>
      <c r="BX111" s="76">
        <v>6.6269099999999996</v>
      </c>
      <c r="BY111" s="76"/>
      <c r="BZ111" s="76">
        <v>3.7609599999999999</v>
      </c>
      <c r="CA111" s="76"/>
      <c r="CB111" s="76">
        <v>1.2187399999999999</v>
      </c>
      <c r="CC111" s="76"/>
      <c r="CD111" s="76">
        <v>0.97118499999999996</v>
      </c>
      <c r="CE111" s="76"/>
      <c r="CF111" s="76"/>
      <c r="CG111" s="76"/>
      <c r="CH111" s="76"/>
      <c r="CI111" s="76"/>
      <c r="CJ111" s="76"/>
      <c r="CK111" s="76"/>
      <c r="CL111" s="76"/>
      <c r="CM111" s="76"/>
      <c r="CN111" s="76"/>
      <c r="CO111" s="76"/>
      <c r="CP111" s="76"/>
      <c r="CQ111" s="76"/>
      <c r="CR111" s="76"/>
      <c r="CS111" s="76"/>
      <c r="CT111" s="76"/>
      <c r="CU111" s="76"/>
      <c r="CV111" s="76"/>
      <c r="CW111" s="76"/>
      <c r="CX111" s="76"/>
      <c r="CY111" s="76"/>
      <c r="CZ111" s="76"/>
      <c r="DA111" s="76"/>
      <c r="DB111" s="76"/>
      <c r="DC111" s="76"/>
      <c r="DD111" s="76"/>
      <c r="DE111" s="76"/>
      <c r="DF111" s="76"/>
      <c r="DG111" s="76"/>
      <c r="DH111" s="39">
        <f t="shared" si="72"/>
        <v>94.900092999999998</v>
      </c>
      <c r="DJ111" s="41">
        <f t="shared" si="73"/>
        <v>5.0999070000000017</v>
      </c>
      <c r="DK111" s="76"/>
      <c r="DL111" s="41" t="s">
        <v>515</v>
      </c>
      <c r="DO111" s="39">
        <v>4.07</v>
      </c>
      <c r="DP111" s="76"/>
      <c r="DQ111" s="76">
        <v>1.03</v>
      </c>
      <c r="DR111" s="76"/>
      <c r="DU111" s="64"/>
      <c r="DW111" s="32"/>
      <c r="DX111" s="12">
        <f t="shared" si="74"/>
        <v>54.730610221846675</v>
      </c>
      <c r="DY111" s="12">
        <f t="shared" si="75"/>
        <v>0</v>
      </c>
      <c r="DZ111" s="12">
        <f t="shared" si="76"/>
        <v>2.0266892678387576</v>
      </c>
      <c r="EA111" s="12">
        <f t="shared" si="77"/>
        <v>0</v>
      </c>
      <c r="EB111" s="12">
        <f t="shared" si="78"/>
        <v>14.54803632278843</v>
      </c>
      <c r="EC111" s="12">
        <f t="shared" si="79"/>
        <v>0</v>
      </c>
      <c r="ED111" s="12">
        <f t="shared" si="80"/>
        <v>7.3642920455304504</v>
      </c>
      <c r="EE111" s="12">
        <f t="shared" si="81"/>
        <v>0</v>
      </c>
      <c r="EF111" s="12">
        <f t="shared" si="82"/>
        <v>0.27089330671151185</v>
      </c>
      <c r="EG111" s="12">
        <f t="shared" si="83"/>
        <v>0</v>
      </c>
      <c r="EH111" s="12">
        <f t="shared" si="84"/>
        <v>2.9597652765208564</v>
      </c>
      <c r="EI111" s="12">
        <f t="shared" si="85"/>
        <v>0</v>
      </c>
      <c r="EJ111" s="12">
        <f t="shared" si="86"/>
        <v>6.9830384676229986</v>
      </c>
      <c r="EK111" s="12">
        <f t="shared" si="87"/>
        <v>0</v>
      </c>
      <c r="EL111" s="12">
        <f t="shared" si="88"/>
        <v>3.9630730393488656</v>
      </c>
      <c r="EM111" s="12">
        <f t="shared" si="89"/>
        <v>0</v>
      </c>
      <c r="EN111" s="12">
        <f t="shared" si="90"/>
        <v>1.2842347794116491</v>
      </c>
      <c r="EO111" s="12">
        <f t="shared" si="91"/>
        <v>0</v>
      </c>
      <c r="EP111" s="12">
        <f t="shared" si="92"/>
        <v>1.0233762363120129</v>
      </c>
      <c r="EQ111" s="12">
        <f t="shared" si="93"/>
        <v>0</v>
      </c>
      <c r="ER111" s="12">
        <f t="shared" si="94"/>
        <v>100</v>
      </c>
      <c r="ES111" s="12">
        <f t="shared" si="95"/>
        <v>0</v>
      </c>
    </row>
    <row r="112" spans="1:149" s="12" customFormat="1" x14ac:dyDescent="0.45">
      <c r="A112" s="39" t="s">
        <v>257</v>
      </c>
      <c r="B112" s="31" t="s">
        <v>536</v>
      </c>
      <c r="C112" s="12" t="s">
        <v>7</v>
      </c>
      <c r="D112" s="12" t="s">
        <v>533</v>
      </c>
      <c r="E112" s="39" t="s">
        <v>130</v>
      </c>
      <c r="F112" s="39">
        <v>352</v>
      </c>
      <c r="G112" s="76" t="s">
        <v>433</v>
      </c>
      <c r="H112" s="39" t="s">
        <v>129</v>
      </c>
      <c r="I112" s="39">
        <v>0.33</v>
      </c>
      <c r="J112" s="39">
        <v>1000</v>
      </c>
      <c r="K112" s="39">
        <v>10</v>
      </c>
      <c r="L112" s="39">
        <v>1400</v>
      </c>
      <c r="M112" s="76">
        <v>7.5</v>
      </c>
      <c r="O112" s="39" t="s">
        <v>463</v>
      </c>
      <c r="P112" s="76" t="s">
        <v>226</v>
      </c>
      <c r="Q112" s="95">
        <v>0.75</v>
      </c>
      <c r="R112" s="95"/>
      <c r="S112" s="96"/>
      <c r="AA112" s="50"/>
      <c r="AB112" s="50"/>
      <c r="AC112" s="50"/>
      <c r="AD112" s="76"/>
      <c r="AE112" s="50">
        <v>0.26</v>
      </c>
      <c r="AF112" s="50"/>
      <c r="AG112" s="50">
        <v>0.74</v>
      </c>
      <c r="AH112" s="76"/>
      <c r="AQ112" s="32" t="s">
        <v>110</v>
      </c>
      <c r="AR112" s="62">
        <v>1.9710000000000001</v>
      </c>
      <c r="AS112" s="62">
        <v>9.1880000000000006</v>
      </c>
      <c r="AT112" s="41"/>
      <c r="AU112" s="81">
        <v>2600</v>
      </c>
      <c r="AV112" s="81">
        <v>7400</v>
      </c>
      <c r="AW112" s="37">
        <v>5124.6000000000004</v>
      </c>
      <c r="AX112" s="37">
        <v>15.029882601419846</v>
      </c>
      <c r="AY112" s="81">
        <v>67991.200000000012</v>
      </c>
      <c r="AZ112" s="81">
        <v>693.37691110517972</v>
      </c>
      <c r="BA112" s="32"/>
      <c r="BB112" s="97" t="s">
        <v>441</v>
      </c>
      <c r="BC112" s="83" t="s">
        <v>132</v>
      </c>
      <c r="BD112" s="76">
        <v>51.961199999999998</v>
      </c>
      <c r="BE112" s="76"/>
      <c r="BF112" s="76">
        <v>1.92414</v>
      </c>
      <c r="BG112" s="76"/>
      <c r="BH112" s="76">
        <v>13.8119</v>
      </c>
      <c r="BI112" s="76"/>
      <c r="BJ112" s="76">
        <v>4.6007800000000003</v>
      </c>
      <c r="BK112" s="76"/>
      <c r="BL112" s="76"/>
      <c r="BM112" s="76"/>
      <c r="BN112" s="76">
        <v>6.9916700000000001</v>
      </c>
      <c r="BO112" s="76"/>
      <c r="BP112" s="76">
        <v>0.257187</v>
      </c>
      <c r="BQ112" s="76"/>
      <c r="BR112" s="76">
        <v>2.81</v>
      </c>
      <c r="BS112" s="76"/>
      <c r="BT112" s="76"/>
      <c r="BU112" s="76"/>
      <c r="BV112" s="76"/>
      <c r="BW112" s="76"/>
      <c r="BX112" s="76">
        <v>6.6296999999999997</v>
      </c>
      <c r="BY112" s="76"/>
      <c r="BZ112" s="76">
        <v>3.7625500000000001</v>
      </c>
      <c r="CA112" s="76"/>
      <c r="CB112" s="76">
        <v>1.21926</v>
      </c>
      <c r="CC112" s="76"/>
      <c r="CD112" s="76">
        <v>0.97159399999999996</v>
      </c>
      <c r="CE112" s="76"/>
      <c r="CF112" s="76"/>
      <c r="CG112" s="76"/>
      <c r="CH112" s="76"/>
      <c r="CI112" s="76"/>
      <c r="CJ112" s="76"/>
      <c r="CK112" s="76"/>
      <c r="CL112" s="76"/>
      <c r="CM112" s="76"/>
      <c r="CN112" s="76"/>
      <c r="CO112" s="76"/>
      <c r="CP112" s="76"/>
      <c r="CQ112" s="76"/>
      <c r="CR112" s="76"/>
      <c r="CS112" s="76"/>
      <c r="CT112" s="76"/>
      <c r="CU112" s="76"/>
      <c r="CV112" s="76"/>
      <c r="CW112" s="76"/>
      <c r="CX112" s="76"/>
      <c r="CY112" s="76"/>
      <c r="CZ112" s="76"/>
      <c r="DA112" s="76"/>
      <c r="DB112" s="76"/>
      <c r="DC112" s="76"/>
      <c r="DD112" s="76"/>
      <c r="DE112" s="76"/>
      <c r="DF112" s="76"/>
      <c r="DG112" s="76"/>
      <c r="DH112" s="39">
        <f t="shared" si="72"/>
        <v>94.939981000000003</v>
      </c>
      <c r="DJ112" s="41">
        <f t="shared" si="73"/>
        <v>5.0600189999999969</v>
      </c>
      <c r="DK112" s="76"/>
      <c r="DL112" s="41" t="s">
        <v>515</v>
      </c>
      <c r="DO112" s="39">
        <v>4.01</v>
      </c>
      <c r="DP112" s="76"/>
      <c r="DQ112" s="76">
        <v>1.05</v>
      </c>
      <c r="DR112" s="76"/>
      <c r="DU112" s="64"/>
      <c r="DW112" s="32"/>
      <c r="DX112" s="12">
        <f t="shared" si="74"/>
        <v>54.730577626721875</v>
      </c>
      <c r="DY112" s="12">
        <f t="shared" si="75"/>
        <v>0</v>
      </c>
      <c r="DZ112" s="12">
        <f t="shared" si="76"/>
        <v>2.0266909469889192</v>
      </c>
      <c r="EA112" s="12">
        <f t="shared" si="77"/>
        <v>0</v>
      </c>
      <c r="EB112" s="12">
        <f t="shared" si="78"/>
        <v>14.548033246393842</v>
      </c>
      <c r="EC112" s="12">
        <f t="shared" si="79"/>
        <v>0</v>
      </c>
      <c r="ED112" s="12">
        <f t="shared" si="80"/>
        <v>7.364305244594477</v>
      </c>
      <c r="EE112" s="12">
        <f t="shared" si="81"/>
        <v>0</v>
      </c>
      <c r="EF112" s="12">
        <f t="shared" si="82"/>
        <v>0.27089430321246849</v>
      </c>
      <c r="EG112" s="12">
        <f t="shared" si="83"/>
        <v>0</v>
      </c>
      <c r="EH112" s="12">
        <f t="shared" si="84"/>
        <v>2.9597646538395663</v>
      </c>
      <c r="EI112" s="12">
        <f t="shared" si="85"/>
        <v>0</v>
      </c>
      <c r="EJ112" s="12">
        <f t="shared" si="86"/>
        <v>6.9830433187046879</v>
      </c>
      <c r="EK112" s="12">
        <f t="shared" si="87"/>
        <v>0</v>
      </c>
      <c r="EL112" s="12">
        <f t="shared" si="88"/>
        <v>3.9630827396099857</v>
      </c>
      <c r="EM112" s="12">
        <f t="shared" si="89"/>
        <v>0</v>
      </c>
      <c r="EN112" s="12">
        <f t="shared" si="90"/>
        <v>1.2842429365980175</v>
      </c>
      <c r="EO112" s="12">
        <f t="shared" si="91"/>
        <v>0</v>
      </c>
      <c r="EP112" s="12">
        <f t="shared" si="92"/>
        <v>1.0233770744066191</v>
      </c>
      <c r="EQ112" s="12">
        <f t="shared" si="93"/>
        <v>0</v>
      </c>
      <c r="ER112" s="12">
        <f t="shared" si="94"/>
        <v>100</v>
      </c>
      <c r="ES112" s="12">
        <f t="shared" si="95"/>
        <v>0</v>
      </c>
    </row>
    <row r="113" spans="1:149" s="38" customFormat="1" ht="14.65" thickBot="1" x14ac:dyDescent="0.5">
      <c r="A113" s="40" t="s">
        <v>257</v>
      </c>
      <c r="B113" s="102" t="s">
        <v>536</v>
      </c>
      <c r="C113" s="38" t="s">
        <v>7</v>
      </c>
      <c r="D113" s="38" t="s">
        <v>533</v>
      </c>
      <c r="E113" s="40" t="s">
        <v>130</v>
      </c>
      <c r="F113" s="40">
        <v>354</v>
      </c>
      <c r="G113" s="85" t="s">
        <v>433</v>
      </c>
      <c r="H113" s="40" t="s">
        <v>129</v>
      </c>
      <c r="I113" s="40">
        <v>0.33</v>
      </c>
      <c r="J113" s="40">
        <v>1000</v>
      </c>
      <c r="K113" s="40">
        <v>10</v>
      </c>
      <c r="L113" s="40">
        <v>1400</v>
      </c>
      <c r="M113" s="85">
        <v>7.5</v>
      </c>
      <c r="O113" s="40" t="s">
        <v>463</v>
      </c>
      <c r="P113" s="85" t="s">
        <v>226</v>
      </c>
      <c r="Q113" s="99">
        <v>0.75</v>
      </c>
      <c r="R113" s="99"/>
      <c r="S113" s="100"/>
      <c r="AA113" s="51"/>
      <c r="AB113" s="51"/>
      <c r="AC113" s="51"/>
      <c r="AD113" s="85"/>
      <c r="AE113" s="51">
        <v>0.05</v>
      </c>
      <c r="AF113" s="51"/>
      <c r="AG113" s="51">
        <v>0.95</v>
      </c>
      <c r="AH113" s="85"/>
      <c r="AQ113" s="98" t="s">
        <v>110</v>
      </c>
      <c r="AR113" s="63">
        <v>2.081</v>
      </c>
      <c r="AS113" s="63">
        <v>9.0980000000000008</v>
      </c>
      <c r="AT113" s="42"/>
      <c r="AU113" s="90">
        <v>500</v>
      </c>
      <c r="AV113" s="90">
        <v>9500</v>
      </c>
      <c r="AW113" s="106">
        <v>1040.5</v>
      </c>
      <c r="AX113" s="106">
        <v>3.1614448301061757</v>
      </c>
      <c r="AY113" s="90">
        <v>86431</v>
      </c>
      <c r="AZ113" s="90">
        <v>881.42671115867608</v>
      </c>
      <c r="BA113" s="98"/>
      <c r="BB113" s="101" t="s">
        <v>441</v>
      </c>
      <c r="BC113" s="92" t="s">
        <v>132</v>
      </c>
      <c r="BD113" s="85">
        <v>53.439</v>
      </c>
      <c r="BE113" s="85"/>
      <c r="BF113" s="85">
        <v>1.9788600000000001</v>
      </c>
      <c r="BG113" s="85"/>
      <c r="BH113" s="85">
        <v>14.204700000000001</v>
      </c>
      <c r="BI113" s="85"/>
      <c r="BJ113" s="85">
        <v>4.73163</v>
      </c>
      <c r="BK113" s="85"/>
      <c r="BL113" s="85"/>
      <c r="BM113" s="85"/>
      <c r="BN113" s="85">
        <v>7.1905000000000001</v>
      </c>
      <c r="BO113" s="85"/>
      <c r="BP113" s="85">
        <v>0.26450099999999999</v>
      </c>
      <c r="BQ113" s="85"/>
      <c r="BR113" s="85">
        <v>2.88992</v>
      </c>
      <c r="BS113" s="85"/>
      <c r="BT113" s="85"/>
      <c r="BU113" s="85"/>
      <c r="BV113" s="85"/>
      <c r="BW113" s="85"/>
      <c r="BX113" s="85">
        <v>6.8182400000000003</v>
      </c>
      <c r="BY113" s="85"/>
      <c r="BZ113" s="85">
        <v>3.8695499999999998</v>
      </c>
      <c r="CA113" s="85"/>
      <c r="CB113" s="85">
        <v>1.25393</v>
      </c>
      <c r="CC113" s="85"/>
      <c r="CD113" s="85">
        <v>0.99922500000000003</v>
      </c>
      <c r="CE113" s="85"/>
      <c r="CF113" s="85"/>
      <c r="CG113" s="85"/>
      <c r="CH113" s="85"/>
      <c r="CI113" s="85"/>
      <c r="CJ113" s="85"/>
      <c r="CK113" s="85"/>
      <c r="CL113" s="85"/>
      <c r="CM113" s="85"/>
      <c r="CN113" s="85"/>
      <c r="CO113" s="85"/>
      <c r="CP113" s="85"/>
      <c r="CQ113" s="85"/>
      <c r="CR113" s="85"/>
      <c r="CS113" s="85"/>
      <c r="CT113" s="85"/>
      <c r="CU113" s="85"/>
      <c r="CV113" s="85"/>
      <c r="CW113" s="85"/>
      <c r="CX113" s="85"/>
      <c r="CY113" s="85"/>
      <c r="CZ113" s="85"/>
      <c r="DA113" s="85"/>
      <c r="DB113" s="85"/>
      <c r="DC113" s="85"/>
      <c r="DD113" s="85"/>
      <c r="DE113" s="85"/>
      <c r="DF113" s="85"/>
      <c r="DG113" s="85"/>
      <c r="DH113" s="40">
        <f t="shared" si="72"/>
        <v>97.640055999999987</v>
      </c>
      <c r="DJ113" s="42">
        <f t="shared" si="73"/>
        <v>2.3599440000000129</v>
      </c>
      <c r="DK113" s="85"/>
      <c r="DL113" s="38" t="s">
        <v>515</v>
      </c>
      <c r="DO113" s="40">
        <v>1.22</v>
      </c>
      <c r="DP113" s="85"/>
      <c r="DQ113" s="85">
        <v>1.1399999999999999</v>
      </c>
      <c r="DR113" s="85"/>
      <c r="DU113" s="66"/>
      <c r="DW113" s="98"/>
      <c r="DX113" s="38">
        <f t="shared" si="74"/>
        <v>54.730611789079688</v>
      </c>
      <c r="DY113" s="38">
        <f t="shared" si="75"/>
        <v>0</v>
      </c>
      <c r="DZ113" s="38">
        <f t="shared" si="76"/>
        <v>2.0266887188184328</v>
      </c>
      <c r="EA113" s="38">
        <f t="shared" si="77"/>
        <v>0</v>
      </c>
      <c r="EB113" s="38">
        <f t="shared" si="78"/>
        <v>14.548025248981835</v>
      </c>
      <c r="EC113" s="38">
        <f t="shared" si="79"/>
        <v>0</v>
      </c>
      <c r="ED113" s="38">
        <f t="shared" si="80"/>
        <v>7.3642931954074271</v>
      </c>
      <c r="EE113" s="38">
        <f t="shared" si="81"/>
        <v>0</v>
      </c>
      <c r="EF113" s="38">
        <f t="shared" si="82"/>
        <v>0.27089394541109241</v>
      </c>
      <c r="EG113" s="38">
        <f t="shared" si="83"/>
        <v>0</v>
      </c>
      <c r="EH113" s="38">
        <f t="shared" si="84"/>
        <v>2.9597688882931412</v>
      </c>
      <c r="EI113" s="38">
        <f t="shared" si="85"/>
        <v>0</v>
      </c>
      <c r="EJ113" s="38">
        <f t="shared" si="86"/>
        <v>6.983035732793927</v>
      </c>
      <c r="EK113" s="38">
        <f t="shared" si="87"/>
        <v>0</v>
      </c>
      <c r="EL113" s="38">
        <f t="shared" si="88"/>
        <v>3.963076383323664</v>
      </c>
      <c r="EM113" s="38">
        <f t="shared" si="89"/>
        <v>0</v>
      </c>
      <c r="EN113" s="38">
        <f t="shared" si="90"/>
        <v>1.2842372806504743</v>
      </c>
      <c r="EO113" s="38">
        <f t="shared" si="91"/>
        <v>0</v>
      </c>
      <c r="EP113" s="38">
        <f t="shared" si="92"/>
        <v>1.0233761029387367</v>
      </c>
      <c r="EQ113" s="38">
        <f t="shared" si="93"/>
        <v>0</v>
      </c>
      <c r="ER113" s="38">
        <f t="shared" si="94"/>
        <v>100</v>
      </c>
      <c r="ES113" s="38">
        <f t="shared" si="95"/>
        <v>0</v>
      </c>
    </row>
    <row r="114" spans="1:149" s="41" customFormat="1" x14ac:dyDescent="0.45">
      <c r="A114" s="39" t="s">
        <v>258</v>
      </c>
      <c r="B114" s="75" t="s">
        <v>115</v>
      </c>
      <c r="C114" s="41" t="s">
        <v>445</v>
      </c>
      <c r="D114" s="41" t="s">
        <v>537</v>
      </c>
      <c r="E114" s="39" t="s">
        <v>20</v>
      </c>
      <c r="F114" s="39" t="s">
        <v>276</v>
      </c>
      <c r="G114" s="76" t="s">
        <v>434</v>
      </c>
      <c r="H114" s="39" t="s">
        <v>224</v>
      </c>
      <c r="I114" s="39">
        <v>24</v>
      </c>
      <c r="J114" s="39">
        <v>50</v>
      </c>
      <c r="K114" s="39">
        <v>1</v>
      </c>
      <c r="L114" s="39">
        <v>1250</v>
      </c>
      <c r="M114" s="76">
        <v>3</v>
      </c>
      <c r="N114" s="41" t="s">
        <v>89</v>
      </c>
      <c r="O114" s="39" t="s">
        <v>464</v>
      </c>
      <c r="P114" s="76" t="s">
        <v>226</v>
      </c>
      <c r="Q114" s="78"/>
      <c r="R114" s="78">
        <v>2.6</v>
      </c>
      <c r="S114" s="79"/>
      <c r="AA114" s="50"/>
      <c r="AB114" s="50"/>
      <c r="AC114" s="50"/>
      <c r="AD114" s="76"/>
      <c r="AE114" s="50">
        <v>1</v>
      </c>
      <c r="AF114" s="50">
        <v>0.08</v>
      </c>
      <c r="AG114" s="50">
        <v>0</v>
      </c>
      <c r="AH114" s="76"/>
      <c r="AQ114" s="75"/>
      <c r="AR114" s="80">
        <v>0.99660000000000004</v>
      </c>
      <c r="AS114" s="80"/>
      <c r="AU114" s="81">
        <v>500</v>
      </c>
      <c r="AV114" s="81">
        <v>0</v>
      </c>
      <c r="AW114" s="81">
        <v>498.3</v>
      </c>
      <c r="AX114" s="81"/>
      <c r="AY114" s="81"/>
      <c r="AZ114" s="81"/>
      <c r="BA114" s="75"/>
      <c r="BB114" s="82" t="s">
        <v>89</v>
      </c>
      <c r="BC114" s="83" t="s">
        <v>132</v>
      </c>
      <c r="BD114" s="76">
        <v>49.34</v>
      </c>
      <c r="BE114" s="76"/>
      <c r="BF114" s="76">
        <v>0.9</v>
      </c>
      <c r="BG114" s="76"/>
      <c r="BH114" s="76">
        <v>17.98</v>
      </c>
      <c r="BI114" s="76"/>
      <c r="BJ114" s="76"/>
      <c r="BK114" s="76"/>
      <c r="BL114" s="76"/>
      <c r="BM114" s="76"/>
      <c r="BN114" s="76">
        <v>9.2100000000000009</v>
      </c>
      <c r="BO114" s="76"/>
      <c r="BP114" s="76">
        <v>0.17</v>
      </c>
      <c r="BQ114" s="76"/>
      <c r="BR114" s="76">
        <v>6.88</v>
      </c>
      <c r="BS114" s="76"/>
      <c r="BT114" s="76"/>
      <c r="BU114" s="76"/>
      <c r="BV114" s="76"/>
      <c r="BW114" s="76"/>
      <c r="BX114" s="76">
        <v>11.18</v>
      </c>
      <c r="BY114" s="76"/>
      <c r="BZ114" s="76">
        <v>2.29</v>
      </c>
      <c r="CA114" s="76"/>
      <c r="CB114" s="76">
        <v>0.23</v>
      </c>
      <c r="CC114" s="76"/>
      <c r="CD114" s="76">
        <v>0.15</v>
      </c>
      <c r="CE114" s="76"/>
      <c r="CF114" s="76"/>
      <c r="CG114" s="76"/>
      <c r="CH114" s="76"/>
      <c r="CI114" s="76"/>
      <c r="CJ114" s="76"/>
      <c r="CK114" s="76"/>
      <c r="CL114" s="76"/>
      <c r="CM114" s="76"/>
      <c r="CN114" s="76"/>
      <c r="CO114" s="76"/>
      <c r="CP114" s="76"/>
      <c r="CQ114" s="76"/>
      <c r="CR114" s="76"/>
      <c r="CS114" s="76"/>
      <c r="CT114" s="76"/>
      <c r="CU114" s="76"/>
      <c r="CV114" s="76"/>
      <c r="CW114" s="76"/>
      <c r="CX114" s="76"/>
      <c r="CY114" s="76"/>
      <c r="CZ114" s="76"/>
      <c r="DA114" s="76"/>
      <c r="DB114" s="76"/>
      <c r="DC114" s="76"/>
      <c r="DD114" s="76"/>
      <c r="DE114" s="76"/>
      <c r="DF114" s="76"/>
      <c r="DG114" s="76"/>
      <c r="DH114" s="39">
        <f>SUM(BD114,BF114,BH114,BJ114,BL114,BN114,BP114,BR114,BT114,BV114,BX114,BZ114,CB114,CD114,CF114,CH114,CJ114,CL114,CN114,CX114,CZ114,DB114)</f>
        <v>98.330000000000013</v>
      </c>
      <c r="DJ114" s="41">
        <f t="shared" ref="DJ114:DJ149" si="96">IF(AND(DH114&lt;100, DH114&gt;0), 100-DH114, 0)</f>
        <v>1.6699999999999875</v>
      </c>
      <c r="DK114" s="76"/>
      <c r="DL114" s="41" t="s">
        <v>450</v>
      </c>
      <c r="DO114" s="39">
        <v>1.67</v>
      </c>
      <c r="DP114" s="76">
        <v>0.14000000000000001</v>
      </c>
      <c r="DQ114" s="76">
        <v>0</v>
      </c>
      <c r="DR114" s="76">
        <v>0</v>
      </c>
      <c r="DU114" s="45"/>
      <c r="DW114" s="75"/>
      <c r="DX114" s="41">
        <f t="shared" ref="DX114:DX149" si="97">BD114/$DH114*100</f>
        <v>50.177972134648627</v>
      </c>
      <c r="DY114" s="41">
        <f t="shared" ref="DY114:DY149" si="98">DX114*SQRT(((BE114/BD114)^2)+(($DI114/$DH114)^2))</f>
        <v>0</v>
      </c>
      <c r="DZ114" s="41">
        <f t="shared" ref="DZ114:DZ149" si="99">BF114/$DH114*100</f>
        <v>0.91528526390725096</v>
      </c>
      <c r="EA114" s="41">
        <f t="shared" ref="EA114:EA149" si="100">DZ114*SQRT(((BG114/BF114)^2)+(($DI114/$DH114)^2))</f>
        <v>0</v>
      </c>
      <c r="EB114" s="41">
        <f t="shared" ref="EB114:EB149" si="101">BH114/$DH114*100</f>
        <v>18.285365605613748</v>
      </c>
      <c r="EC114" s="41">
        <f t="shared" ref="EC114:EC149" si="102">EB114*SQRT(((BI114/BH114)^2)+(($DI114/$DH114)^2))</f>
        <v>0</v>
      </c>
      <c r="ED114" s="41">
        <f t="shared" ref="ED114:ED149" si="103">BN114/$DH114*100</f>
        <v>9.3664192006508689</v>
      </c>
      <c r="EE114" s="41">
        <f t="shared" ref="EE114:EE149" si="104">ED114*SQRT(((BO114/BN114)^2)+(($DI114/$DH114)^2))</f>
        <v>0</v>
      </c>
      <c r="EF114" s="41">
        <f t="shared" ref="EF114:EF149" si="105">BP114/$DH114*100</f>
        <v>0.1728872165158141</v>
      </c>
      <c r="EG114" s="41">
        <f t="shared" ref="EG114:EG149" si="106">EF114*SQRT(((BQ114/BP114)^2)+(($DI114/$DH114)^2))</f>
        <v>0</v>
      </c>
      <c r="EH114" s="41">
        <f t="shared" ref="EH114:EH149" si="107">BR114/$DH114*100</f>
        <v>6.9968473507576512</v>
      </c>
      <c r="EI114" s="41">
        <f t="shared" ref="EI114:EI149" si="108">EH114*SQRT(((BS114/BR114)^2)+(($DI114/$DH114)^2))</f>
        <v>0</v>
      </c>
      <c r="EJ114" s="41">
        <f t="shared" ref="EJ114:EJ149" si="109">BX114/$DH114*100</f>
        <v>11.369876944981185</v>
      </c>
      <c r="EK114" s="41">
        <f t="shared" ref="EK114:EK149" si="110">EJ114*SQRT(((BY114/BX114)^2)+(($DI114/$DH114)^2))</f>
        <v>0</v>
      </c>
      <c r="EL114" s="41">
        <f t="shared" ref="EL114:EL149" si="111">BZ114/$DH114*100</f>
        <v>2.3288925048306717</v>
      </c>
      <c r="EM114" s="41">
        <f t="shared" ref="EM114:EM149" si="112">EL114*SQRT(((CA114/BZ114)^2)+(($DI114/$DH114)^2))</f>
        <v>0</v>
      </c>
      <c r="EN114" s="41">
        <f t="shared" ref="EN114:EN149" si="113">CB114/$DH114*100</f>
        <v>0.23390623410963082</v>
      </c>
      <c r="EO114" s="41">
        <f t="shared" ref="EO114:EO149" si="114">EN114*SQRT(((CC114/CB114)^2)+(($DI114/$DH114)^2))</f>
        <v>0</v>
      </c>
      <c r="EP114" s="41">
        <f t="shared" ref="EP114:EP149" si="115">CD114/$DH114*100</f>
        <v>0.15254754398454182</v>
      </c>
      <c r="EQ114" s="41">
        <f t="shared" ref="EQ114:EQ149" si="116">EP114*SQRT(((CE114/CD114)^2)+(($DI114/$DH114)^2))</f>
        <v>0</v>
      </c>
      <c r="ER114" s="41">
        <f t="shared" ref="ER114:ER149" si="117">DH114/$DH114*100</f>
        <v>100</v>
      </c>
      <c r="ES114" s="41">
        <f t="shared" ref="ES114:ES149" si="118">ER114*SQRT(((DI114/DH114)^2)+(($DI114/$DH114)^2))</f>
        <v>0</v>
      </c>
    </row>
    <row r="115" spans="1:149" s="41" customFormat="1" x14ac:dyDescent="0.45">
      <c r="A115" s="39" t="s">
        <v>258</v>
      </c>
      <c r="B115" s="75" t="s">
        <v>115</v>
      </c>
      <c r="C115" s="41" t="s">
        <v>445</v>
      </c>
      <c r="D115" s="41" t="s">
        <v>537</v>
      </c>
      <c r="E115" s="39" t="s">
        <v>20</v>
      </c>
      <c r="F115" s="39" t="s">
        <v>277</v>
      </c>
      <c r="G115" s="76" t="s">
        <v>434</v>
      </c>
      <c r="H115" s="39" t="s">
        <v>224</v>
      </c>
      <c r="I115" s="39">
        <v>24</v>
      </c>
      <c r="J115" s="39">
        <v>50</v>
      </c>
      <c r="K115" s="39">
        <v>1</v>
      </c>
      <c r="L115" s="39">
        <v>1250</v>
      </c>
      <c r="M115" s="76">
        <v>3</v>
      </c>
      <c r="N115" s="41" t="s">
        <v>89</v>
      </c>
      <c r="O115" s="39" t="s">
        <v>464</v>
      </c>
      <c r="P115" s="76" t="s">
        <v>226</v>
      </c>
      <c r="Q115" s="78"/>
      <c r="R115" s="78">
        <v>2.6</v>
      </c>
      <c r="S115" s="79"/>
      <c r="AA115" s="50"/>
      <c r="AB115" s="50"/>
      <c r="AC115" s="50"/>
      <c r="AD115" s="76"/>
      <c r="AE115" s="50">
        <v>1</v>
      </c>
      <c r="AF115" s="50">
        <v>0.05</v>
      </c>
      <c r="AG115" s="50">
        <v>0</v>
      </c>
      <c r="AH115" s="76"/>
      <c r="AQ115" s="75"/>
      <c r="AR115" s="80">
        <v>0.99660000000000004</v>
      </c>
      <c r="AS115" s="80"/>
      <c r="AU115" s="81">
        <v>500</v>
      </c>
      <c r="AV115" s="81">
        <v>0</v>
      </c>
      <c r="AW115" s="81">
        <v>498.3</v>
      </c>
      <c r="AX115" s="81"/>
      <c r="AY115" s="81"/>
      <c r="AZ115" s="81"/>
      <c r="BA115" s="75"/>
      <c r="BB115" s="82" t="s">
        <v>89</v>
      </c>
      <c r="BC115" s="83" t="s">
        <v>132</v>
      </c>
      <c r="BD115" s="76">
        <v>49.26</v>
      </c>
      <c r="BE115" s="76"/>
      <c r="BF115" s="76">
        <v>0.9</v>
      </c>
      <c r="BG115" s="76"/>
      <c r="BH115" s="76">
        <v>17.95</v>
      </c>
      <c r="BI115" s="76"/>
      <c r="BJ115" s="76"/>
      <c r="BK115" s="76"/>
      <c r="BL115" s="76"/>
      <c r="BM115" s="76"/>
      <c r="BN115" s="76">
        <v>9.1999999999999993</v>
      </c>
      <c r="BO115" s="76"/>
      <c r="BP115" s="76">
        <v>0.17</v>
      </c>
      <c r="BQ115" s="76"/>
      <c r="BR115" s="76">
        <v>6.87</v>
      </c>
      <c r="BS115" s="76"/>
      <c r="BT115" s="76"/>
      <c r="BU115" s="76"/>
      <c r="BV115" s="76"/>
      <c r="BW115" s="76"/>
      <c r="BX115" s="76">
        <v>11.16</v>
      </c>
      <c r="BY115" s="76"/>
      <c r="BZ115" s="76">
        <v>2.29</v>
      </c>
      <c r="CA115" s="76"/>
      <c r="CB115" s="76">
        <v>0.23</v>
      </c>
      <c r="CC115" s="76"/>
      <c r="CD115" s="76">
        <v>0.15</v>
      </c>
      <c r="CE115" s="76"/>
      <c r="CF115" s="76"/>
      <c r="CG115" s="76"/>
      <c r="CH115" s="76"/>
      <c r="CI115" s="76"/>
      <c r="CJ115" s="76"/>
      <c r="CK115" s="76"/>
      <c r="CL115" s="76"/>
      <c r="CM115" s="76"/>
      <c r="CN115" s="76"/>
      <c r="CO115" s="76"/>
      <c r="CP115" s="76"/>
      <c r="CQ115" s="76"/>
      <c r="CR115" s="76"/>
      <c r="CS115" s="76"/>
      <c r="CT115" s="76"/>
      <c r="CU115" s="76"/>
      <c r="CV115" s="76"/>
      <c r="CW115" s="76"/>
      <c r="CX115" s="76"/>
      <c r="CY115" s="76"/>
      <c r="CZ115" s="76"/>
      <c r="DA115" s="76"/>
      <c r="DB115" s="76"/>
      <c r="DC115" s="76"/>
      <c r="DD115" s="76"/>
      <c r="DE115" s="76"/>
      <c r="DF115" s="76"/>
      <c r="DG115" s="76"/>
      <c r="DH115" s="39">
        <f t="shared" ref="DH115:DH149" si="119">SUM(BD115,BF115,BH115,BJ115,BL115,BN115,BP115,BR115,BT115,BV115,BX115,BZ115,CB115,CD115,CF115,CH115,CJ115,CL115,CN115,CX115,CZ115,DB115)</f>
        <v>98.180000000000021</v>
      </c>
      <c r="DJ115" s="41">
        <f t="shared" si="96"/>
        <v>1.819999999999979</v>
      </c>
      <c r="DK115" s="76"/>
      <c r="DL115" s="41" t="s">
        <v>450</v>
      </c>
      <c r="DO115" s="39">
        <v>1.82</v>
      </c>
      <c r="DP115" s="76">
        <v>0.12</v>
      </c>
      <c r="DQ115" s="76">
        <v>0</v>
      </c>
      <c r="DR115" s="76">
        <v>0</v>
      </c>
      <c r="DU115" s="45"/>
      <c r="DW115" s="75"/>
      <c r="DX115" s="41">
        <f t="shared" si="97"/>
        <v>50.173151354654699</v>
      </c>
      <c r="DY115" s="41">
        <f t="shared" si="98"/>
        <v>0</v>
      </c>
      <c r="DZ115" s="41">
        <f t="shared" si="99"/>
        <v>0.91668364228967192</v>
      </c>
      <c r="EA115" s="41">
        <f t="shared" si="100"/>
        <v>0</v>
      </c>
      <c r="EB115" s="41">
        <f t="shared" si="101"/>
        <v>18.282745976777342</v>
      </c>
      <c r="EC115" s="41">
        <f t="shared" si="102"/>
        <v>0</v>
      </c>
      <c r="ED115" s="41">
        <f t="shared" si="103"/>
        <v>9.3705438989610901</v>
      </c>
      <c r="EE115" s="41">
        <f t="shared" si="104"/>
        <v>0</v>
      </c>
      <c r="EF115" s="41">
        <f t="shared" si="105"/>
        <v>0.17315135465471582</v>
      </c>
      <c r="EG115" s="41">
        <f t="shared" si="106"/>
        <v>0</v>
      </c>
      <c r="EH115" s="41">
        <f t="shared" si="107"/>
        <v>6.9973518028111625</v>
      </c>
      <c r="EI115" s="41">
        <f t="shared" si="108"/>
        <v>0</v>
      </c>
      <c r="EJ115" s="41">
        <f t="shared" si="109"/>
        <v>11.36687716439193</v>
      </c>
      <c r="EK115" s="41">
        <f t="shared" si="110"/>
        <v>0</v>
      </c>
      <c r="EL115" s="41">
        <f t="shared" si="111"/>
        <v>2.332450600937054</v>
      </c>
      <c r="EM115" s="41">
        <f t="shared" si="112"/>
        <v>0</v>
      </c>
      <c r="EN115" s="41">
        <f t="shared" si="113"/>
        <v>0.23426359747402725</v>
      </c>
      <c r="EO115" s="41">
        <f t="shared" si="114"/>
        <v>0</v>
      </c>
      <c r="EP115" s="41">
        <f t="shared" si="115"/>
        <v>0.15278060704827864</v>
      </c>
      <c r="EQ115" s="41">
        <f t="shared" si="116"/>
        <v>0</v>
      </c>
      <c r="ER115" s="41">
        <f t="shared" si="117"/>
        <v>100</v>
      </c>
      <c r="ES115" s="41">
        <f t="shared" si="118"/>
        <v>0</v>
      </c>
    </row>
    <row r="116" spans="1:149" s="41" customFormat="1" x14ac:dyDescent="0.45">
      <c r="A116" s="39" t="s">
        <v>258</v>
      </c>
      <c r="B116" s="75" t="s">
        <v>115</v>
      </c>
      <c r="C116" s="41" t="s">
        <v>445</v>
      </c>
      <c r="D116" s="41" t="s">
        <v>537</v>
      </c>
      <c r="E116" s="39" t="s">
        <v>20</v>
      </c>
      <c r="F116" s="39" t="s">
        <v>278</v>
      </c>
      <c r="G116" s="76" t="s">
        <v>434</v>
      </c>
      <c r="H116" s="39" t="s">
        <v>224</v>
      </c>
      <c r="I116" s="39">
        <v>24</v>
      </c>
      <c r="J116" s="39">
        <v>50</v>
      </c>
      <c r="K116" s="39">
        <v>1</v>
      </c>
      <c r="L116" s="39">
        <v>1250</v>
      </c>
      <c r="M116" s="76">
        <v>3</v>
      </c>
      <c r="N116" s="41" t="s">
        <v>89</v>
      </c>
      <c r="O116" s="39" t="s">
        <v>465</v>
      </c>
      <c r="P116" s="76" t="s">
        <v>226</v>
      </c>
      <c r="Q116" s="78"/>
      <c r="R116" s="78">
        <v>2</v>
      </c>
      <c r="S116" s="79"/>
      <c r="AA116" s="50"/>
      <c r="AB116" s="50"/>
      <c r="AC116" s="50"/>
      <c r="AD116" s="76"/>
      <c r="AE116" s="50">
        <v>0.48</v>
      </c>
      <c r="AF116" s="50">
        <v>0.08</v>
      </c>
      <c r="AG116" s="50">
        <v>0.52</v>
      </c>
      <c r="AH116" s="76"/>
      <c r="AQ116" s="75" t="s">
        <v>110</v>
      </c>
      <c r="AR116" s="80">
        <v>0.99719999999999998</v>
      </c>
      <c r="AS116" s="80">
        <v>1.113</v>
      </c>
      <c r="AU116" s="81">
        <v>240</v>
      </c>
      <c r="AV116" s="81">
        <v>260</v>
      </c>
      <c r="AW116" s="81">
        <v>239.328</v>
      </c>
      <c r="AX116" s="81">
        <v>41.076697635827621</v>
      </c>
      <c r="AY116" s="81">
        <v>289.38</v>
      </c>
      <c r="AZ116" s="81">
        <v>46.091102541379939</v>
      </c>
      <c r="BA116" s="75"/>
      <c r="BB116" s="82" t="s">
        <v>89</v>
      </c>
      <c r="BC116" s="83" t="s">
        <v>132</v>
      </c>
      <c r="BD116" s="76">
        <v>49.4</v>
      </c>
      <c r="BE116" s="76"/>
      <c r="BF116" s="76">
        <v>0.91</v>
      </c>
      <c r="BG116" s="76"/>
      <c r="BH116" s="76">
        <v>18</v>
      </c>
      <c r="BI116" s="76"/>
      <c r="BJ116" s="76"/>
      <c r="BK116" s="76"/>
      <c r="BL116" s="76"/>
      <c r="BM116" s="76"/>
      <c r="BN116" s="76">
        <v>9.23</v>
      </c>
      <c r="BO116" s="76"/>
      <c r="BP116" s="76">
        <v>0.17</v>
      </c>
      <c r="BQ116" s="76"/>
      <c r="BR116" s="76">
        <v>6.89</v>
      </c>
      <c r="BS116" s="76"/>
      <c r="BT116" s="76"/>
      <c r="BU116" s="76"/>
      <c r="BV116" s="76"/>
      <c r="BW116" s="76"/>
      <c r="BX116" s="76">
        <v>11.2</v>
      </c>
      <c r="BY116" s="76"/>
      <c r="BZ116" s="76">
        <v>2.29</v>
      </c>
      <c r="CA116" s="76"/>
      <c r="CB116" s="76">
        <v>0.23</v>
      </c>
      <c r="CC116" s="76"/>
      <c r="CD116" s="76">
        <v>0.15</v>
      </c>
      <c r="CE116" s="76"/>
      <c r="CF116" s="76"/>
      <c r="CG116" s="76"/>
      <c r="CH116" s="76"/>
      <c r="CI116" s="76"/>
      <c r="CJ116" s="76"/>
      <c r="CK116" s="76"/>
      <c r="CL116" s="76"/>
      <c r="CM116" s="76"/>
      <c r="CN116" s="76"/>
      <c r="CO116" s="76"/>
      <c r="CP116" s="76"/>
      <c r="CQ116" s="76"/>
      <c r="CR116" s="76"/>
      <c r="CS116" s="76"/>
      <c r="CT116" s="76"/>
      <c r="CU116" s="76"/>
      <c r="CV116" s="76"/>
      <c r="CW116" s="76"/>
      <c r="CX116" s="76"/>
      <c r="CY116" s="76"/>
      <c r="CZ116" s="76"/>
      <c r="DA116" s="76"/>
      <c r="DB116" s="76"/>
      <c r="DC116" s="76"/>
      <c r="DD116" s="76"/>
      <c r="DE116" s="76"/>
      <c r="DF116" s="76"/>
      <c r="DG116" s="76"/>
      <c r="DH116" s="39">
        <f t="shared" si="119"/>
        <v>98.470000000000027</v>
      </c>
      <c r="DJ116" s="41">
        <f t="shared" si="96"/>
        <v>1.5299999999999727</v>
      </c>
      <c r="DK116" s="76"/>
      <c r="DL116" s="41" t="s">
        <v>450</v>
      </c>
      <c r="DO116" s="39">
        <v>1.54</v>
      </c>
      <c r="DP116" s="76">
        <v>0.12</v>
      </c>
      <c r="DQ116" s="76">
        <v>6.0000000000000001E-3</v>
      </c>
      <c r="DR116" s="76">
        <v>6.9999999999999999E-4</v>
      </c>
      <c r="DU116" s="45"/>
      <c r="DW116" s="75"/>
      <c r="DX116" s="41">
        <f t="shared" si="97"/>
        <v>50.16756372499237</v>
      </c>
      <c r="DY116" s="41">
        <f t="shared" si="98"/>
        <v>0</v>
      </c>
      <c r="DZ116" s="41">
        <f t="shared" si="99"/>
        <v>0.92413933177617535</v>
      </c>
      <c r="EA116" s="41">
        <f t="shared" si="100"/>
        <v>0</v>
      </c>
      <c r="EB116" s="41">
        <f t="shared" si="101"/>
        <v>18.27967909007819</v>
      </c>
      <c r="EC116" s="41">
        <f t="shared" si="102"/>
        <v>0</v>
      </c>
      <c r="ED116" s="41">
        <f t="shared" si="103"/>
        <v>9.3734132223012061</v>
      </c>
      <c r="EE116" s="41">
        <f t="shared" si="104"/>
        <v>0</v>
      </c>
      <c r="EF116" s="41">
        <f t="shared" si="105"/>
        <v>0.17264141362851626</v>
      </c>
      <c r="EG116" s="41">
        <f t="shared" si="106"/>
        <v>0</v>
      </c>
      <c r="EH116" s="41">
        <f t="shared" si="107"/>
        <v>6.9970549405910409</v>
      </c>
      <c r="EI116" s="41">
        <f t="shared" si="108"/>
        <v>0</v>
      </c>
      <c r="EJ116" s="41">
        <f t="shared" si="109"/>
        <v>11.374022544937541</v>
      </c>
      <c r="EK116" s="41">
        <f t="shared" si="110"/>
        <v>0</v>
      </c>
      <c r="EL116" s="41">
        <f t="shared" si="111"/>
        <v>2.3255813953488365</v>
      </c>
      <c r="EM116" s="41">
        <f t="shared" si="112"/>
        <v>0</v>
      </c>
      <c r="EN116" s="41">
        <f t="shared" si="113"/>
        <v>0.23357367726211023</v>
      </c>
      <c r="EO116" s="41">
        <f t="shared" si="114"/>
        <v>0</v>
      </c>
      <c r="EP116" s="41">
        <f t="shared" si="115"/>
        <v>0.15233065908398491</v>
      </c>
      <c r="EQ116" s="41">
        <f t="shared" si="116"/>
        <v>0</v>
      </c>
      <c r="ER116" s="41">
        <f t="shared" si="117"/>
        <v>100</v>
      </c>
      <c r="ES116" s="41">
        <f t="shared" si="118"/>
        <v>0</v>
      </c>
    </row>
    <row r="117" spans="1:149" s="41" customFormat="1" x14ac:dyDescent="0.45">
      <c r="A117" s="39" t="s">
        <v>258</v>
      </c>
      <c r="B117" s="75" t="s">
        <v>115</v>
      </c>
      <c r="C117" s="41" t="s">
        <v>445</v>
      </c>
      <c r="D117" s="41" t="s">
        <v>537</v>
      </c>
      <c r="E117" s="39" t="s">
        <v>20</v>
      </c>
      <c r="F117" s="39" t="s">
        <v>279</v>
      </c>
      <c r="G117" s="76" t="s">
        <v>434</v>
      </c>
      <c r="H117" s="39" t="s">
        <v>224</v>
      </c>
      <c r="I117" s="39">
        <v>24</v>
      </c>
      <c r="J117" s="39">
        <v>50</v>
      </c>
      <c r="K117" s="39">
        <v>1</v>
      </c>
      <c r="L117" s="39">
        <v>1250</v>
      </c>
      <c r="M117" s="76">
        <v>3</v>
      </c>
      <c r="N117" s="41" t="s">
        <v>89</v>
      </c>
      <c r="O117" s="39" t="s">
        <v>466</v>
      </c>
      <c r="P117" s="76" t="s">
        <v>226</v>
      </c>
      <c r="Q117" s="78"/>
      <c r="R117" s="78">
        <v>1.28</v>
      </c>
      <c r="S117" s="79"/>
      <c r="AA117" s="50"/>
      <c r="AB117" s="50"/>
      <c r="AC117" s="50"/>
      <c r="AD117" s="76"/>
      <c r="AE117" s="50">
        <v>0.2</v>
      </c>
      <c r="AF117" s="50">
        <v>0.08</v>
      </c>
      <c r="AG117" s="50">
        <v>0.8</v>
      </c>
      <c r="AH117" s="76"/>
      <c r="AQ117" s="75" t="s">
        <v>110</v>
      </c>
      <c r="AR117" s="80">
        <v>1.0029999999999999</v>
      </c>
      <c r="AS117" s="80">
        <v>1.1100000000000001</v>
      </c>
      <c r="AU117" s="81">
        <v>100</v>
      </c>
      <c r="AV117" s="81">
        <v>400</v>
      </c>
      <c r="AW117" s="81">
        <v>100.29999999999998</v>
      </c>
      <c r="AX117" s="81">
        <v>40.330285764147206</v>
      </c>
      <c r="AY117" s="81">
        <v>444.00000000000006</v>
      </c>
      <c r="AZ117" s="81">
        <v>48.025942989180336</v>
      </c>
      <c r="BA117" s="75"/>
      <c r="BB117" s="82" t="s">
        <v>89</v>
      </c>
      <c r="BC117" s="83" t="s">
        <v>132</v>
      </c>
      <c r="BD117" s="76">
        <v>49.63</v>
      </c>
      <c r="BE117" s="76"/>
      <c r="BF117" s="76">
        <v>0.91</v>
      </c>
      <c r="BG117" s="76"/>
      <c r="BH117" s="76">
        <v>18.079999999999998</v>
      </c>
      <c r="BI117" s="76"/>
      <c r="BJ117" s="76"/>
      <c r="BK117" s="76"/>
      <c r="BL117" s="76"/>
      <c r="BM117" s="76"/>
      <c r="BN117" s="76">
        <v>9.27</v>
      </c>
      <c r="BO117" s="76"/>
      <c r="BP117" s="76">
        <v>0.17</v>
      </c>
      <c r="BQ117" s="76"/>
      <c r="BR117" s="76">
        <v>6.93</v>
      </c>
      <c r="BS117" s="76"/>
      <c r="BT117" s="76"/>
      <c r="BU117" s="76"/>
      <c r="BV117" s="76"/>
      <c r="BW117" s="76"/>
      <c r="BX117" s="76">
        <v>11.25</v>
      </c>
      <c r="BY117" s="76"/>
      <c r="BZ117" s="76">
        <v>2.31</v>
      </c>
      <c r="CA117" s="76"/>
      <c r="CB117" s="76">
        <v>0.23</v>
      </c>
      <c r="CC117" s="76"/>
      <c r="CD117" s="76">
        <v>0.15</v>
      </c>
      <c r="CE117" s="76"/>
      <c r="CF117" s="76"/>
      <c r="CG117" s="76"/>
      <c r="CH117" s="76"/>
      <c r="CI117" s="76"/>
      <c r="CJ117" s="76"/>
      <c r="CK117" s="76"/>
      <c r="CL117" s="76"/>
      <c r="CM117" s="76"/>
      <c r="CN117" s="76"/>
      <c r="CO117" s="76"/>
      <c r="CP117" s="76"/>
      <c r="CQ117" s="76"/>
      <c r="CR117" s="76"/>
      <c r="CS117" s="76"/>
      <c r="CT117" s="76"/>
      <c r="CU117" s="76"/>
      <c r="CV117" s="76"/>
      <c r="CW117" s="76"/>
      <c r="CX117" s="76"/>
      <c r="CY117" s="76"/>
      <c r="CZ117" s="76"/>
      <c r="DA117" s="76"/>
      <c r="DB117" s="76"/>
      <c r="DC117" s="76"/>
      <c r="DD117" s="76"/>
      <c r="DE117" s="76"/>
      <c r="DF117" s="76"/>
      <c r="DG117" s="76"/>
      <c r="DH117" s="39">
        <f t="shared" si="119"/>
        <v>98.930000000000021</v>
      </c>
      <c r="DJ117" s="41">
        <f t="shared" si="96"/>
        <v>1.069999999999979</v>
      </c>
      <c r="DK117" s="76"/>
      <c r="DL117" s="41" t="s">
        <v>450</v>
      </c>
      <c r="DO117" s="39">
        <v>1.07</v>
      </c>
      <c r="DP117" s="76">
        <v>0.12</v>
      </c>
      <c r="DQ117" s="76">
        <v>9.1999999999999998E-3</v>
      </c>
      <c r="DR117" s="76">
        <v>8.0000000000000004E-4</v>
      </c>
      <c r="DU117" s="45"/>
      <c r="DW117" s="75"/>
      <c r="DX117" s="41">
        <f t="shared" si="97"/>
        <v>50.166784595168288</v>
      </c>
      <c r="DY117" s="41">
        <f t="shared" si="98"/>
        <v>0</v>
      </c>
      <c r="DZ117" s="41">
        <f t="shared" si="99"/>
        <v>0.91984231274638617</v>
      </c>
      <c r="EA117" s="41">
        <f t="shared" si="100"/>
        <v>0</v>
      </c>
      <c r="EB117" s="41">
        <f t="shared" si="101"/>
        <v>18.275548367532593</v>
      </c>
      <c r="EC117" s="41">
        <f t="shared" si="102"/>
        <v>0</v>
      </c>
      <c r="ED117" s="41">
        <f t="shared" si="103"/>
        <v>9.3702618012736263</v>
      </c>
      <c r="EE117" s="41">
        <f t="shared" si="104"/>
        <v>0</v>
      </c>
      <c r="EF117" s="41">
        <f t="shared" si="105"/>
        <v>0.17183867380976445</v>
      </c>
      <c r="EG117" s="41">
        <f t="shared" si="106"/>
        <v>0</v>
      </c>
      <c r="EH117" s="41">
        <f t="shared" si="107"/>
        <v>7.0049529970686324</v>
      </c>
      <c r="EI117" s="41">
        <f t="shared" si="108"/>
        <v>0</v>
      </c>
      <c r="EJ117" s="41">
        <f t="shared" si="109"/>
        <v>11.371676943293235</v>
      </c>
      <c r="EK117" s="41">
        <f t="shared" si="110"/>
        <v>0</v>
      </c>
      <c r="EL117" s="41">
        <f t="shared" si="111"/>
        <v>2.3349843323562109</v>
      </c>
      <c r="EM117" s="41">
        <f t="shared" si="112"/>
        <v>0</v>
      </c>
      <c r="EN117" s="41">
        <f t="shared" si="113"/>
        <v>0.23248761750732835</v>
      </c>
      <c r="EO117" s="41">
        <f t="shared" si="114"/>
        <v>0</v>
      </c>
      <c r="EP117" s="41">
        <f t="shared" si="115"/>
        <v>0.15162235924390979</v>
      </c>
      <c r="EQ117" s="41">
        <f t="shared" si="116"/>
        <v>0</v>
      </c>
      <c r="ER117" s="41">
        <f t="shared" si="117"/>
        <v>100</v>
      </c>
      <c r="ES117" s="41">
        <f t="shared" si="118"/>
        <v>0</v>
      </c>
    </row>
    <row r="118" spans="1:149" s="41" customFormat="1" x14ac:dyDescent="0.45">
      <c r="A118" s="39" t="s">
        <v>258</v>
      </c>
      <c r="B118" s="75" t="s">
        <v>115</v>
      </c>
      <c r="C118" s="41" t="s">
        <v>445</v>
      </c>
      <c r="D118" s="41" t="s">
        <v>537</v>
      </c>
      <c r="E118" s="39" t="s">
        <v>20</v>
      </c>
      <c r="F118" s="39" t="s">
        <v>280</v>
      </c>
      <c r="G118" s="76" t="s">
        <v>434</v>
      </c>
      <c r="H118" s="39" t="s">
        <v>224</v>
      </c>
      <c r="I118" s="39">
        <v>24</v>
      </c>
      <c r="J118" s="39">
        <v>50</v>
      </c>
      <c r="K118" s="39">
        <v>1</v>
      </c>
      <c r="L118" s="39">
        <v>1250</v>
      </c>
      <c r="M118" s="76">
        <v>3</v>
      </c>
      <c r="N118" s="41" t="s">
        <v>89</v>
      </c>
      <c r="O118" s="39" t="s">
        <v>467</v>
      </c>
      <c r="P118" s="76" t="s">
        <v>226</v>
      </c>
      <c r="Q118" s="78"/>
      <c r="R118" s="78">
        <v>2.58</v>
      </c>
      <c r="S118" s="79"/>
      <c r="AA118" s="50"/>
      <c r="AB118" s="50"/>
      <c r="AC118" s="50"/>
      <c r="AD118" s="76"/>
      <c r="AE118" s="50">
        <v>0.98</v>
      </c>
      <c r="AF118" s="50">
        <v>0.03</v>
      </c>
      <c r="AG118" s="50">
        <v>0.02</v>
      </c>
      <c r="AH118" s="76"/>
      <c r="AQ118" s="75" t="s">
        <v>110</v>
      </c>
      <c r="AR118" s="80">
        <v>0.99660000000000004</v>
      </c>
      <c r="AS118" s="80">
        <v>1.109</v>
      </c>
      <c r="AU118" s="81">
        <v>490</v>
      </c>
      <c r="AV118" s="81">
        <v>10.000000000000009</v>
      </c>
      <c r="AW118" s="81">
        <v>488.334</v>
      </c>
      <c r="AX118" s="81">
        <v>24.98565221706211</v>
      </c>
      <c r="AY118" s="81">
        <v>11.090000000000011</v>
      </c>
      <c r="AZ118" s="81">
        <v>16.641283146740822</v>
      </c>
      <c r="BA118" s="75"/>
      <c r="BB118" s="82" t="s">
        <v>89</v>
      </c>
      <c r="BC118" s="83" t="s">
        <v>132</v>
      </c>
      <c r="BD118" s="76">
        <v>49.05</v>
      </c>
      <c r="BE118" s="76"/>
      <c r="BF118" s="76">
        <v>0.9</v>
      </c>
      <c r="BG118" s="76"/>
      <c r="BH118" s="76">
        <v>17.87</v>
      </c>
      <c r="BI118" s="76"/>
      <c r="BJ118" s="76"/>
      <c r="BK118" s="76"/>
      <c r="BL118" s="76"/>
      <c r="BM118" s="76"/>
      <c r="BN118" s="76">
        <v>9.16</v>
      </c>
      <c r="BO118" s="76"/>
      <c r="BP118" s="76">
        <v>0.17</v>
      </c>
      <c r="BQ118" s="76"/>
      <c r="BR118" s="76">
        <v>6.84</v>
      </c>
      <c r="BS118" s="76"/>
      <c r="BT118" s="76"/>
      <c r="BU118" s="76"/>
      <c r="BV118" s="76"/>
      <c r="BW118" s="76"/>
      <c r="BX118" s="76">
        <v>11.12</v>
      </c>
      <c r="BY118" s="76"/>
      <c r="BZ118" s="76">
        <v>2.2799999999999998</v>
      </c>
      <c r="CA118" s="76"/>
      <c r="CB118" s="76">
        <v>0.22</v>
      </c>
      <c r="CC118" s="76"/>
      <c r="CD118" s="76">
        <v>0.15</v>
      </c>
      <c r="CE118" s="76"/>
      <c r="CF118" s="76"/>
      <c r="CG118" s="76"/>
      <c r="CH118" s="76"/>
      <c r="CI118" s="76"/>
      <c r="CJ118" s="76"/>
      <c r="CK118" s="76"/>
      <c r="CL118" s="76"/>
      <c r="CM118" s="76"/>
      <c r="CN118" s="76"/>
      <c r="CO118" s="76"/>
      <c r="CP118" s="76"/>
      <c r="CQ118" s="76"/>
      <c r="CR118" s="76"/>
      <c r="CS118" s="76"/>
      <c r="CT118" s="76"/>
      <c r="CU118" s="76"/>
      <c r="CV118" s="76"/>
      <c r="CW118" s="76"/>
      <c r="CX118" s="76"/>
      <c r="CY118" s="76"/>
      <c r="CZ118" s="76"/>
      <c r="DA118" s="76"/>
      <c r="DB118" s="76"/>
      <c r="DC118" s="76"/>
      <c r="DD118" s="76"/>
      <c r="DE118" s="76"/>
      <c r="DF118" s="76"/>
      <c r="DG118" s="76"/>
      <c r="DH118" s="39">
        <f t="shared" si="119"/>
        <v>97.76</v>
      </c>
      <c r="DJ118" s="41">
        <f t="shared" si="96"/>
        <v>2.2399999999999949</v>
      </c>
      <c r="DK118" s="76"/>
      <c r="DL118" s="41" t="s">
        <v>450</v>
      </c>
      <c r="DO118" s="39">
        <v>2.2400000000000002</v>
      </c>
      <c r="DP118" s="76">
        <v>0.11</v>
      </c>
      <c r="DQ118" s="76">
        <v>0</v>
      </c>
      <c r="DR118" s="76">
        <v>0</v>
      </c>
      <c r="DU118" s="45"/>
      <c r="DW118" s="75"/>
      <c r="DX118" s="41">
        <f t="shared" si="97"/>
        <v>50.173895253682474</v>
      </c>
      <c r="DY118" s="41">
        <f t="shared" si="98"/>
        <v>0</v>
      </c>
      <c r="DZ118" s="41">
        <f t="shared" si="99"/>
        <v>0.92062193126022906</v>
      </c>
      <c r="EA118" s="41">
        <f t="shared" si="100"/>
        <v>0</v>
      </c>
      <c r="EB118" s="41">
        <f t="shared" si="101"/>
        <v>18.279459901800326</v>
      </c>
      <c r="EC118" s="41">
        <f t="shared" si="102"/>
        <v>0</v>
      </c>
      <c r="ED118" s="41">
        <f t="shared" si="103"/>
        <v>9.3698854337152202</v>
      </c>
      <c r="EE118" s="41">
        <f t="shared" si="104"/>
        <v>0</v>
      </c>
      <c r="EF118" s="41">
        <f t="shared" si="105"/>
        <v>0.17389525368248773</v>
      </c>
      <c r="EG118" s="41">
        <f t="shared" si="106"/>
        <v>0</v>
      </c>
      <c r="EH118" s="41">
        <f t="shared" si="107"/>
        <v>6.9967266775777412</v>
      </c>
      <c r="EI118" s="41">
        <f t="shared" si="108"/>
        <v>0</v>
      </c>
      <c r="EJ118" s="41">
        <f t="shared" si="109"/>
        <v>11.374795417348608</v>
      </c>
      <c r="EK118" s="41">
        <f t="shared" si="110"/>
        <v>0</v>
      </c>
      <c r="EL118" s="41">
        <f t="shared" si="111"/>
        <v>2.3322422258592468</v>
      </c>
      <c r="EM118" s="41">
        <f t="shared" si="112"/>
        <v>0</v>
      </c>
      <c r="EN118" s="41">
        <f t="shared" si="113"/>
        <v>0.22504091653027825</v>
      </c>
      <c r="EO118" s="41">
        <f t="shared" si="114"/>
        <v>0</v>
      </c>
      <c r="EP118" s="41">
        <f t="shared" si="115"/>
        <v>0.15343698854337151</v>
      </c>
      <c r="EQ118" s="41">
        <f t="shared" si="116"/>
        <v>0</v>
      </c>
      <c r="ER118" s="41">
        <f t="shared" si="117"/>
        <v>100</v>
      </c>
      <c r="ES118" s="41">
        <f t="shared" si="118"/>
        <v>0</v>
      </c>
    </row>
    <row r="119" spans="1:149" s="41" customFormat="1" x14ac:dyDescent="0.45">
      <c r="A119" s="39" t="s">
        <v>258</v>
      </c>
      <c r="B119" s="75" t="s">
        <v>115</v>
      </c>
      <c r="C119" s="41" t="s">
        <v>445</v>
      </c>
      <c r="D119" s="41" t="s">
        <v>537</v>
      </c>
      <c r="E119" s="39" t="s">
        <v>20</v>
      </c>
      <c r="F119" s="39" t="s">
        <v>281</v>
      </c>
      <c r="G119" s="76" t="s">
        <v>434</v>
      </c>
      <c r="H119" s="39" t="s">
        <v>224</v>
      </c>
      <c r="I119" s="39">
        <v>24</v>
      </c>
      <c r="J119" s="39">
        <v>50</v>
      </c>
      <c r="K119" s="39">
        <v>1</v>
      </c>
      <c r="L119" s="39">
        <v>1250</v>
      </c>
      <c r="M119" s="76">
        <v>3</v>
      </c>
      <c r="N119" s="41" t="s">
        <v>89</v>
      </c>
      <c r="O119" s="39" t="s">
        <v>468</v>
      </c>
      <c r="P119" s="76" t="s">
        <v>226</v>
      </c>
      <c r="Q119" s="78"/>
      <c r="R119" s="78">
        <v>2.27</v>
      </c>
      <c r="S119" s="79"/>
      <c r="AA119" s="50"/>
      <c r="AB119" s="50"/>
      <c r="AC119" s="50"/>
      <c r="AD119" s="76"/>
      <c r="AE119" s="50">
        <v>0.67</v>
      </c>
      <c r="AF119" s="50">
        <v>0.06</v>
      </c>
      <c r="AG119" s="50">
        <v>0.33</v>
      </c>
      <c r="AH119" s="76"/>
      <c r="AQ119" s="75" t="s">
        <v>110</v>
      </c>
      <c r="AR119" s="80">
        <v>0.99609999999999999</v>
      </c>
      <c r="AS119" s="80">
        <v>1.1140000000000001</v>
      </c>
      <c r="AU119" s="81">
        <v>335</v>
      </c>
      <c r="AV119" s="81">
        <v>164.99999999999997</v>
      </c>
      <c r="AW119" s="81">
        <v>333.69349999999997</v>
      </c>
      <c r="AX119" s="81">
        <v>32.86424716628656</v>
      </c>
      <c r="AY119" s="81">
        <v>183.80999999999997</v>
      </c>
      <c r="AZ119" s="81">
        <v>34.268539469460904</v>
      </c>
      <c r="BA119" s="75"/>
      <c r="BB119" s="82" t="s">
        <v>89</v>
      </c>
      <c r="BC119" s="83" t="s">
        <v>132</v>
      </c>
      <c r="BD119" s="76">
        <v>48.95</v>
      </c>
      <c r="BE119" s="76"/>
      <c r="BF119" s="76">
        <v>0.9</v>
      </c>
      <c r="BG119" s="76"/>
      <c r="BH119" s="76">
        <v>17.84</v>
      </c>
      <c r="BI119" s="76"/>
      <c r="BJ119" s="76"/>
      <c r="BK119" s="76"/>
      <c r="BL119" s="76"/>
      <c r="BM119" s="76"/>
      <c r="BN119" s="76">
        <v>9.14</v>
      </c>
      <c r="BO119" s="76"/>
      <c r="BP119" s="76">
        <v>0.17</v>
      </c>
      <c r="BQ119" s="76"/>
      <c r="BR119" s="76">
        <v>6.83</v>
      </c>
      <c r="BS119" s="76"/>
      <c r="BT119" s="76"/>
      <c r="BU119" s="76"/>
      <c r="BV119" s="76"/>
      <c r="BW119" s="76"/>
      <c r="BX119" s="76">
        <v>11.09</v>
      </c>
      <c r="BY119" s="76"/>
      <c r="BZ119" s="76">
        <v>2.27</v>
      </c>
      <c r="CA119" s="76"/>
      <c r="CB119" s="76">
        <v>0.22</v>
      </c>
      <c r="CC119" s="76"/>
      <c r="CD119" s="76">
        <v>0.15</v>
      </c>
      <c r="CE119" s="76"/>
      <c r="CF119" s="76"/>
      <c r="CG119" s="76"/>
      <c r="CH119" s="76"/>
      <c r="CI119" s="76"/>
      <c r="CJ119" s="76"/>
      <c r="CK119" s="76"/>
      <c r="CL119" s="76"/>
      <c r="CM119" s="76"/>
      <c r="CN119" s="76"/>
      <c r="CO119" s="76"/>
      <c r="CP119" s="76"/>
      <c r="CQ119" s="76"/>
      <c r="CR119" s="76"/>
      <c r="CS119" s="76"/>
      <c r="CT119" s="76"/>
      <c r="CU119" s="76"/>
      <c r="CV119" s="76"/>
      <c r="CW119" s="76"/>
      <c r="CX119" s="76"/>
      <c r="CY119" s="76"/>
      <c r="CZ119" s="76"/>
      <c r="DA119" s="76"/>
      <c r="DB119" s="76"/>
      <c r="DC119" s="76"/>
      <c r="DD119" s="76"/>
      <c r="DE119" s="76"/>
      <c r="DF119" s="76"/>
      <c r="DG119" s="76"/>
      <c r="DH119" s="39">
        <f t="shared" si="119"/>
        <v>97.56</v>
      </c>
      <c r="DJ119" s="41">
        <f t="shared" si="96"/>
        <v>2.4399999999999977</v>
      </c>
      <c r="DK119" s="76"/>
      <c r="DL119" s="41" t="s">
        <v>450</v>
      </c>
      <c r="DO119" s="39">
        <v>2.4300000000000002</v>
      </c>
      <c r="DP119" s="76">
        <v>0.12</v>
      </c>
      <c r="DQ119" s="76">
        <v>3.5000000000000001E-3</v>
      </c>
      <c r="DR119" s="76">
        <v>2.9999999999999997E-4</v>
      </c>
      <c r="DU119" s="45"/>
      <c r="DW119" s="75"/>
      <c r="DX119" s="41">
        <f t="shared" si="97"/>
        <v>50.174251742517427</v>
      </c>
      <c r="DY119" s="41">
        <f t="shared" si="98"/>
        <v>0</v>
      </c>
      <c r="DZ119" s="41">
        <f t="shared" si="99"/>
        <v>0.92250922509225086</v>
      </c>
      <c r="EA119" s="41">
        <f t="shared" si="100"/>
        <v>0</v>
      </c>
      <c r="EB119" s="41">
        <f t="shared" si="101"/>
        <v>18.286182861828618</v>
      </c>
      <c r="EC119" s="41">
        <f t="shared" si="102"/>
        <v>0</v>
      </c>
      <c r="ED119" s="41">
        <f t="shared" si="103"/>
        <v>9.3685936859368599</v>
      </c>
      <c r="EE119" s="41">
        <f t="shared" si="104"/>
        <v>0</v>
      </c>
      <c r="EF119" s="41">
        <f t="shared" si="105"/>
        <v>0.17425174251742517</v>
      </c>
      <c r="EG119" s="41">
        <f t="shared" si="106"/>
        <v>0</v>
      </c>
      <c r="EH119" s="41">
        <f t="shared" si="107"/>
        <v>7.0008200082000815</v>
      </c>
      <c r="EI119" s="41">
        <f t="shared" si="108"/>
        <v>0</v>
      </c>
      <c r="EJ119" s="41">
        <f t="shared" si="109"/>
        <v>11.367363673636737</v>
      </c>
      <c r="EK119" s="41">
        <f t="shared" si="110"/>
        <v>0</v>
      </c>
      <c r="EL119" s="41">
        <f t="shared" si="111"/>
        <v>2.3267732677326776</v>
      </c>
      <c r="EM119" s="41">
        <f t="shared" si="112"/>
        <v>0</v>
      </c>
      <c r="EN119" s="41">
        <f t="shared" si="113"/>
        <v>0.2255022550225502</v>
      </c>
      <c r="EO119" s="41">
        <f t="shared" si="114"/>
        <v>0</v>
      </c>
      <c r="EP119" s="41">
        <f t="shared" si="115"/>
        <v>0.15375153751537515</v>
      </c>
      <c r="EQ119" s="41">
        <f t="shared" si="116"/>
        <v>0</v>
      </c>
      <c r="ER119" s="41">
        <f t="shared" si="117"/>
        <v>100</v>
      </c>
      <c r="ES119" s="41">
        <f t="shared" si="118"/>
        <v>0</v>
      </c>
    </row>
    <row r="120" spans="1:149" s="41" customFormat="1" x14ac:dyDescent="0.45">
      <c r="A120" s="39" t="s">
        <v>258</v>
      </c>
      <c r="B120" s="75" t="s">
        <v>115</v>
      </c>
      <c r="C120" s="41" t="s">
        <v>445</v>
      </c>
      <c r="D120" s="41" t="s">
        <v>537</v>
      </c>
      <c r="E120" s="39" t="s">
        <v>20</v>
      </c>
      <c r="F120" s="39" t="s">
        <v>282</v>
      </c>
      <c r="G120" s="76" t="s">
        <v>434</v>
      </c>
      <c r="H120" s="39" t="s">
        <v>224</v>
      </c>
      <c r="I120" s="39">
        <v>24</v>
      </c>
      <c r="J120" s="39">
        <v>50</v>
      </c>
      <c r="K120" s="39">
        <v>1</v>
      </c>
      <c r="L120" s="39">
        <v>1250</v>
      </c>
      <c r="M120" s="76">
        <v>3</v>
      </c>
      <c r="N120" s="41" t="s">
        <v>89</v>
      </c>
      <c r="O120" s="39" t="s">
        <v>469</v>
      </c>
      <c r="P120" s="76" t="s">
        <v>226</v>
      </c>
      <c r="Q120" s="78"/>
      <c r="R120" s="78">
        <v>1.64</v>
      </c>
      <c r="S120" s="79"/>
      <c r="AA120" s="50"/>
      <c r="AB120" s="50"/>
      <c r="AC120" s="50"/>
      <c r="AD120" s="76"/>
      <c r="AE120" s="50">
        <v>0.31</v>
      </c>
      <c r="AF120" s="50">
        <v>0.08</v>
      </c>
      <c r="AG120" s="50">
        <v>0.69</v>
      </c>
      <c r="AH120" s="76"/>
      <c r="AQ120" s="75" t="s">
        <v>110</v>
      </c>
      <c r="AR120" s="80">
        <v>1</v>
      </c>
      <c r="AS120" s="80">
        <v>1.111</v>
      </c>
      <c r="AU120" s="81">
        <v>155</v>
      </c>
      <c r="AV120" s="81">
        <v>345</v>
      </c>
      <c r="AW120" s="81">
        <v>155</v>
      </c>
      <c r="AX120" s="81">
        <v>40.501684091694116</v>
      </c>
      <c r="AY120" s="81">
        <v>383.29500000000002</v>
      </c>
      <c r="AZ120" s="81">
        <v>47.166399024543949</v>
      </c>
      <c r="BA120" s="75"/>
      <c r="BB120" s="82" t="s">
        <v>89</v>
      </c>
      <c r="BC120" s="83" t="s">
        <v>132</v>
      </c>
      <c r="BD120" s="76">
        <v>49.54</v>
      </c>
      <c r="BE120" s="76"/>
      <c r="BF120" s="76">
        <v>0.91</v>
      </c>
      <c r="BG120" s="76"/>
      <c r="BH120" s="76">
        <v>18.05</v>
      </c>
      <c r="BI120" s="76"/>
      <c r="BJ120" s="76"/>
      <c r="BK120" s="76"/>
      <c r="BL120" s="76"/>
      <c r="BM120" s="76"/>
      <c r="BN120" s="76">
        <v>9.25</v>
      </c>
      <c r="BO120" s="76"/>
      <c r="BP120" s="76">
        <v>0.17</v>
      </c>
      <c r="BQ120" s="76"/>
      <c r="BR120" s="76">
        <v>6.91</v>
      </c>
      <c r="BS120" s="76"/>
      <c r="BT120" s="76"/>
      <c r="BU120" s="76"/>
      <c r="BV120" s="76"/>
      <c r="BW120" s="76"/>
      <c r="BX120" s="76">
        <v>11.23</v>
      </c>
      <c r="BY120" s="76"/>
      <c r="BZ120" s="76">
        <v>2.2999999999999998</v>
      </c>
      <c r="CA120" s="76"/>
      <c r="CB120" s="76">
        <v>0.23</v>
      </c>
      <c r="CC120" s="76"/>
      <c r="CD120" s="76">
        <v>0.15</v>
      </c>
      <c r="CE120" s="76"/>
      <c r="CF120" s="76"/>
      <c r="CG120" s="76"/>
      <c r="CH120" s="76"/>
      <c r="CI120" s="76"/>
      <c r="CJ120" s="76"/>
      <c r="CK120" s="76"/>
      <c r="CL120" s="76"/>
      <c r="CM120" s="76"/>
      <c r="CN120" s="76"/>
      <c r="CO120" s="76"/>
      <c r="CP120" s="76"/>
      <c r="CQ120" s="76"/>
      <c r="CR120" s="76"/>
      <c r="CS120" s="76"/>
      <c r="CT120" s="76"/>
      <c r="CU120" s="76"/>
      <c r="CV120" s="76"/>
      <c r="CW120" s="76"/>
      <c r="CX120" s="76"/>
      <c r="CY120" s="76"/>
      <c r="CZ120" s="76"/>
      <c r="DA120" s="76"/>
      <c r="DB120" s="76"/>
      <c r="DC120" s="76"/>
      <c r="DD120" s="76"/>
      <c r="DE120" s="76"/>
      <c r="DF120" s="76"/>
      <c r="DG120" s="76"/>
      <c r="DH120" s="39">
        <f t="shared" si="119"/>
        <v>98.740000000000009</v>
      </c>
      <c r="DJ120" s="41">
        <f t="shared" si="96"/>
        <v>1.2599999999999909</v>
      </c>
      <c r="DK120" s="76"/>
      <c r="DL120" s="41" t="s">
        <v>450</v>
      </c>
      <c r="DO120" s="39">
        <v>1.25</v>
      </c>
      <c r="DP120" s="76">
        <v>0.12</v>
      </c>
      <c r="DQ120" s="76">
        <v>1.14E-2</v>
      </c>
      <c r="DR120" s="76">
        <v>1E-3</v>
      </c>
      <c r="DU120" s="45"/>
      <c r="DW120" s="75"/>
      <c r="DX120" s="41">
        <f t="shared" si="97"/>
        <v>50.172169333603399</v>
      </c>
      <c r="DY120" s="41">
        <f t="shared" si="98"/>
        <v>0</v>
      </c>
      <c r="DZ120" s="41">
        <f t="shared" si="99"/>
        <v>0.92161231517115649</v>
      </c>
      <c r="EA120" s="41">
        <f t="shared" si="100"/>
        <v>0</v>
      </c>
      <c r="EB120" s="41">
        <f t="shared" si="101"/>
        <v>18.280332185537777</v>
      </c>
      <c r="EC120" s="41">
        <f t="shared" si="102"/>
        <v>0</v>
      </c>
      <c r="ED120" s="41">
        <f t="shared" si="103"/>
        <v>9.3680372695969201</v>
      </c>
      <c r="EE120" s="41">
        <f t="shared" si="104"/>
        <v>0</v>
      </c>
      <c r="EF120" s="41">
        <f t="shared" si="105"/>
        <v>0.17216933360340289</v>
      </c>
      <c r="EG120" s="41">
        <f t="shared" si="106"/>
        <v>0</v>
      </c>
      <c r="EH120" s="41">
        <f t="shared" si="107"/>
        <v>6.9981770305853761</v>
      </c>
      <c r="EI120" s="41">
        <f t="shared" si="108"/>
        <v>0</v>
      </c>
      <c r="EJ120" s="41">
        <f t="shared" si="109"/>
        <v>11.373303625683613</v>
      </c>
      <c r="EK120" s="41">
        <f t="shared" si="110"/>
        <v>0</v>
      </c>
      <c r="EL120" s="41">
        <f t="shared" si="111"/>
        <v>2.3293498075754502</v>
      </c>
      <c r="EM120" s="41">
        <f t="shared" si="112"/>
        <v>0</v>
      </c>
      <c r="EN120" s="41">
        <f t="shared" si="113"/>
        <v>0.23293498075754507</v>
      </c>
      <c r="EO120" s="41">
        <f t="shared" si="114"/>
        <v>0</v>
      </c>
      <c r="EP120" s="41">
        <f t="shared" si="115"/>
        <v>0.15191411788535547</v>
      </c>
      <c r="EQ120" s="41">
        <f t="shared" si="116"/>
        <v>0</v>
      </c>
      <c r="ER120" s="41">
        <f t="shared" si="117"/>
        <v>100</v>
      </c>
      <c r="ES120" s="41">
        <f t="shared" si="118"/>
        <v>0</v>
      </c>
    </row>
    <row r="121" spans="1:149" s="41" customFormat="1" x14ac:dyDescent="0.45">
      <c r="A121" s="39" t="s">
        <v>258</v>
      </c>
      <c r="B121" s="75" t="s">
        <v>115</v>
      </c>
      <c r="C121" s="41" t="s">
        <v>445</v>
      </c>
      <c r="D121" s="41" t="s">
        <v>537</v>
      </c>
      <c r="E121" s="39" t="s">
        <v>20</v>
      </c>
      <c r="F121" s="39" t="s">
        <v>283</v>
      </c>
      <c r="G121" s="76" t="s">
        <v>434</v>
      </c>
      <c r="H121" s="39" t="s">
        <v>224</v>
      </c>
      <c r="I121" s="39">
        <v>24</v>
      </c>
      <c r="J121" s="39">
        <v>50</v>
      </c>
      <c r="K121" s="39">
        <v>1</v>
      </c>
      <c r="L121" s="39">
        <v>1250</v>
      </c>
      <c r="M121" s="76">
        <v>3</v>
      </c>
      <c r="N121" s="41" t="s">
        <v>89</v>
      </c>
      <c r="O121" s="39" t="s">
        <v>470</v>
      </c>
      <c r="P121" s="76" t="s">
        <v>226</v>
      </c>
      <c r="Q121" s="78"/>
      <c r="R121" s="78">
        <v>1.24</v>
      </c>
      <c r="S121" s="79"/>
      <c r="AA121" s="50"/>
      <c r="AB121" s="50"/>
      <c r="AC121" s="50"/>
      <c r="AD121" s="76"/>
      <c r="AE121" s="50">
        <v>0.2</v>
      </c>
      <c r="AF121" s="50">
        <v>0.08</v>
      </c>
      <c r="AG121" s="50">
        <v>0.8</v>
      </c>
      <c r="AH121" s="76"/>
      <c r="AQ121" s="75" t="s">
        <v>110</v>
      </c>
      <c r="AR121" s="80">
        <v>1.0029999999999999</v>
      </c>
      <c r="AS121" s="80">
        <v>1.1100000000000001</v>
      </c>
      <c r="AU121" s="81">
        <v>100</v>
      </c>
      <c r="AV121" s="81">
        <v>400</v>
      </c>
      <c r="AW121" s="81">
        <v>100.29999999999998</v>
      </c>
      <c r="AX121" s="81">
        <v>40.330285764147206</v>
      </c>
      <c r="AY121" s="81">
        <v>444.00000000000006</v>
      </c>
      <c r="AZ121" s="81">
        <v>48.025942989180336</v>
      </c>
      <c r="BA121" s="75"/>
      <c r="BB121" s="82" t="s">
        <v>89</v>
      </c>
      <c r="BC121" s="83" t="s">
        <v>132</v>
      </c>
      <c r="BD121" s="76">
        <v>49.78</v>
      </c>
      <c r="BE121" s="76"/>
      <c r="BF121" s="76">
        <v>0.91</v>
      </c>
      <c r="BG121" s="76"/>
      <c r="BH121" s="76">
        <v>18.14</v>
      </c>
      <c r="BI121" s="76"/>
      <c r="BJ121" s="76"/>
      <c r="BK121" s="76"/>
      <c r="BL121" s="76"/>
      <c r="BM121" s="76"/>
      <c r="BN121" s="76">
        <v>9.3000000000000007</v>
      </c>
      <c r="BO121" s="76"/>
      <c r="BP121" s="76">
        <v>0.17</v>
      </c>
      <c r="BQ121" s="76"/>
      <c r="BR121" s="76">
        <v>6.95</v>
      </c>
      <c r="BS121" s="76"/>
      <c r="BT121" s="76"/>
      <c r="BU121" s="76"/>
      <c r="BV121" s="76"/>
      <c r="BW121" s="76"/>
      <c r="BX121" s="76">
        <v>11.28</v>
      </c>
      <c r="BY121" s="76"/>
      <c r="BZ121" s="76">
        <v>2.31</v>
      </c>
      <c r="CA121" s="76"/>
      <c r="CB121" s="76">
        <v>0.23</v>
      </c>
      <c r="CC121" s="76"/>
      <c r="CD121" s="76">
        <v>0.15</v>
      </c>
      <c r="CE121" s="76"/>
      <c r="CF121" s="76"/>
      <c r="CG121" s="76"/>
      <c r="CH121" s="76"/>
      <c r="CI121" s="76"/>
      <c r="CJ121" s="76"/>
      <c r="CK121" s="76"/>
      <c r="CL121" s="76"/>
      <c r="CM121" s="76"/>
      <c r="CN121" s="76"/>
      <c r="CO121" s="76"/>
      <c r="CP121" s="76"/>
      <c r="CQ121" s="76"/>
      <c r="CR121" s="76"/>
      <c r="CS121" s="76"/>
      <c r="CT121" s="76"/>
      <c r="CU121" s="76"/>
      <c r="CV121" s="76"/>
      <c r="CW121" s="76"/>
      <c r="CX121" s="76"/>
      <c r="CY121" s="76"/>
      <c r="CZ121" s="76"/>
      <c r="DA121" s="76"/>
      <c r="DB121" s="76"/>
      <c r="DC121" s="76"/>
      <c r="DD121" s="76"/>
      <c r="DE121" s="76"/>
      <c r="DF121" s="76"/>
      <c r="DG121" s="76"/>
      <c r="DH121" s="39">
        <f t="shared" si="119"/>
        <v>99.220000000000013</v>
      </c>
      <c r="DJ121" s="41">
        <f t="shared" si="96"/>
        <v>0.77999999999998693</v>
      </c>
      <c r="DK121" s="76"/>
      <c r="DL121" s="41" t="s">
        <v>450</v>
      </c>
      <c r="DO121" s="39">
        <v>0.77</v>
      </c>
      <c r="DP121" s="76">
        <v>0.11</v>
      </c>
      <c r="DQ121" s="76">
        <v>1.7600000000000001E-2</v>
      </c>
      <c r="DR121" s="76">
        <v>1.5E-3</v>
      </c>
      <c r="DU121" s="45"/>
      <c r="DW121" s="75"/>
      <c r="DX121" s="41">
        <f t="shared" si="97"/>
        <v>50.171336424108034</v>
      </c>
      <c r="DY121" s="41">
        <f t="shared" si="98"/>
        <v>0</v>
      </c>
      <c r="DZ121" s="41">
        <f t="shared" si="99"/>
        <v>0.91715379963716992</v>
      </c>
      <c r="EA121" s="41">
        <f t="shared" si="100"/>
        <v>0</v>
      </c>
      <c r="EB121" s="41">
        <f t="shared" si="101"/>
        <v>18.282604313646441</v>
      </c>
      <c r="EC121" s="41">
        <f t="shared" si="102"/>
        <v>0</v>
      </c>
      <c r="ED121" s="41">
        <f t="shared" si="103"/>
        <v>9.3731102600282199</v>
      </c>
      <c r="EE121" s="41">
        <f t="shared" si="104"/>
        <v>0</v>
      </c>
      <c r="EF121" s="41">
        <f t="shared" si="105"/>
        <v>0.17133642410804273</v>
      </c>
      <c r="EG121" s="41">
        <f t="shared" si="106"/>
        <v>0</v>
      </c>
      <c r="EH121" s="41">
        <f t="shared" si="107"/>
        <v>7.0046361620640996</v>
      </c>
      <c r="EI121" s="41">
        <f t="shared" si="108"/>
        <v>0</v>
      </c>
      <c r="EJ121" s="41">
        <f t="shared" si="109"/>
        <v>11.368675670227775</v>
      </c>
      <c r="EK121" s="41">
        <f t="shared" si="110"/>
        <v>0</v>
      </c>
      <c r="EL121" s="41">
        <f t="shared" si="111"/>
        <v>2.3281596452328155</v>
      </c>
      <c r="EM121" s="41">
        <f t="shared" si="112"/>
        <v>0</v>
      </c>
      <c r="EN121" s="41">
        <f t="shared" si="113"/>
        <v>0.23180810320499898</v>
      </c>
      <c r="EO121" s="41">
        <f t="shared" si="114"/>
        <v>0</v>
      </c>
      <c r="EP121" s="41">
        <f t="shared" si="115"/>
        <v>0.15117919774239064</v>
      </c>
      <c r="EQ121" s="41">
        <f t="shared" si="116"/>
        <v>0</v>
      </c>
      <c r="ER121" s="41">
        <f t="shared" si="117"/>
        <v>100</v>
      </c>
      <c r="ES121" s="41">
        <f t="shared" si="118"/>
        <v>0</v>
      </c>
    </row>
    <row r="122" spans="1:149" s="41" customFormat="1" x14ac:dyDescent="0.45">
      <c r="A122" s="39" t="s">
        <v>258</v>
      </c>
      <c r="B122" s="75" t="s">
        <v>115</v>
      </c>
      <c r="C122" s="41" t="s">
        <v>445</v>
      </c>
      <c r="D122" s="41" t="s">
        <v>537</v>
      </c>
      <c r="E122" s="39" t="s">
        <v>20</v>
      </c>
      <c r="F122" s="39" t="s">
        <v>284</v>
      </c>
      <c r="G122" s="76" t="s">
        <v>434</v>
      </c>
      <c r="H122" s="39" t="s">
        <v>224</v>
      </c>
      <c r="I122" s="39">
        <v>24</v>
      </c>
      <c r="J122" s="39">
        <v>50</v>
      </c>
      <c r="K122" s="39">
        <v>1</v>
      </c>
      <c r="L122" s="39">
        <v>1250</v>
      </c>
      <c r="M122" s="76">
        <v>3</v>
      </c>
      <c r="N122" s="41" t="s">
        <v>89</v>
      </c>
      <c r="O122" s="39" t="s">
        <v>471</v>
      </c>
      <c r="P122" s="76" t="s">
        <v>226</v>
      </c>
      <c r="Q122" s="78"/>
      <c r="R122" s="78">
        <v>1.2</v>
      </c>
      <c r="S122" s="79"/>
      <c r="AA122" s="50"/>
      <c r="AB122" s="50"/>
      <c r="AC122" s="50"/>
      <c r="AD122" s="76"/>
      <c r="AE122" s="50">
        <v>0.18</v>
      </c>
      <c r="AF122" s="50">
        <v>0.08</v>
      </c>
      <c r="AG122" s="50">
        <v>0.82</v>
      </c>
      <c r="AH122" s="76"/>
      <c r="AQ122" s="75" t="s">
        <v>110</v>
      </c>
      <c r="AR122" s="80">
        <v>1.004</v>
      </c>
      <c r="AS122" s="80">
        <v>1.109</v>
      </c>
      <c r="AU122" s="81">
        <v>90</v>
      </c>
      <c r="AV122" s="81">
        <v>410.00000000000006</v>
      </c>
      <c r="AW122" s="81">
        <v>90.36</v>
      </c>
      <c r="AX122" s="81">
        <v>40.330617261118924</v>
      </c>
      <c r="AY122" s="81">
        <v>454.69000000000005</v>
      </c>
      <c r="AZ122" s="81">
        <v>48.158827782349526</v>
      </c>
      <c r="BA122" s="75"/>
      <c r="BB122" s="82" t="s">
        <v>89</v>
      </c>
      <c r="BC122" s="83" t="s">
        <v>132</v>
      </c>
      <c r="BD122" s="76">
        <v>49.75</v>
      </c>
      <c r="BE122" s="76"/>
      <c r="BF122" s="76">
        <v>0.91</v>
      </c>
      <c r="BG122" s="76"/>
      <c r="BH122" s="76">
        <v>18.13</v>
      </c>
      <c r="BI122" s="76"/>
      <c r="BJ122" s="76"/>
      <c r="BK122" s="76"/>
      <c r="BL122" s="76"/>
      <c r="BM122" s="76"/>
      <c r="BN122" s="76">
        <v>9.2899999999999991</v>
      </c>
      <c r="BO122" s="76"/>
      <c r="BP122" s="76">
        <v>0.17</v>
      </c>
      <c r="BQ122" s="76"/>
      <c r="BR122" s="76">
        <v>6.94</v>
      </c>
      <c r="BS122" s="76"/>
      <c r="BT122" s="76"/>
      <c r="BU122" s="76"/>
      <c r="BV122" s="76"/>
      <c r="BW122" s="76"/>
      <c r="BX122" s="76">
        <v>11.28</v>
      </c>
      <c r="BY122" s="76"/>
      <c r="BZ122" s="76">
        <v>2.31</v>
      </c>
      <c r="CA122" s="76"/>
      <c r="CB122" s="76">
        <v>0.23</v>
      </c>
      <c r="CC122" s="76"/>
      <c r="CD122" s="76">
        <v>0.15</v>
      </c>
      <c r="CE122" s="76"/>
      <c r="CF122" s="76"/>
      <c r="CG122" s="76"/>
      <c r="CH122" s="76"/>
      <c r="CI122" s="76"/>
      <c r="CJ122" s="76"/>
      <c r="CK122" s="76"/>
      <c r="CL122" s="76"/>
      <c r="CM122" s="76"/>
      <c r="CN122" s="76"/>
      <c r="CO122" s="76"/>
      <c r="CP122" s="76"/>
      <c r="CQ122" s="76"/>
      <c r="CR122" s="76"/>
      <c r="CS122" s="76"/>
      <c r="CT122" s="76"/>
      <c r="CU122" s="76"/>
      <c r="CV122" s="76"/>
      <c r="CW122" s="76"/>
      <c r="CX122" s="76"/>
      <c r="CY122" s="76"/>
      <c r="CZ122" s="76"/>
      <c r="DA122" s="76"/>
      <c r="DB122" s="76"/>
      <c r="DC122" s="76"/>
      <c r="DD122" s="76"/>
      <c r="DE122" s="76"/>
      <c r="DF122" s="76"/>
      <c r="DG122" s="76"/>
      <c r="DH122" s="39">
        <f t="shared" si="119"/>
        <v>99.16</v>
      </c>
      <c r="DJ122" s="41">
        <f t="shared" si="96"/>
        <v>0.84000000000000341</v>
      </c>
      <c r="DK122" s="76"/>
      <c r="DL122" s="41" t="s">
        <v>450</v>
      </c>
      <c r="DO122" s="39">
        <v>0.82</v>
      </c>
      <c r="DP122" s="76">
        <v>0.12</v>
      </c>
      <c r="DQ122" s="76">
        <v>1.7500000000000002E-2</v>
      </c>
      <c r="DR122" s="76">
        <v>1.4E-3</v>
      </c>
      <c r="DU122" s="45"/>
      <c r="DW122" s="75"/>
      <c r="DX122" s="41">
        <f t="shared" si="97"/>
        <v>50.171440096813235</v>
      </c>
      <c r="DY122" s="41">
        <f t="shared" si="98"/>
        <v>0</v>
      </c>
      <c r="DZ122" s="41">
        <f t="shared" si="99"/>
        <v>0.9177087535296492</v>
      </c>
      <c r="EA122" s="41">
        <f t="shared" si="100"/>
        <v>0</v>
      </c>
      <c r="EB122" s="41">
        <f t="shared" si="101"/>
        <v>18.28358208955224</v>
      </c>
      <c r="EC122" s="41">
        <f t="shared" si="102"/>
        <v>0</v>
      </c>
      <c r="ED122" s="41">
        <f t="shared" si="103"/>
        <v>9.368697055264219</v>
      </c>
      <c r="EE122" s="41">
        <f t="shared" si="104"/>
        <v>0</v>
      </c>
      <c r="EF122" s="41">
        <f t="shared" si="105"/>
        <v>0.17144009681323116</v>
      </c>
      <c r="EG122" s="41">
        <f t="shared" si="106"/>
        <v>0</v>
      </c>
      <c r="EH122" s="41">
        <f t="shared" si="107"/>
        <v>6.9987898346107302</v>
      </c>
      <c r="EI122" s="41">
        <f t="shared" si="108"/>
        <v>0</v>
      </c>
      <c r="EJ122" s="41">
        <f t="shared" si="109"/>
        <v>11.375554659136748</v>
      </c>
      <c r="EK122" s="41">
        <f t="shared" si="110"/>
        <v>0</v>
      </c>
      <c r="EL122" s="41">
        <f t="shared" si="111"/>
        <v>2.3295683743444937</v>
      </c>
      <c r="EM122" s="41">
        <f t="shared" si="112"/>
        <v>0</v>
      </c>
      <c r="EN122" s="41">
        <f t="shared" si="113"/>
        <v>0.23194836627672449</v>
      </c>
      <c r="EO122" s="41">
        <f t="shared" si="114"/>
        <v>0</v>
      </c>
      <c r="EP122" s="41">
        <f t="shared" si="115"/>
        <v>0.15127067365873337</v>
      </c>
      <c r="EQ122" s="41">
        <f t="shared" si="116"/>
        <v>0</v>
      </c>
      <c r="ER122" s="41">
        <f t="shared" si="117"/>
        <v>100</v>
      </c>
      <c r="ES122" s="41">
        <f t="shared" si="118"/>
        <v>0</v>
      </c>
    </row>
    <row r="123" spans="1:149" s="41" customFormat="1" x14ac:dyDescent="0.45">
      <c r="A123" s="39" t="s">
        <v>258</v>
      </c>
      <c r="B123" s="75" t="s">
        <v>115</v>
      </c>
      <c r="C123" s="41" t="s">
        <v>445</v>
      </c>
      <c r="D123" s="41" t="s">
        <v>537</v>
      </c>
      <c r="E123" s="39" t="s">
        <v>20</v>
      </c>
      <c r="F123" s="39" t="s">
        <v>285</v>
      </c>
      <c r="G123" s="76" t="s">
        <v>434</v>
      </c>
      <c r="H123" s="39" t="s">
        <v>224</v>
      </c>
      <c r="I123" s="39">
        <v>24</v>
      </c>
      <c r="J123" s="39">
        <v>100</v>
      </c>
      <c r="K123" s="39">
        <v>1</v>
      </c>
      <c r="L123" s="39">
        <v>1250</v>
      </c>
      <c r="M123" s="76">
        <v>3</v>
      </c>
      <c r="N123" s="41" t="s">
        <v>89</v>
      </c>
      <c r="O123" s="39" t="s">
        <v>464</v>
      </c>
      <c r="P123" s="76" t="s">
        <v>226</v>
      </c>
      <c r="Q123" s="78"/>
      <c r="R123" s="78">
        <v>2.6</v>
      </c>
      <c r="S123" s="79"/>
      <c r="AA123" s="50"/>
      <c r="AB123" s="50"/>
      <c r="AC123" s="50"/>
      <c r="AD123" s="76"/>
      <c r="AE123" s="50">
        <v>1</v>
      </c>
      <c r="AF123" s="50">
        <v>0.05</v>
      </c>
      <c r="AG123" s="50">
        <v>0</v>
      </c>
      <c r="AH123" s="76"/>
      <c r="AQ123" s="75"/>
      <c r="AR123" s="80">
        <v>0.999</v>
      </c>
      <c r="AS123" s="80"/>
      <c r="AU123" s="81">
        <v>1000</v>
      </c>
      <c r="AV123" s="81">
        <v>0</v>
      </c>
      <c r="AW123" s="81">
        <v>999</v>
      </c>
      <c r="AX123" s="81"/>
      <c r="AY123" s="81"/>
      <c r="AZ123" s="81"/>
      <c r="BA123" s="75"/>
      <c r="BB123" s="82" t="s">
        <v>89</v>
      </c>
      <c r="BC123" s="83" t="s">
        <v>132</v>
      </c>
      <c r="BD123" s="76">
        <v>48.77</v>
      </c>
      <c r="BE123" s="76"/>
      <c r="BF123" s="76">
        <v>0.89</v>
      </c>
      <c r="BG123" s="76"/>
      <c r="BH123" s="76">
        <v>17.77</v>
      </c>
      <c r="BI123" s="76"/>
      <c r="BJ123" s="76"/>
      <c r="BK123" s="76"/>
      <c r="BL123" s="76"/>
      <c r="BM123" s="76"/>
      <c r="BN123" s="76">
        <v>9.11</v>
      </c>
      <c r="BO123" s="76"/>
      <c r="BP123" s="76">
        <v>0.17</v>
      </c>
      <c r="BQ123" s="76"/>
      <c r="BR123" s="76">
        <v>6.8</v>
      </c>
      <c r="BS123" s="76"/>
      <c r="BT123" s="76"/>
      <c r="BU123" s="76"/>
      <c r="BV123" s="76"/>
      <c r="BW123" s="76"/>
      <c r="BX123" s="76">
        <v>11.05</v>
      </c>
      <c r="BY123" s="76"/>
      <c r="BZ123" s="76">
        <v>2.2599999999999998</v>
      </c>
      <c r="CA123" s="76"/>
      <c r="CB123" s="76">
        <v>0.22</v>
      </c>
      <c r="CC123" s="76"/>
      <c r="CD123" s="76">
        <v>0.15</v>
      </c>
      <c r="CE123" s="76"/>
      <c r="CF123" s="76"/>
      <c r="CG123" s="76"/>
      <c r="CH123" s="76"/>
      <c r="CI123" s="76"/>
      <c r="CJ123" s="76"/>
      <c r="CK123" s="76"/>
      <c r="CL123" s="76"/>
      <c r="CM123" s="76"/>
      <c r="CN123" s="76"/>
      <c r="CO123" s="76"/>
      <c r="CP123" s="76"/>
      <c r="CQ123" s="76"/>
      <c r="CR123" s="76"/>
      <c r="CS123" s="76"/>
      <c r="CT123" s="76"/>
      <c r="CU123" s="76"/>
      <c r="CV123" s="76"/>
      <c r="CW123" s="76"/>
      <c r="CX123" s="76"/>
      <c r="CY123" s="76"/>
      <c r="CZ123" s="76"/>
      <c r="DA123" s="76"/>
      <c r="DB123" s="76"/>
      <c r="DC123" s="76"/>
      <c r="DD123" s="76"/>
      <c r="DE123" s="76"/>
      <c r="DF123" s="76"/>
      <c r="DG123" s="76"/>
      <c r="DH123" s="39">
        <f t="shared" si="119"/>
        <v>97.190000000000012</v>
      </c>
      <c r="DJ123" s="41">
        <f t="shared" si="96"/>
        <v>2.8099999999999881</v>
      </c>
      <c r="DK123" s="76"/>
      <c r="DL123" s="41" t="s">
        <v>450</v>
      </c>
      <c r="DO123" s="39">
        <v>2.8</v>
      </c>
      <c r="DP123" s="76">
        <v>0.13</v>
      </c>
      <c r="DQ123" s="76">
        <v>0</v>
      </c>
      <c r="DR123" s="76">
        <v>0</v>
      </c>
      <c r="DU123" s="45"/>
      <c r="DW123" s="75"/>
      <c r="DX123" s="41">
        <f t="shared" si="97"/>
        <v>50.180059676921495</v>
      </c>
      <c r="DY123" s="41">
        <f t="shared" si="98"/>
        <v>0</v>
      </c>
      <c r="DZ123" s="41">
        <f t="shared" si="99"/>
        <v>0.91573207120074085</v>
      </c>
      <c r="EA123" s="41">
        <f t="shared" si="100"/>
        <v>0</v>
      </c>
      <c r="EB123" s="41">
        <f t="shared" si="101"/>
        <v>18.283774050828271</v>
      </c>
      <c r="EC123" s="41">
        <f t="shared" si="102"/>
        <v>0</v>
      </c>
      <c r="ED123" s="41">
        <f t="shared" si="103"/>
        <v>9.3733923243131994</v>
      </c>
      <c r="EE123" s="41">
        <f t="shared" si="104"/>
        <v>0</v>
      </c>
      <c r="EF123" s="41">
        <f t="shared" si="105"/>
        <v>0.174915114723737</v>
      </c>
      <c r="EG123" s="41">
        <f t="shared" si="106"/>
        <v>0</v>
      </c>
      <c r="EH123" s="41">
        <f t="shared" si="107"/>
        <v>6.996604588949479</v>
      </c>
      <c r="EI123" s="41">
        <f t="shared" si="108"/>
        <v>0</v>
      </c>
      <c r="EJ123" s="41">
        <f t="shared" si="109"/>
        <v>11.369482457042904</v>
      </c>
      <c r="EK123" s="41">
        <f t="shared" si="110"/>
        <v>0</v>
      </c>
      <c r="EL123" s="41">
        <f t="shared" si="111"/>
        <v>2.3253421133861507</v>
      </c>
      <c r="EM123" s="41">
        <f t="shared" si="112"/>
        <v>0</v>
      </c>
      <c r="EN123" s="41">
        <f t="shared" si="113"/>
        <v>0.22636073670130671</v>
      </c>
      <c r="EO123" s="41">
        <f t="shared" si="114"/>
        <v>0</v>
      </c>
      <c r="EP123" s="41">
        <f t="shared" si="115"/>
        <v>0.15433686593270909</v>
      </c>
      <c r="EQ123" s="41">
        <f t="shared" si="116"/>
        <v>0</v>
      </c>
      <c r="ER123" s="41">
        <f t="shared" si="117"/>
        <v>100</v>
      </c>
      <c r="ES123" s="41">
        <f t="shared" si="118"/>
        <v>0</v>
      </c>
    </row>
    <row r="124" spans="1:149" s="41" customFormat="1" x14ac:dyDescent="0.45">
      <c r="A124" s="39" t="s">
        <v>258</v>
      </c>
      <c r="B124" s="75" t="s">
        <v>115</v>
      </c>
      <c r="C124" s="41" t="s">
        <v>445</v>
      </c>
      <c r="D124" s="41" t="s">
        <v>537</v>
      </c>
      <c r="E124" s="39" t="s">
        <v>20</v>
      </c>
      <c r="F124" s="39" t="s">
        <v>286</v>
      </c>
      <c r="G124" s="76" t="s">
        <v>434</v>
      </c>
      <c r="H124" s="39" t="s">
        <v>224</v>
      </c>
      <c r="I124" s="39">
        <v>24</v>
      </c>
      <c r="J124" s="39">
        <v>100</v>
      </c>
      <c r="K124" s="39">
        <v>1</v>
      </c>
      <c r="L124" s="39">
        <v>1250</v>
      </c>
      <c r="M124" s="76">
        <v>3</v>
      </c>
      <c r="N124" s="41" t="s">
        <v>89</v>
      </c>
      <c r="O124" s="39" t="s">
        <v>472</v>
      </c>
      <c r="P124" s="76" t="s">
        <v>226</v>
      </c>
      <c r="Q124" s="78"/>
      <c r="R124" s="78">
        <v>2.1800000000000002</v>
      </c>
      <c r="S124" s="79"/>
      <c r="AA124" s="50"/>
      <c r="AB124" s="50"/>
      <c r="AC124" s="50"/>
      <c r="AD124" s="76"/>
      <c r="AE124" s="50">
        <v>0.6</v>
      </c>
      <c r="AF124" s="50">
        <v>0.08</v>
      </c>
      <c r="AG124" s="50">
        <v>0.4</v>
      </c>
      <c r="AH124" s="76"/>
      <c r="AQ124" s="75" t="s">
        <v>110</v>
      </c>
      <c r="AR124" s="80">
        <v>0.99890000000000001</v>
      </c>
      <c r="AS124" s="80">
        <v>1.25</v>
      </c>
      <c r="AU124" s="81">
        <v>600</v>
      </c>
      <c r="AV124" s="81">
        <v>400</v>
      </c>
      <c r="AW124" s="81">
        <v>599.34</v>
      </c>
      <c r="AX124" s="81">
        <v>80.947822141103771</v>
      </c>
      <c r="AY124" s="81">
        <v>500</v>
      </c>
      <c r="AZ124" s="81">
        <v>100.62305898749054</v>
      </c>
      <c r="BA124" s="75"/>
      <c r="BB124" s="82" t="s">
        <v>89</v>
      </c>
      <c r="BC124" s="83" t="s">
        <v>132</v>
      </c>
      <c r="BD124" s="76">
        <v>48.68</v>
      </c>
      <c r="BE124" s="76"/>
      <c r="BF124" s="76">
        <v>0.89</v>
      </c>
      <c r="BG124" s="76"/>
      <c r="BH124" s="76">
        <v>17.739999999999998</v>
      </c>
      <c r="BI124" s="76"/>
      <c r="BJ124" s="76"/>
      <c r="BK124" s="76"/>
      <c r="BL124" s="76"/>
      <c r="BM124" s="76"/>
      <c r="BN124" s="76">
        <v>9.09</v>
      </c>
      <c r="BO124" s="76"/>
      <c r="BP124" s="76">
        <v>0.16</v>
      </c>
      <c r="BQ124" s="76"/>
      <c r="BR124" s="76">
        <v>6.79</v>
      </c>
      <c r="BS124" s="76"/>
      <c r="BT124" s="76"/>
      <c r="BU124" s="76"/>
      <c r="BV124" s="76"/>
      <c r="BW124" s="76"/>
      <c r="BX124" s="76">
        <v>11.03</v>
      </c>
      <c r="BY124" s="76"/>
      <c r="BZ124" s="76">
        <v>2.2599999999999998</v>
      </c>
      <c r="CA124" s="76"/>
      <c r="CB124" s="76">
        <v>0.22</v>
      </c>
      <c r="CC124" s="76"/>
      <c r="CD124" s="76">
        <v>0.15</v>
      </c>
      <c r="CE124" s="76"/>
      <c r="CF124" s="76"/>
      <c r="CG124" s="76"/>
      <c r="CH124" s="76"/>
      <c r="CI124" s="76"/>
      <c r="CJ124" s="76"/>
      <c r="CK124" s="76"/>
      <c r="CL124" s="76"/>
      <c r="CM124" s="76"/>
      <c r="CN124" s="76"/>
      <c r="CO124" s="76"/>
      <c r="CP124" s="76"/>
      <c r="CQ124" s="76"/>
      <c r="CR124" s="76"/>
      <c r="CS124" s="76"/>
      <c r="CT124" s="76"/>
      <c r="CU124" s="76"/>
      <c r="CV124" s="76"/>
      <c r="CW124" s="76"/>
      <c r="CX124" s="76"/>
      <c r="CY124" s="76"/>
      <c r="CZ124" s="76"/>
      <c r="DA124" s="76"/>
      <c r="DB124" s="76"/>
      <c r="DC124" s="76"/>
      <c r="DD124" s="76"/>
      <c r="DE124" s="76"/>
      <c r="DF124" s="76"/>
      <c r="DG124" s="76"/>
      <c r="DH124" s="39">
        <f t="shared" si="119"/>
        <v>97.010000000000019</v>
      </c>
      <c r="DJ124" s="41">
        <f t="shared" si="96"/>
        <v>2.9899999999999807</v>
      </c>
      <c r="DK124" s="76"/>
      <c r="DL124" s="41" t="s">
        <v>450</v>
      </c>
      <c r="DO124" s="39">
        <v>2.97</v>
      </c>
      <c r="DP124" s="76">
        <v>0.12</v>
      </c>
      <c r="DQ124" s="76">
        <v>0</v>
      </c>
      <c r="DR124" s="76">
        <v>0</v>
      </c>
      <c r="DU124" s="45"/>
      <c r="DW124" s="75"/>
      <c r="DX124" s="41">
        <f t="shared" si="97"/>
        <v>50.180393773837736</v>
      </c>
      <c r="DY124" s="41">
        <f t="shared" si="98"/>
        <v>0</v>
      </c>
      <c r="DZ124" s="41">
        <f t="shared" si="99"/>
        <v>0.91743119266055029</v>
      </c>
      <c r="EA124" s="41">
        <f t="shared" si="100"/>
        <v>0</v>
      </c>
      <c r="EB124" s="41">
        <f t="shared" si="101"/>
        <v>18.286774559323778</v>
      </c>
      <c r="EC124" s="41">
        <f t="shared" si="102"/>
        <v>0</v>
      </c>
      <c r="ED124" s="41">
        <f t="shared" si="103"/>
        <v>9.370168023915058</v>
      </c>
      <c r="EE124" s="41">
        <f t="shared" si="104"/>
        <v>0</v>
      </c>
      <c r="EF124" s="41">
        <f t="shared" si="105"/>
        <v>0.16493145036594162</v>
      </c>
      <c r="EG124" s="41">
        <f t="shared" si="106"/>
        <v>0</v>
      </c>
      <c r="EH124" s="41">
        <f t="shared" si="107"/>
        <v>6.9992784249046478</v>
      </c>
      <c r="EI124" s="41">
        <f t="shared" si="108"/>
        <v>0</v>
      </c>
      <c r="EJ124" s="41">
        <f t="shared" si="109"/>
        <v>11.3699618596021</v>
      </c>
      <c r="EK124" s="41">
        <f t="shared" si="110"/>
        <v>0</v>
      </c>
      <c r="EL124" s="41">
        <f t="shared" si="111"/>
        <v>2.3296567364189253</v>
      </c>
      <c r="EM124" s="41">
        <f t="shared" si="112"/>
        <v>0</v>
      </c>
      <c r="EN124" s="41">
        <f t="shared" si="113"/>
        <v>0.22678074425316971</v>
      </c>
      <c r="EO124" s="41">
        <f t="shared" si="114"/>
        <v>0</v>
      </c>
      <c r="EP124" s="41">
        <f t="shared" si="115"/>
        <v>0.15462323471807027</v>
      </c>
      <c r="EQ124" s="41">
        <f t="shared" si="116"/>
        <v>0</v>
      </c>
      <c r="ER124" s="41">
        <f t="shared" si="117"/>
        <v>100</v>
      </c>
      <c r="ES124" s="41">
        <f t="shared" si="118"/>
        <v>0</v>
      </c>
    </row>
    <row r="125" spans="1:149" s="41" customFormat="1" x14ac:dyDescent="0.45">
      <c r="A125" s="39" t="s">
        <v>258</v>
      </c>
      <c r="B125" s="75" t="s">
        <v>115</v>
      </c>
      <c r="C125" s="41" t="s">
        <v>445</v>
      </c>
      <c r="D125" s="41" t="s">
        <v>537</v>
      </c>
      <c r="E125" s="39" t="s">
        <v>20</v>
      </c>
      <c r="F125" s="39" t="s">
        <v>287</v>
      </c>
      <c r="G125" s="76" t="s">
        <v>434</v>
      </c>
      <c r="H125" s="39" t="s">
        <v>224</v>
      </c>
      <c r="I125" s="39">
        <v>24</v>
      </c>
      <c r="J125" s="39">
        <v>100</v>
      </c>
      <c r="K125" s="39">
        <v>1</v>
      </c>
      <c r="L125" s="39">
        <v>1250</v>
      </c>
      <c r="M125" s="76">
        <v>3</v>
      </c>
      <c r="N125" s="41" t="s">
        <v>89</v>
      </c>
      <c r="O125" s="39" t="s">
        <v>473</v>
      </c>
      <c r="P125" s="76" t="s">
        <v>226</v>
      </c>
      <c r="Q125" s="78"/>
      <c r="R125" s="78">
        <v>2.02</v>
      </c>
      <c r="S125" s="79"/>
      <c r="AA125" s="50"/>
      <c r="AB125" s="50"/>
      <c r="AC125" s="50"/>
      <c r="AD125" s="76"/>
      <c r="AE125" s="50">
        <v>0.49</v>
      </c>
      <c r="AF125" s="50">
        <v>0.05</v>
      </c>
      <c r="AG125" s="50">
        <v>0.51</v>
      </c>
      <c r="AH125" s="76"/>
      <c r="AQ125" s="75" t="s">
        <v>110</v>
      </c>
      <c r="AR125" s="80">
        <v>1.0009999999999999</v>
      </c>
      <c r="AS125" s="80">
        <v>1.2470000000000001</v>
      </c>
      <c r="AU125" s="81">
        <v>490</v>
      </c>
      <c r="AV125" s="81">
        <v>510</v>
      </c>
      <c r="AW125" s="81">
        <v>490.48999999999995</v>
      </c>
      <c r="AX125" s="81">
        <v>51.154051213451226</v>
      </c>
      <c r="AY125" s="81">
        <v>635.97</v>
      </c>
      <c r="AZ125" s="81">
        <v>63.951164340064985</v>
      </c>
      <c r="BA125" s="75"/>
      <c r="BB125" s="82" t="s">
        <v>89</v>
      </c>
      <c r="BC125" s="83" t="s">
        <v>132</v>
      </c>
      <c r="BD125" s="76">
        <v>49.03</v>
      </c>
      <c r="BE125" s="76"/>
      <c r="BF125" s="76">
        <v>0.9</v>
      </c>
      <c r="BG125" s="76"/>
      <c r="BH125" s="76">
        <v>17.87</v>
      </c>
      <c r="BI125" s="76"/>
      <c r="BJ125" s="76"/>
      <c r="BK125" s="76"/>
      <c r="BL125" s="76"/>
      <c r="BM125" s="76"/>
      <c r="BN125" s="76">
        <v>9.16</v>
      </c>
      <c r="BO125" s="76"/>
      <c r="BP125" s="76">
        <v>0.17</v>
      </c>
      <c r="BQ125" s="76"/>
      <c r="BR125" s="76">
        <v>6.84</v>
      </c>
      <c r="BS125" s="76"/>
      <c r="BT125" s="76"/>
      <c r="BU125" s="76"/>
      <c r="BV125" s="76"/>
      <c r="BW125" s="76"/>
      <c r="BX125" s="76">
        <v>11.11</v>
      </c>
      <c r="BY125" s="76"/>
      <c r="BZ125" s="76">
        <v>2.2799999999999998</v>
      </c>
      <c r="CA125" s="76"/>
      <c r="CB125" s="76">
        <v>0.22</v>
      </c>
      <c r="CC125" s="76"/>
      <c r="CD125" s="76">
        <v>0.15</v>
      </c>
      <c r="CE125" s="76"/>
      <c r="CF125" s="76"/>
      <c r="CG125" s="76"/>
      <c r="CH125" s="76"/>
      <c r="CI125" s="76"/>
      <c r="CJ125" s="76"/>
      <c r="CK125" s="76"/>
      <c r="CL125" s="76"/>
      <c r="CM125" s="76"/>
      <c r="CN125" s="76"/>
      <c r="CO125" s="76"/>
      <c r="CP125" s="76"/>
      <c r="CQ125" s="76"/>
      <c r="CR125" s="76"/>
      <c r="CS125" s="76"/>
      <c r="CT125" s="76"/>
      <c r="CU125" s="76"/>
      <c r="CV125" s="76"/>
      <c r="CW125" s="76"/>
      <c r="CX125" s="76"/>
      <c r="CY125" s="76"/>
      <c r="CZ125" s="76"/>
      <c r="DA125" s="76"/>
      <c r="DB125" s="76"/>
      <c r="DC125" s="76"/>
      <c r="DD125" s="76"/>
      <c r="DE125" s="76"/>
      <c r="DF125" s="76"/>
      <c r="DG125" s="76"/>
      <c r="DH125" s="39">
        <f t="shared" si="119"/>
        <v>97.73</v>
      </c>
      <c r="DJ125" s="41">
        <f t="shared" si="96"/>
        <v>2.269999999999996</v>
      </c>
      <c r="DK125" s="76"/>
      <c r="DL125" s="41" t="s">
        <v>450</v>
      </c>
      <c r="DO125" s="39">
        <v>2.2599999999999998</v>
      </c>
      <c r="DP125" s="76">
        <v>0.12</v>
      </c>
      <c r="DQ125" s="76">
        <v>1.5699999999999999E-2</v>
      </c>
      <c r="DR125" s="76">
        <v>1.2999999999999999E-3</v>
      </c>
      <c r="DU125" s="45"/>
      <c r="DW125" s="75"/>
      <c r="DX125" s="41">
        <f t="shared" si="97"/>
        <v>50.168832497697736</v>
      </c>
      <c r="DY125" s="41">
        <f t="shared" si="98"/>
        <v>0</v>
      </c>
      <c r="DZ125" s="41">
        <f t="shared" si="99"/>
        <v>0.92090453289675644</v>
      </c>
      <c r="EA125" s="41">
        <f t="shared" si="100"/>
        <v>0</v>
      </c>
      <c r="EB125" s="41">
        <f t="shared" si="101"/>
        <v>18.285071114294485</v>
      </c>
      <c r="EC125" s="41">
        <f t="shared" si="102"/>
        <v>0</v>
      </c>
      <c r="ED125" s="41">
        <f t="shared" si="103"/>
        <v>9.3727616903714317</v>
      </c>
      <c r="EE125" s="41">
        <f t="shared" si="104"/>
        <v>0</v>
      </c>
      <c r="EF125" s="41">
        <f t="shared" si="105"/>
        <v>0.17394863399160954</v>
      </c>
      <c r="EG125" s="41">
        <f t="shared" si="106"/>
        <v>0</v>
      </c>
      <c r="EH125" s="41">
        <f t="shared" si="107"/>
        <v>6.9988744500153484</v>
      </c>
      <c r="EI125" s="41">
        <f t="shared" si="108"/>
        <v>0</v>
      </c>
      <c r="EJ125" s="41">
        <f t="shared" si="109"/>
        <v>11.368054844981069</v>
      </c>
      <c r="EK125" s="41">
        <f t="shared" si="110"/>
        <v>0</v>
      </c>
      <c r="EL125" s="41">
        <f t="shared" si="111"/>
        <v>2.332958150005116</v>
      </c>
      <c r="EM125" s="41">
        <f t="shared" si="112"/>
        <v>0</v>
      </c>
      <c r="EN125" s="41">
        <f t="shared" si="113"/>
        <v>0.22510999693031825</v>
      </c>
      <c r="EO125" s="41">
        <f t="shared" si="114"/>
        <v>0</v>
      </c>
      <c r="EP125" s="41">
        <f t="shared" si="115"/>
        <v>0.15348408881612605</v>
      </c>
      <c r="EQ125" s="41">
        <f t="shared" si="116"/>
        <v>0</v>
      </c>
      <c r="ER125" s="41">
        <f t="shared" si="117"/>
        <v>100</v>
      </c>
      <c r="ES125" s="41">
        <f t="shared" si="118"/>
        <v>0</v>
      </c>
    </row>
    <row r="126" spans="1:149" s="41" customFormat="1" x14ac:dyDescent="0.45">
      <c r="A126" s="39" t="s">
        <v>258</v>
      </c>
      <c r="B126" s="75" t="s">
        <v>115</v>
      </c>
      <c r="C126" s="41" t="s">
        <v>445</v>
      </c>
      <c r="D126" s="41" t="s">
        <v>537</v>
      </c>
      <c r="E126" s="39" t="s">
        <v>20</v>
      </c>
      <c r="F126" s="39" t="s">
        <v>2</v>
      </c>
      <c r="G126" s="76" t="s">
        <v>434</v>
      </c>
      <c r="H126" s="39" t="s">
        <v>224</v>
      </c>
      <c r="I126" s="39">
        <v>24</v>
      </c>
      <c r="J126" s="39">
        <v>100</v>
      </c>
      <c r="K126" s="39">
        <v>1</v>
      </c>
      <c r="L126" s="39">
        <v>1250</v>
      </c>
      <c r="M126" s="76">
        <v>3</v>
      </c>
      <c r="N126" s="41" t="s">
        <v>89</v>
      </c>
      <c r="O126" s="39" t="s">
        <v>474</v>
      </c>
      <c r="P126" s="76" t="s">
        <v>226</v>
      </c>
      <c r="Q126" s="78"/>
      <c r="R126" s="78">
        <v>0.87</v>
      </c>
      <c r="S126" s="79"/>
      <c r="AA126" s="50"/>
      <c r="AB126" s="50"/>
      <c r="AC126" s="50"/>
      <c r="AD126" s="76"/>
      <c r="AE126" s="50">
        <v>0.12</v>
      </c>
      <c r="AF126" s="50">
        <v>0.06</v>
      </c>
      <c r="AG126" s="50">
        <v>0.88</v>
      </c>
      <c r="AH126" s="76"/>
      <c r="AQ126" s="75" t="s">
        <v>110</v>
      </c>
      <c r="AR126" s="80">
        <v>1.018</v>
      </c>
      <c r="AS126" s="80">
        <v>1.2390000000000001</v>
      </c>
      <c r="AU126" s="81">
        <v>120</v>
      </c>
      <c r="AV126" s="81">
        <v>880</v>
      </c>
      <c r="AW126" s="81">
        <v>122.16</v>
      </c>
      <c r="AX126" s="81">
        <v>61.137084058865717</v>
      </c>
      <c r="AY126" s="81">
        <v>1090.3200000000002</v>
      </c>
      <c r="AZ126" s="81">
        <v>78.235761971108857</v>
      </c>
      <c r="BA126" s="75"/>
      <c r="BB126" s="82" t="s">
        <v>89</v>
      </c>
      <c r="BC126" s="83" t="s">
        <v>132</v>
      </c>
      <c r="BD126" s="76">
        <v>49.56</v>
      </c>
      <c r="BE126" s="76"/>
      <c r="BF126" s="76">
        <v>0.91</v>
      </c>
      <c r="BG126" s="76"/>
      <c r="BH126" s="76">
        <v>18.059999999999999</v>
      </c>
      <c r="BI126" s="76"/>
      <c r="BJ126" s="76"/>
      <c r="BK126" s="76"/>
      <c r="BL126" s="76"/>
      <c r="BM126" s="76"/>
      <c r="BN126" s="76">
        <v>9.26</v>
      </c>
      <c r="BO126" s="76"/>
      <c r="BP126" s="76">
        <v>0.17</v>
      </c>
      <c r="BQ126" s="76"/>
      <c r="BR126" s="76">
        <v>6.91</v>
      </c>
      <c r="BS126" s="76"/>
      <c r="BT126" s="76"/>
      <c r="BU126" s="76"/>
      <c r="BV126" s="76"/>
      <c r="BW126" s="76"/>
      <c r="BX126" s="76">
        <v>11.23</v>
      </c>
      <c r="BY126" s="76"/>
      <c r="BZ126" s="76">
        <v>2.2999999999999998</v>
      </c>
      <c r="CA126" s="76"/>
      <c r="CB126" s="76">
        <v>0.23</v>
      </c>
      <c r="CC126" s="76"/>
      <c r="CD126" s="76">
        <v>0.15</v>
      </c>
      <c r="CE126" s="76"/>
      <c r="CF126" s="76"/>
      <c r="CG126" s="76"/>
      <c r="CH126" s="76"/>
      <c r="CI126" s="76"/>
      <c r="CJ126" s="76"/>
      <c r="CK126" s="76"/>
      <c r="CL126" s="76"/>
      <c r="CM126" s="76"/>
      <c r="CN126" s="76"/>
      <c r="CO126" s="76"/>
      <c r="CP126" s="76"/>
      <c r="CQ126" s="76"/>
      <c r="CR126" s="76"/>
      <c r="CS126" s="76"/>
      <c r="CT126" s="76"/>
      <c r="CU126" s="76"/>
      <c r="CV126" s="76"/>
      <c r="CW126" s="76"/>
      <c r="CX126" s="76"/>
      <c r="CY126" s="76"/>
      <c r="CZ126" s="76"/>
      <c r="DA126" s="76"/>
      <c r="DB126" s="76"/>
      <c r="DC126" s="76"/>
      <c r="DD126" s="76"/>
      <c r="DE126" s="76"/>
      <c r="DF126" s="76"/>
      <c r="DG126" s="76"/>
      <c r="DH126" s="39">
        <f t="shared" si="119"/>
        <v>98.780000000000015</v>
      </c>
      <c r="DJ126" s="41">
        <f t="shared" si="96"/>
        <v>1.2199999999999847</v>
      </c>
      <c r="DK126" s="76"/>
      <c r="DL126" s="41" t="s">
        <v>450</v>
      </c>
      <c r="DO126" s="39">
        <v>1.2</v>
      </c>
      <c r="DP126" s="76">
        <v>0.12</v>
      </c>
      <c r="DQ126" s="76">
        <v>2.92E-2</v>
      </c>
      <c r="DR126" s="76">
        <v>2.3999999999999998E-3</v>
      </c>
      <c r="DU126" s="45"/>
      <c r="DW126" s="75"/>
      <c r="DX126" s="41">
        <f t="shared" si="97"/>
        <v>50.172099615306742</v>
      </c>
      <c r="DY126" s="41">
        <f t="shared" si="98"/>
        <v>0</v>
      </c>
      <c r="DZ126" s="41">
        <f t="shared" si="99"/>
        <v>0.92123911723020846</v>
      </c>
      <c r="EA126" s="41">
        <f t="shared" si="100"/>
        <v>0</v>
      </c>
      <c r="EB126" s="41">
        <f t="shared" si="101"/>
        <v>18.283053249645672</v>
      </c>
      <c r="EC126" s="41">
        <f t="shared" si="102"/>
        <v>0</v>
      </c>
      <c r="ED126" s="41">
        <f t="shared" si="103"/>
        <v>9.3743672808260765</v>
      </c>
      <c r="EE126" s="41">
        <f t="shared" si="104"/>
        <v>0</v>
      </c>
      <c r="EF126" s="41">
        <f t="shared" si="105"/>
        <v>0.17209961530674225</v>
      </c>
      <c r="EG126" s="41">
        <f t="shared" si="106"/>
        <v>0</v>
      </c>
      <c r="EH126" s="41">
        <f t="shared" si="107"/>
        <v>6.9953431868799347</v>
      </c>
      <c r="EI126" s="41">
        <f t="shared" si="108"/>
        <v>0</v>
      </c>
      <c r="EJ126" s="41">
        <f t="shared" si="109"/>
        <v>11.368698117027737</v>
      </c>
      <c r="EK126" s="41">
        <f t="shared" si="110"/>
        <v>0</v>
      </c>
      <c r="EL126" s="41">
        <f t="shared" si="111"/>
        <v>2.3284065600323944</v>
      </c>
      <c r="EM126" s="41">
        <f t="shared" si="112"/>
        <v>0</v>
      </c>
      <c r="EN126" s="41">
        <f t="shared" si="113"/>
        <v>0.2328406560032395</v>
      </c>
      <c r="EO126" s="41">
        <f t="shared" si="114"/>
        <v>0</v>
      </c>
      <c r="EP126" s="41">
        <f t="shared" si="115"/>
        <v>0.15185260174124313</v>
      </c>
      <c r="EQ126" s="41">
        <f t="shared" si="116"/>
        <v>0</v>
      </c>
      <c r="ER126" s="41">
        <f t="shared" si="117"/>
        <v>100</v>
      </c>
      <c r="ES126" s="41">
        <f t="shared" si="118"/>
        <v>0</v>
      </c>
    </row>
    <row r="127" spans="1:149" s="41" customFormat="1" x14ac:dyDescent="0.45">
      <c r="A127" s="39" t="s">
        <v>258</v>
      </c>
      <c r="B127" s="75" t="s">
        <v>115</v>
      </c>
      <c r="C127" s="41" t="s">
        <v>445</v>
      </c>
      <c r="D127" s="41" t="s">
        <v>537</v>
      </c>
      <c r="E127" s="39" t="s">
        <v>20</v>
      </c>
      <c r="F127" s="39" t="s">
        <v>3</v>
      </c>
      <c r="G127" s="76" t="s">
        <v>434</v>
      </c>
      <c r="H127" s="39" t="s">
        <v>224</v>
      </c>
      <c r="I127" s="39">
        <v>24</v>
      </c>
      <c r="J127" s="39">
        <v>100</v>
      </c>
      <c r="K127" s="39">
        <v>1</v>
      </c>
      <c r="L127" s="39">
        <v>1250</v>
      </c>
      <c r="M127" s="76">
        <v>3</v>
      </c>
      <c r="N127" s="41" t="s">
        <v>89</v>
      </c>
      <c r="O127" s="39" t="s">
        <v>464</v>
      </c>
      <c r="P127" s="76" t="s">
        <v>226</v>
      </c>
      <c r="Q127" s="78"/>
      <c r="R127" s="78">
        <v>2.6</v>
      </c>
      <c r="S127" s="79"/>
      <c r="AA127" s="50"/>
      <c r="AB127" s="50"/>
      <c r="AC127" s="50"/>
      <c r="AD127" s="76"/>
      <c r="AE127" s="50">
        <v>0.08</v>
      </c>
      <c r="AF127" s="50">
        <v>0.05</v>
      </c>
      <c r="AG127" s="50">
        <v>0.92</v>
      </c>
      <c r="AH127" s="76"/>
      <c r="AQ127" s="75" t="s">
        <v>110</v>
      </c>
      <c r="AR127" s="80">
        <v>1.0209999999999999</v>
      </c>
      <c r="AS127" s="80">
        <v>1.2390000000000001</v>
      </c>
      <c r="AU127" s="81">
        <v>80</v>
      </c>
      <c r="AV127" s="81">
        <v>920</v>
      </c>
      <c r="AW127" s="81">
        <v>81.679999999999993</v>
      </c>
      <c r="AX127" s="81">
        <v>51.080565706579399</v>
      </c>
      <c r="AY127" s="81">
        <v>1139.8800000000001</v>
      </c>
      <c r="AZ127" s="81">
        <v>66.988549075196431</v>
      </c>
      <c r="BA127" s="75"/>
      <c r="BB127" s="82" t="s">
        <v>89</v>
      </c>
      <c r="BC127" s="83" t="s">
        <v>132</v>
      </c>
      <c r="BD127" s="76">
        <v>49.78</v>
      </c>
      <c r="BE127" s="76"/>
      <c r="BF127" s="76">
        <v>0.91</v>
      </c>
      <c r="BG127" s="76"/>
      <c r="BH127" s="76">
        <v>18.14</v>
      </c>
      <c r="BI127" s="76"/>
      <c r="BJ127" s="76"/>
      <c r="BK127" s="76"/>
      <c r="BL127" s="76"/>
      <c r="BM127" s="76"/>
      <c r="BN127" s="76">
        <v>9.3000000000000007</v>
      </c>
      <c r="BO127" s="76"/>
      <c r="BP127" s="76">
        <v>0.17</v>
      </c>
      <c r="BQ127" s="76"/>
      <c r="BR127" s="76">
        <v>6.95</v>
      </c>
      <c r="BS127" s="76"/>
      <c r="BT127" s="76"/>
      <c r="BU127" s="76"/>
      <c r="BV127" s="76"/>
      <c r="BW127" s="76"/>
      <c r="BX127" s="76">
        <v>11.28</v>
      </c>
      <c r="BY127" s="76"/>
      <c r="BZ127" s="76">
        <v>2.31</v>
      </c>
      <c r="CA127" s="76"/>
      <c r="CB127" s="76">
        <v>0.23</v>
      </c>
      <c r="CC127" s="76"/>
      <c r="CD127" s="76">
        <v>0.15</v>
      </c>
      <c r="CE127" s="76"/>
      <c r="CF127" s="76"/>
      <c r="CG127" s="76"/>
      <c r="CH127" s="76"/>
      <c r="CI127" s="76"/>
      <c r="CJ127" s="76"/>
      <c r="CK127" s="76"/>
      <c r="CL127" s="76"/>
      <c r="CM127" s="76"/>
      <c r="CN127" s="76"/>
      <c r="CO127" s="76"/>
      <c r="CP127" s="76"/>
      <c r="CQ127" s="76"/>
      <c r="CR127" s="76"/>
      <c r="CS127" s="76"/>
      <c r="CT127" s="76"/>
      <c r="CU127" s="76"/>
      <c r="CV127" s="76"/>
      <c r="CW127" s="76"/>
      <c r="CX127" s="76"/>
      <c r="CY127" s="76"/>
      <c r="CZ127" s="76"/>
      <c r="DA127" s="76"/>
      <c r="DB127" s="76"/>
      <c r="DC127" s="76"/>
      <c r="DD127" s="76"/>
      <c r="DE127" s="76"/>
      <c r="DF127" s="76"/>
      <c r="DG127" s="76"/>
      <c r="DH127" s="39">
        <f t="shared" si="119"/>
        <v>99.220000000000013</v>
      </c>
      <c r="DJ127" s="41">
        <f t="shared" si="96"/>
        <v>0.77999999999998693</v>
      </c>
      <c r="DK127" s="76"/>
      <c r="DL127" s="41" t="s">
        <v>450</v>
      </c>
      <c r="DO127" s="39">
        <v>0.75</v>
      </c>
      <c r="DP127" s="76">
        <v>0.11</v>
      </c>
      <c r="DQ127" s="76">
        <v>3.4099999999999998E-2</v>
      </c>
      <c r="DR127" s="76">
        <v>2.7000000000000001E-3</v>
      </c>
      <c r="DU127" s="45"/>
      <c r="DW127" s="75"/>
      <c r="DX127" s="41">
        <f t="shared" si="97"/>
        <v>50.171336424108034</v>
      </c>
      <c r="DY127" s="41">
        <f t="shared" si="98"/>
        <v>0</v>
      </c>
      <c r="DZ127" s="41">
        <f t="shared" si="99"/>
        <v>0.91715379963716992</v>
      </c>
      <c r="EA127" s="41">
        <f t="shared" si="100"/>
        <v>0</v>
      </c>
      <c r="EB127" s="41">
        <f t="shared" si="101"/>
        <v>18.282604313646441</v>
      </c>
      <c r="EC127" s="41">
        <f t="shared" si="102"/>
        <v>0</v>
      </c>
      <c r="ED127" s="41">
        <f t="shared" si="103"/>
        <v>9.3731102600282199</v>
      </c>
      <c r="EE127" s="41">
        <f t="shared" si="104"/>
        <v>0</v>
      </c>
      <c r="EF127" s="41">
        <f t="shared" si="105"/>
        <v>0.17133642410804273</v>
      </c>
      <c r="EG127" s="41">
        <f t="shared" si="106"/>
        <v>0</v>
      </c>
      <c r="EH127" s="41">
        <f t="shared" si="107"/>
        <v>7.0046361620640996</v>
      </c>
      <c r="EI127" s="41">
        <f t="shared" si="108"/>
        <v>0</v>
      </c>
      <c r="EJ127" s="41">
        <f t="shared" si="109"/>
        <v>11.368675670227775</v>
      </c>
      <c r="EK127" s="41">
        <f t="shared" si="110"/>
        <v>0</v>
      </c>
      <c r="EL127" s="41">
        <f t="shared" si="111"/>
        <v>2.3281596452328155</v>
      </c>
      <c r="EM127" s="41">
        <f t="shared" si="112"/>
        <v>0</v>
      </c>
      <c r="EN127" s="41">
        <f t="shared" si="113"/>
        <v>0.23180810320499898</v>
      </c>
      <c r="EO127" s="41">
        <f t="shared" si="114"/>
        <v>0</v>
      </c>
      <c r="EP127" s="41">
        <f t="shared" si="115"/>
        <v>0.15117919774239064</v>
      </c>
      <c r="EQ127" s="41">
        <f t="shared" si="116"/>
        <v>0</v>
      </c>
      <c r="ER127" s="41">
        <f t="shared" si="117"/>
        <v>100</v>
      </c>
      <c r="ES127" s="41">
        <f t="shared" si="118"/>
        <v>0</v>
      </c>
    </row>
    <row r="128" spans="1:149" s="41" customFormat="1" x14ac:dyDescent="0.45">
      <c r="A128" s="39" t="s">
        <v>258</v>
      </c>
      <c r="B128" s="75" t="s">
        <v>115</v>
      </c>
      <c r="C128" s="41" t="s">
        <v>445</v>
      </c>
      <c r="D128" s="41" t="s">
        <v>537</v>
      </c>
      <c r="E128" s="39" t="s">
        <v>20</v>
      </c>
      <c r="F128" s="39" t="s">
        <v>288</v>
      </c>
      <c r="G128" s="76" t="s">
        <v>434</v>
      </c>
      <c r="H128" s="39" t="s">
        <v>224</v>
      </c>
      <c r="I128" s="39">
        <v>24</v>
      </c>
      <c r="J128" s="39">
        <v>200</v>
      </c>
      <c r="K128" s="39">
        <v>1</v>
      </c>
      <c r="L128" s="39">
        <v>1250</v>
      </c>
      <c r="M128" s="76">
        <v>3</v>
      </c>
      <c r="N128" s="41" t="s">
        <v>89</v>
      </c>
      <c r="O128" s="39" t="s">
        <v>464</v>
      </c>
      <c r="P128" s="76" t="s">
        <v>226</v>
      </c>
      <c r="Q128" s="78"/>
      <c r="R128" s="78">
        <v>2.6</v>
      </c>
      <c r="S128" s="79"/>
      <c r="AA128" s="50"/>
      <c r="AB128" s="50"/>
      <c r="AC128" s="50"/>
      <c r="AD128" s="76"/>
      <c r="AE128" s="50">
        <v>1</v>
      </c>
      <c r="AF128" s="50">
        <v>0.03</v>
      </c>
      <c r="AG128" s="50">
        <v>0</v>
      </c>
      <c r="AH128" s="76"/>
      <c r="AQ128" s="75"/>
      <c r="AR128" s="80">
        <v>1.0209999999999999</v>
      </c>
      <c r="AS128" s="80"/>
      <c r="AU128" s="81">
        <v>2000</v>
      </c>
      <c r="AV128" s="81">
        <v>0</v>
      </c>
      <c r="AW128" s="81">
        <v>2041.9999999999998</v>
      </c>
      <c r="AX128" s="81"/>
      <c r="AY128" s="81"/>
      <c r="AZ128" s="81"/>
      <c r="BA128" s="75"/>
      <c r="BB128" s="82" t="s">
        <v>89</v>
      </c>
      <c r="BC128" s="83" t="s">
        <v>132</v>
      </c>
      <c r="BD128" s="76">
        <v>47.69</v>
      </c>
      <c r="BE128" s="76"/>
      <c r="BF128" s="76">
        <v>0.87</v>
      </c>
      <c r="BG128" s="76"/>
      <c r="BH128" s="76">
        <v>17.38</v>
      </c>
      <c r="BI128" s="76"/>
      <c r="BJ128" s="76"/>
      <c r="BK128" s="76"/>
      <c r="BL128" s="76"/>
      <c r="BM128" s="76"/>
      <c r="BN128" s="76">
        <v>8.91</v>
      </c>
      <c r="BO128" s="76"/>
      <c r="BP128" s="76">
        <v>0.16</v>
      </c>
      <c r="BQ128" s="76"/>
      <c r="BR128" s="76">
        <v>6.65</v>
      </c>
      <c r="BS128" s="76"/>
      <c r="BT128" s="76"/>
      <c r="BU128" s="76"/>
      <c r="BV128" s="76"/>
      <c r="BW128" s="76"/>
      <c r="BX128" s="76">
        <v>10.81</v>
      </c>
      <c r="BY128" s="76"/>
      <c r="BZ128" s="76">
        <v>2.21</v>
      </c>
      <c r="CA128" s="76"/>
      <c r="CB128" s="76">
        <v>0.22</v>
      </c>
      <c r="CC128" s="76"/>
      <c r="CD128" s="76">
        <v>0.14000000000000001</v>
      </c>
      <c r="CE128" s="76"/>
      <c r="CF128" s="76"/>
      <c r="CG128" s="76"/>
      <c r="CH128" s="76"/>
      <c r="CI128" s="76"/>
      <c r="CJ128" s="76"/>
      <c r="CK128" s="76"/>
      <c r="CL128" s="76"/>
      <c r="CM128" s="76"/>
      <c r="CN128" s="76"/>
      <c r="CO128" s="76"/>
      <c r="CP128" s="76"/>
      <c r="CQ128" s="76"/>
      <c r="CR128" s="76"/>
      <c r="CS128" s="76"/>
      <c r="CT128" s="76"/>
      <c r="CU128" s="76"/>
      <c r="CV128" s="76"/>
      <c r="CW128" s="76"/>
      <c r="CX128" s="76"/>
      <c r="CY128" s="76"/>
      <c r="CZ128" s="76"/>
      <c r="DA128" s="76"/>
      <c r="DB128" s="76"/>
      <c r="DC128" s="76"/>
      <c r="DD128" s="76"/>
      <c r="DE128" s="76"/>
      <c r="DF128" s="76"/>
      <c r="DG128" s="76"/>
      <c r="DH128" s="39">
        <f t="shared" si="119"/>
        <v>95.039999999999992</v>
      </c>
      <c r="DJ128" s="41">
        <f t="shared" si="96"/>
        <v>4.960000000000008</v>
      </c>
      <c r="DK128" s="76"/>
      <c r="DL128" s="41" t="s">
        <v>450</v>
      </c>
      <c r="DO128" s="39">
        <v>4.95</v>
      </c>
      <c r="DP128" s="76">
        <v>0.12</v>
      </c>
      <c r="DQ128" s="76">
        <v>0</v>
      </c>
      <c r="DR128" s="76">
        <v>0</v>
      </c>
      <c r="DU128" s="45"/>
      <c r="DW128" s="75"/>
      <c r="DX128" s="41">
        <f t="shared" si="97"/>
        <v>50.178872053872055</v>
      </c>
      <c r="DY128" s="41">
        <f t="shared" si="98"/>
        <v>0</v>
      </c>
      <c r="DZ128" s="41">
        <f t="shared" si="99"/>
        <v>0.91540404040404044</v>
      </c>
      <c r="EA128" s="41">
        <f t="shared" si="100"/>
        <v>0</v>
      </c>
      <c r="EB128" s="41">
        <f t="shared" si="101"/>
        <v>18.287037037037038</v>
      </c>
      <c r="EC128" s="41">
        <f t="shared" si="102"/>
        <v>0</v>
      </c>
      <c r="ED128" s="41">
        <f t="shared" si="103"/>
        <v>9.3750000000000018</v>
      </c>
      <c r="EE128" s="41">
        <f t="shared" si="104"/>
        <v>0</v>
      </c>
      <c r="EF128" s="41">
        <f t="shared" si="105"/>
        <v>0.16835016835016836</v>
      </c>
      <c r="EG128" s="41">
        <f t="shared" si="106"/>
        <v>0</v>
      </c>
      <c r="EH128" s="41">
        <f t="shared" si="107"/>
        <v>6.9970538720538729</v>
      </c>
      <c r="EI128" s="41">
        <f t="shared" si="108"/>
        <v>0</v>
      </c>
      <c r="EJ128" s="41">
        <f t="shared" si="109"/>
        <v>11.374158249158251</v>
      </c>
      <c r="EK128" s="41">
        <f t="shared" si="110"/>
        <v>0</v>
      </c>
      <c r="EL128" s="41">
        <f t="shared" si="111"/>
        <v>2.3253367003367007</v>
      </c>
      <c r="EM128" s="41">
        <f t="shared" si="112"/>
        <v>0</v>
      </c>
      <c r="EN128" s="41">
        <f t="shared" si="113"/>
        <v>0.23148148148148151</v>
      </c>
      <c r="EO128" s="41">
        <f t="shared" si="114"/>
        <v>0</v>
      </c>
      <c r="EP128" s="41">
        <f t="shared" si="115"/>
        <v>0.14730639730639733</v>
      </c>
      <c r="EQ128" s="41">
        <f t="shared" si="116"/>
        <v>0</v>
      </c>
      <c r="ER128" s="41">
        <f t="shared" si="117"/>
        <v>100</v>
      </c>
      <c r="ES128" s="41">
        <f t="shared" si="118"/>
        <v>0</v>
      </c>
    </row>
    <row r="129" spans="1:149" s="41" customFormat="1" x14ac:dyDescent="0.45">
      <c r="A129" s="39" t="s">
        <v>258</v>
      </c>
      <c r="B129" s="75" t="s">
        <v>115</v>
      </c>
      <c r="C129" s="41" t="s">
        <v>445</v>
      </c>
      <c r="D129" s="41" t="s">
        <v>537</v>
      </c>
      <c r="E129" s="39" t="s">
        <v>20</v>
      </c>
      <c r="F129" s="39" t="s">
        <v>289</v>
      </c>
      <c r="G129" s="76" t="s">
        <v>434</v>
      </c>
      <c r="H129" s="39" t="s">
        <v>224</v>
      </c>
      <c r="I129" s="39">
        <v>24</v>
      </c>
      <c r="J129" s="39">
        <v>200</v>
      </c>
      <c r="K129" s="39">
        <v>1</v>
      </c>
      <c r="L129" s="39">
        <v>1250</v>
      </c>
      <c r="M129" s="76">
        <v>3</v>
      </c>
      <c r="N129" s="41" t="s">
        <v>89</v>
      </c>
      <c r="O129" s="39" t="s">
        <v>475</v>
      </c>
      <c r="P129" s="76" t="s">
        <v>226</v>
      </c>
      <c r="Q129" s="78"/>
      <c r="R129" s="78">
        <v>2.4900000000000002</v>
      </c>
      <c r="S129" s="79"/>
      <c r="AA129" s="50"/>
      <c r="AB129" s="50"/>
      <c r="AC129" s="50"/>
      <c r="AD129" s="76"/>
      <c r="AE129" s="50">
        <v>0.88</v>
      </c>
      <c r="AF129" s="50">
        <v>0.05</v>
      </c>
      <c r="AG129" s="50">
        <v>0.12</v>
      </c>
      <c r="AH129" s="76"/>
      <c r="AQ129" s="75" t="s">
        <v>110</v>
      </c>
      <c r="AR129" s="80">
        <v>1.02</v>
      </c>
      <c r="AS129" s="80">
        <v>1.6020000000000001</v>
      </c>
      <c r="AU129" s="81">
        <v>1760</v>
      </c>
      <c r="AV129" s="81">
        <v>240</v>
      </c>
      <c r="AW129" s="81">
        <v>1795.2</v>
      </c>
      <c r="AX129" s="81">
        <v>104.1965535540977</v>
      </c>
      <c r="AY129" s="81">
        <v>384.48</v>
      </c>
      <c r="AZ129" s="81">
        <v>160.29224864003874</v>
      </c>
      <c r="BA129" s="75"/>
      <c r="BB129" s="82" t="s">
        <v>89</v>
      </c>
      <c r="BC129" s="83" t="s">
        <v>132</v>
      </c>
      <c r="BD129" s="76">
        <v>47.94</v>
      </c>
      <c r="BE129" s="76"/>
      <c r="BF129" s="76">
        <v>0.88</v>
      </c>
      <c r="BG129" s="76"/>
      <c r="BH129" s="76">
        <v>17.47</v>
      </c>
      <c r="BI129" s="76"/>
      <c r="BJ129" s="76"/>
      <c r="BK129" s="76"/>
      <c r="BL129" s="76"/>
      <c r="BM129" s="76"/>
      <c r="BN129" s="76">
        <v>8.9499999999999993</v>
      </c>
      <c r="BO129" s="76"/>
      <c r="BP129" s="76">
        <v>0.16</v>
      </c>
      <c r="BQ129" s="76"/>
      <c r="BR129" s="76">
        <v>6.69</v>
      </c>
      <c r="BS129" s="76"/>
      <c r="BT129" s="76"/>
      <c r="BU129" s="76"/>
      <c r="BV129" s="76"/>
      <c r="BW129" s="76"/>
      <c r="BX129" s="76">
        <v>10.86</v>
      </c>
      <c r="BY129" s="76"/>
      <c r="BZ129" s="76">
        <v>2.23</v>
      </c>
      <c r="CA129" s="76"/>
      <c r="CB129" s="76">
        <v>0.22</v>
      </c>
      <c r="CC129" s="76"/>
      <c r="CD129" s="76">
        <v>0.14000000000000001</v>
      </c>
      <c r="CE129" s="76"/>
      <c r="CF129" s="76"/>
      <c r="CG129" s="76"/>
      <c r="CH129" s="76"/>
      <c r="CI129" s="76"/>
      <c r="CJ129" s="76"/>
      <c r="CK129" s="76"/>
      <c r="CL129" s="76"/>
      <c r="CM129" s="76"/>
      <c r="CN129" s="76"/>
      <c r="CO129" s="76"/>
      <c r="CP129" s="76"/>
      <c r="CQ129" s="76"/>
      <c r="CR129" s="76"/>
      <c r="CS129" s="76"/>
      <c r="CT129" s="76"/>
      <c r="CU129" s="76"/>
      <c r="CV129" s="76"/>
      <c r="CW129" s="76"/>
      <c r="CX129" s="76"/>
      <c r="CY129" s="76"/>
      <c r="CZ129" s="76"/>
      <c r="DA129" s="76"/>
      <c r="DB129" s="76"/>
      <c r="DC129" s="76"/>
      <c r="DD129" s="76"/>
      <c r="DE129" s="76"/>
      <c r="DF129" s="76"/>
      <c r="DG129" s="76"/>
      <c r="DH129" s="39">
        <f t="shared" si="119"/>
        <v>95.539999999999992</v>
      </c>
      <c r="DJ129" s="41">
        <f t="shared" si="96"/>
        <v>4.460000000000008</v>
      </c>
      <c r="DK129" s="76"/>
      <c r="DL129" s="41" t="s">
        <v>450</v>
      </c>
      <c r="DO129" s="39">
        <v>4.4400000000000004</v>
      </c>
      <c r="DP129" s="76">
        <v>0.13</v>
      </c>
      <c r="DQ129" s="76">
        <v>1.95E-2</v>
      </c>
      <c r="DR129" s="76">
        <v>1.8E-3</v>
      </c>
      <c r="DU129" s="45"/>
      <c r="DW129" s="75"/>
      <c r="DX129" s="41">
        <f t="shared" si="97"/>
        <v>50.177935943060504</v>
      </c>
      <c r="DY129" s="41">
        <f t="shared" si="98"/>
        <v>0</v>
      </c>
      <c r="DZ129" s="41">
        <f t="shared" si="99"/>
        <v>0.92108017584257906</v>
      </c>
      <c r="EA129" s="41">
        <f t="shared" si="100"/>
        <v>0</v>
      </c>
      <c r="EB129" s="41">
        <f t="shared" si="101"/>
        <v>18.285534854511202</v>
      </c>
      <c r="EC129" s="41">
        <f t="shared" si="102"/>
        <v>0</v>
      </c>
      <c r="ED129" s="41">
        <f t="shared" si="103"/>
        <v>9.367804061126229</v>
      </c>
      <c r="EE129" s="41">
        <f t="shared" si="104"/>
        <v>0</v>
      </c>
      <c r="EF129" s="41">
        <f t="shared" si="105"/>
        <v>0.16746912288046892</v>
      </c>
      <c r="EG129" s="41">
        <f t="shared" si="106"/>
        <v>0</v>
      </c>
      <c r="EH129" s="41">
        <f t="shared" si="107"/>
        <v>7.002302700439607</v>
      </c>
      <c r="EI129" s="41">
        <f t="shared" si="108"/>
        <v>0</v>
      </c>
      <c r="EJ129" s="41">
        <f t="shared" si="109"/>
        <v>11.366966715511829</v>
      </c>
      <c r="EK129" s="41">
        <f t="shared" si="110"/>
        <v>0</v>
      </c>
      <c r="EL129" s="41">
        <f t="shared" si="111"/>
        <v>2.3341009001465354</v>
      </c>
      <c r="EM129" s="41">
        <f t="shared" si="112"/>
        <v>0</v>
      </c>
      <c r="EN129" s="41">
        <f t="shared" si="113"/>
        <v>0.23027004396064477</v>
      </c>
      <c r="EO129" s="41">
        <f t="shared" si="114"/>
        <v>0</v>
      </c>
      <c r="EP129" s="41">
        <f t="shared" si="115"/>
        <v>0.14653548252041032</v>
      </c>
      <c r="EQ129" s="41">
        <f t="shared" si="116"/>
        <v>0</v>
      </c>
      <c r="ER129" s="41">
        <f t="shared" si="117"/>
        <v>100</v>
      </c>
      <c r="ES129" s="41">
        <f t="shared" si="118"/>
        <v>0</v>
      </c>
    </row>
    <row r="130" spans="1:149" s="41" customFormat="1" x14ac:dyDescent="0.45">
      <c r="A130" s="39" t="s">
        <v>258</v>
      </c>
      <c r="B130" s="75" t="s">
        <v>115</v>
      </c>
      <c r="C130" s="41" t="s">
        <v>445</v>
      </c>
      <c r="D130" s="41" t="s">
        <v>537</v>
      </c>
      <c r="E130" s="39" t="s">
        <v>20</v>
      </c>
      <c r="F130" s="39" t="s">
        <v>290</v>
      </c>
      <c r="G130" s="76" t="s">
        <v>434</v>
      </c>
      <c r="H130" s="39" t="s">
        <v>224</v>
      </c>
      <c r="I130" s="39">
        <v>24</v>
      </c>
      <c r="J130" s="39">
        <v>200</v>
      </c>
      <c r="K130" s="39">
        <v>1</v>
      </c>
      <c r="L130" s="39">
        <v>1250</v>
      </c>
      <c r="M130" s="76">
        <v>3</v>
      </c>
      <c r="N130" s="41" t="s">
        <v>89</v>
      </c>
      <c r="O130" s="39" t="s">
        <v>476</v>
      </c>
      <c r="P130" s="76" t="s">
        <v>226</v>
      </c>
      <c r="Q130" s="78"/>
      <c r="R130" s="78">
        <v>2.23</v>
      </c>
      <c r="S130" s="79"/>
      <c r="AA130" s="50"/>
      <c r="AB130" s="50"/>
      <c r="AC130" s="50"/>
      <c r="AD130" s="76"/>
      <c r="AE130" s="50">
        <v>0.63</v>
      </c>
      <c r="AF130" s="50">
        <v>0.04</v>
      </c>
      <c r="AG130" s="50">
        <v>0.37</v>
      </c>
      <c r="AH130" s="76"/>
      <c r="AQ130" s="75" t="s">
        <v>110</v>
      </c>
      <c r="AR130" s="80">
        <v>1.022</v>
      </c>
      <c r="AS130" s="80">
        <v>1.5960000000000001</v>
      </c>
      <c r="AU130" s="81">
        <v>1260</v>
      </c>
      <c r="AV130" s="81">
        <v>740</v>
      </c>
      <c r="AW130" s="81">
        <v>1287.72</v>
      </c>
      <c r="AX130" s="81">
        <v>83.177612256216094</v>
      </c>
      <c r="AY130" s="81">
        <v>1181.04</v>
      </c>
      <c r="AZ130" s="81">
        <v>128.76782787761857</v>
      </c>
      <c r="BA130" s="75"/>
      <c r="BB130" s="82" t="s">
        <v>89</v>
      </c>
      <c r="BC130" s="83" t="s">
        <v>132</v>
      </c>
      <c r="BD130" s="76">
        <v>48.04</v>
      </c>
      <c r="BE130" s="76"/>
      <c r="BF130" s="76">
        <v>0.88</v>
      </c>
      <c r="BG130" s="76"/>
      <c r="BH130" s="76">
        <v>17.5</v>
      </c>
      <c r="BI130" s="76"/>
      <c r="BJ130" s="76"/>
      <c r="BK130" s="76"/>
      <c r="BL130" s="76"/>
      <c r="BM130" s="76"/>
      <c r="BN130" s="76">
        <v>8.9700000000000006</v>
      </c>
      <c r="BO130" s="76"/>
      <c r="BP130" s="76">
        <v>0.16</v>
      </c>
      <c r="BQ130" s="76"/>
      <c r="BR130" s="76">
        <v>6.7</v>
      </c>
      <c r="BS130" s="76"/>
      <c r="BT130" s="76"/>
      <c r="BU130" s="76"/>
      <c r="BV130" s="76"/>
      <c r="BW130" s="76"/>
      <c r="BX130" s="76">
        <v>10.89</v>
      </c>
      <c r="BY130" s="76"/>
      <c r="BZ130" s="76">
        <v>2.23</v>
      </c>
      <c r="CA130" s="76"/>
      <c r="CB130" s="76">
        <v>0.22</v>
      </c>
      <c r="CC130" s="76"/>
      <c r="CD130" s="76">
        <v>0.14000000000000001</v>
      </c>
      <c r="CE130" s="76"/>
      <c r="CF130" s="76"/>
      <c r="CG130" s="76"/>
      <c r="CH130" s="76"/>
      <c r="CI130" s="76"/>
      <c r="CJ130" s="76"/>
      <c r="CK130" s="76"/>
      <c r="CL130" s="76"/>
      <c r="CM130" s="76"/>
      <c r="CN130" s="76"/>
      <c r="CO130" s="76"/>
      <c r="CP130" s="76"/>
      <c r="CQ130" s="76"/>
      <c r="CR130" s="76"/>
      <c r="CS130" s="76"/>
      <c r="CT130" s="76"/>
      <c r="CU130" s="76"/>
      <c r="CV130" s="76"/>
      <c r="CW130" s="76"/>
      <c r="CX130" s="76"/>
      <c r="CY130" s="76"/>
      <c r="CZ130" s="76"/>
      <c r="DA130" s="76"/>
      <c r="DB130" s="76"/>
      <c r="DC130" s="76"/>
      <c r="DD130" s="76"/>
      <c r="DE130" s="76"/>
      <c r="DF130" s="76"/>
      <c r="DG130" s="76"/>
      <c r="DH130" s="39">
        <f t="shared" si="119"/>
        <v>95.73</v>
      </c>
      <c r="DJ130" s="41">
        <f t="shared" si="96"/>
        <v>4.269999999999996</v>
      </c>
      <c r="DK130" s="76"/>
      <c r="DL130" s="41" t="s">
        <v>450</v>
      </c>
      <c r="DO130" s="39">
        <v>4.22</v>
      </c>
      <c r="DP130" s="76">
        <v>0.13</v>
      </c>
      <c r="DQ130" s="76">
        <v>2.9600000000000001E-2</v>
      </c>
      <c r="DR130" s="76">
        <v>2.3999999999999998E-3</v>
      </c>
      <c r="DU130" s="45"/>
      <c r="DW130" s="75"/>
      <c r="DX130" s="41">
        <f t="shared" si="97"/>
        <v>50.182805808001675</v>
      </c>
      <c r="DY130" s="41">
        <f t="shared" si="98"/>
        <v>0</v>
      </c>
      <c r="DZ130" s="41">
        <f t="shared" si="99"/>
        <v>0.91925206309411889</v>
      </c>
      <c r="EA130" s="41">
        <f t="shared" si="100"/>
        <v>0</v>
      </c>
      <c r="EB130" s="41">
        <f t="shared" si="101"/>
        <v>18.280580800167137</v>
      </c>
      <c r="EC130" s="41">
        <f t="shared" si="102"/>
        <v>0</v>
      </c>
      <c r="ED130" s="41">
        <f t="shared" si="103"/>
        <v>9.3701034158570984</v>
      </c>
      <c r="EE130" s="41">
        <f t="shared" si="104"/>
        <v>0</v>
      </c>
      <c r="EF130" s="41">
        <f t="shared" si="105"/>
        <v>0.16713673874438523</v>
      </c>
      <c r="EG130" s="41">
        <f t="shared" si="106"/>
        <v>0</v>
      </c>
      <c r="EH130" s="41">
        <f t="shared" si="107"/>
        <v>6.9988509349211316</v>
      </c>
      <c r="EI130" s="41">
        <f t="shared" si="108"/>
        <v>0</v>
      </c>
      <c r="EJ130" s="41">
        <f t="shared" si="109"/>
        <v>11.375744280789721</v>
      </c>
      <c r="EK130" s="41">
        <f t="shared" si="110"/>
        <v>0</v>
      </c>
      <c r="EL130" s="41">
        <f t="shared" si="111"/>
        <v>2.3294682962498694</v>
      </c>
      <c r="EM130" s="41">
        <f t="shared" si="112"/>
        <v>0</v>
      </c>
      <c r="EN130" s="41">
        <f t="shared" si="113"/>
        <v>0.22981301577352972</v>
      </c>
      <c r="EO130" s="41">
        <f t="shared" si="114"/>
        <v>0</v>
      </c>
      <c r="EP130" s="41">
        <f t="shared" si="115"/>
        <v>0.14624464640133711</v>
      </c>
      <c r="EQ130" s="41">
        <f t="shared" si="116"/>
        <v>0</v>
      </c>
      <c r="ER130" s="41">
        <f t="shared" si="117"/>
        <v>100</v>
      </c>
      <c r="ES130" s="41">
        <f t="shared" si="118"/>
        <v>0</v>
      </c>
    </row>
    <row r="131" spans="1:149" s="41" customFormat="1" x14ac:dyDescent="0.45">
      <c r="A131" s="39" t="s">
        <v>258</v>
      </c>
      <c r="B131" s="75" t="s">
        <v>115</v>
      </c>
      <c r="C131" s="41" t="s">
        <v>445</v>
      </c>
      <c r="D131" s="41" t="s">
        <v>537</v>
      </c>
      <c r="E131" s="39" t="s">
        <v>20</v>
      </c>
      <c r="F131" s="39" t="s">
        <v>291</v>
      </c>
      <c r="G131" s="76" t="s">
        <v>434</v>
      </c>
      <c r="H131" s="39" t="s">
        <v>224</v>
      </c>
      <c r="I131" s="39">
        <v>24</v>
      </c>
      <c r="J131" s="39">
        <v>200</v>
      </c>
      <c r="K131" s="39">
        <v>1</v>
      </c>
      <c r="L131" s="39">
        <v>1250</v>
      </c>
      <c r="M131" s="76">
        <v>3</v>
      </c>
      <c r="N131" s="41" t="s">
        <v>89</v>
      </c>
      <c r="O131" s="39" t="s">
        <v>477</v>
      </c>
      <c r="P131" s="76" t="s">
        <v>226</v>
      </c>
      <c r="Q131" s="78"/>
      <c r="R131" s="78">
        <v>2.0099999999999998</v>
      </c>
      <c r="S131" s="79"/>
      <c r="AA131" s="50"/>
      <c r="AB131" s="50"/>
      <c r="AC131" s="50"/>
      <c r="AD131" s="76"/>
      <c r="AE131" s="50">
        <v>0.47</v>
      </c>
      <c r="AF131" s="50">
        <v>0.05</v>
      </c>
      <c r="AG131" s="50">
        <v>0.53</v>
      </c>
      <c r="AH131" s="76"/>
      <c r="AQ131" s="75" t="s">
        <v>110</v>
      </c>
      <c r="AR131" s="80">
        <v>1.028</v>
      </c>
      <c r="AS131" s="80">
        <v>1.585</v>
      </c>
      <c r="AU131" s="81">
        <v>940</v>
      </c>
      <c r="AV131" s="81">
        <v>1060</v>
      </c>
      <c r="AW131" s="81">
        <v>966.32</v>
      </c>
      <c r="AX131" s="81">
        <v>103.44320793190326</v>
      </c>
      <c r="AY131" s="81">
        <v>1680.1</v>
      </c>
      <c r="AZ131" s="81">
        <v>160.27101173325136</v>
      </c>
      <c r="BA131" s="75"/>
      <c r="BB131" s="82" t="s">
        <v>89</v>
      </c>
      <c r="BC131" s="83" t="s">
        <v>132</v>
      </c>
      <c r="BD131" s="76">
        <v>48.53</v>
      </c>
      <c r="BE131" s="76"/>
      <c r="BF131" s="76">
        <v>0.89</v>
      </c>
      <c r="BG131" s="76"/>
      <c r="BH131" s="76">
        <v>17.68</v>
      </c>
      <c r="BI131" s="76"/>
      <c r="BJ131" s="76"/>
      <c r="BK131" s="76"/>
      <c r="BL131" s="76"/>
      <c r="BM131" s="76"/>
      <c r="BN131" s="76">
        <v>9.06</v>
      </c>
      <c r="BO131" s="76"/>
      <c r="BP131" s="76">
        <v>0.16</v>
      </c>
      <c r="BQ131" s="76"/>
      <c r="BR131" s="76">
        <v>6.77</v>
      </c>
      <c r="BS131" s="76"/>
      <c r="BT131" s="76"/>
      <c r="BU131" s="76"/>
      <c r="BV131" s="76"/>
      <c r="BW131" s="76"/>
      <c r="BX131" s="76">
        <v>11</v>
      </c>
      <c r="BY131" s="76"/>
      <c r="BZ131" s="76">
        <v>2.25</v>
      </c>
      <c r="CA131" s="76"/>
      <c r="CB131" s="76">
        <v>0.22</v>
      </c>
      <c r="CC131" s="76"/>
      <c r="CD131" s="76">
        <v>0.15</v>
      </c>
      <c r="CE131" s="76"/>
      <c r="CF131" s="76"/>
      <c r="CG131" s="76"/>
      <c r="CH131" s="76"/>
      <c r="CI131" s="76"/>
      <c r="CJ131" s="76"/>
      <c r="CK131" s="76"/>
      <c r="CL131" s="76"/>
      <c r="CM131" s="76"/>
      <c r="CN131" s="76"/>
      <c r="CO131" s="76"/>
      <c r="CP131" s="76"/>
      <c r="CQ131" s="76"/>
      <c r="CR131" s="76"/>
      <c r="CS131" s="76"/>
      <c r="CT131" s="76"/>
      <c r="CU131" s="76"/>
      <c r="CV131" s="76"/>
      <c r="CW131" s="76"/>
      <c r="CX131" s="76"/>
      <c r="CY131" s="76"/>
      <c r="CZ131" s="76"/>
      <c r="DA131" s="76"/>
      <c r="DB131" s="76"/>
      <c r="DC131" s="76"/>
      <c r="DD131" s="76"/>
      <c r="DE131" s="76"/>
      <c r="DF131" s="76"/>
      <c r="DG131" s="76"/>
      <c r="DH131" s="39">
        <f t="shared" si="119"/>
        <v>96.71</v>
      </c>
      <c r="DJ131" s="41">
        <f t="shared" si="96"/>
        <v>3.2900000000000063</v>
      </c>
      <c r="DK131" s="76"/>
      <c r="DL131" s="41" t="s">
        <v>450</v>
      </c>
      <c r="DO131" s="39">
        <v>3.21</v>
      </c>
      <c r="DP131" s="76">
        <v>0.14000000000000001</v>
      </c>
      <c r="DQ131" s="76">
        <v>5.9799999999999999E-2</v>
      </c>
      <c r="DR131" s="76">
        <v>4.7999999999999996E-3</v>
      </c>
      <c r="DU131" s="45"/>
      <c r="DW131" s="75"/>
      <c r="DX131" s="41">
        <f t="shared" si="97"/>
        <v>50.180953365732606</v>
      </c>
      <c r="DY131" s="41">
        <f t="shared" si="98"/>
        <v>0</v>
      </c>
      <c r="DZ131" s="41">
        <f t="shared" si="99"/>
        <v>0.9202771171543791</v>
      </c>
      <c r="EA131" s="41">
        <f t="shared" si="100"/>
        <v>0</v>
      </c>
      <c r="EB131" s="41">
        <f t="shared" si="101"/>
        <v>18.281460035156655</v>
      </c>
      <c r="EC131" s="41">
        <f t="shared" si="102"/>
        <v>0</v>
      </c>
      <c r="ED131" s="41">
        <f t="shared" si="103"/>
        <v>9.3682142487850282</v>
      </c>
      <c r="EE131" s="41">
        <f t="shared" si="104"/>
        <v>0</v>
      </c>
      <c r="EF131" s="41">
        <f t="shared" si="105"/>
        <v>0.16544307724123672</v>
      </c>
      <c r="EG131" s="41">
        <f t="shared" si="106"/>
        <v>0</v>
      </c>
      <c r="EH131" s="41">
        <f t="shared" si="107"/>
        <v>7.0003102057698277</v>
      </c>
      <c r="EI131" s="41">
        <f t="shared" si="108"/>
        <v>0</v>
      </c>
      <c r="EJ131" s="41">
        <f t="shared" si="109"/>
        <v>11.374211560335024</v>
      </c>
      <c r="EK131" s="41">
        <f t="shared" si="110"/>
        <v>0</v>
      </c>
      <c r="EL131" s="41">
        <f t="shared" si="111"/>
        <v>2.3265432737048912</v>
      </c>
      <c r="EM131" s="41">
        <f t="shared" si="112"/>
        <v>0</v>
      </c>
      <c r="EN131" s="41">
        <f t="shared" si="113"/>
        <v>0.22748423120670047</v>
      </c>
      <c r="EO131" s="41">
        <f t="shared" si="114"/>
        <v>0</v>
      </c>
      <c r="EP131" s="41">
        <f t="shared" si="115"/>
        <v>0.15510288491365939</v>
      </c>
      <c r="EQ131" s="41">
        <f t="shared" si="116"/>
        <v>0</v>
      </c>
      <c r="ER131" s="41">
        <f t="shared" si="117"/>
        <v>100</v>
      </c>
      <c r="ES131" s="41">
        <f t="shared" si="118"/>
        <v>0</v>
      </c>
    </row>
    <row r="132" spans="1:149" s="41" customFormat="1" x14ac:dyDescent="0.45">
      <c r="A132" s="39" t="s">
        <v>258</v>
      </c>
      <c r="B132" s="75" t="s">
        <v>115</v>
      </c>
      <c r="C132" s="41" t="s">
        <v>445</v>
      </c>
      <c r="D132" s="41" t="s">
        <v>537</v>
      </c>
      <c r="E132" s="39" t="s">
        <v>20</v>
      </c>
      <c r="F132" s="39" t="s">
        <v>292</v>
      </c>
      <c r="G132" s="76" t="s">
        <v>434</v>
      </c>
      <c r="H132" s="39" t="s">
        <v>224</v>
      </c>
      <c r="I132" s="39">
        <v>24</v>
      </c>
      <c r="J132" s="39">
        <v>200</v>
      </c>
      <c r="K132" s="39">
        <v>1</v>
      </c>
      <c r="L132" s="39">
        <v>1250</v>
      </c>
      <c r="M132" s="76">
        <v>3</v>
      </c>
      <c r="N132" s="41" t="s">
        <v>89</v>
      </c>
      <c r="O132" s="39" t="s">
        <v>478</v>
      </c>
      <c r="P132" s="76" t="s">
        <v>226</v>
      </c>
      <c r="Q132" s="78"/>
      <c r="R132" s="78">
        <v>0.31</v>
      </c>
      <c r="S132" s="79"/>
      <c r="AA132" s="50"/>
      <c r="AB132" s="50"/>
      <c r="AC132" s="50"/>
      <c r="AD132" s="76"/>
      <c r="AE132" s="50">
        <v>0.06</v>
      </c>
      <c r="AF132" s="50">
        <v>0.05</v>
      </c>
      <c r="AG132" s="50">
        <v>0.94</v>
      </c>
      <c r="AH132" s="76"/>
      <c r="AQ132" s="75" t="s">
        <v>110</v>
      </c>
      <c r="AR132" s="80">
        <v>1.069</v>
      </c>
      <c r="AS132" s="80">
        <v>1.5649999999999999</v>
      </c>
      <c r="AU132" s="81">
        <v>120</v>
      </c>
      <c r="AV132" s="81">
        <v>1880</v>
      </c>
      <c r="AW132" s="81">
        <v>128.28</v>
      </c>
      <c r="AX132" s="81">
        <v>106.91128738206315</v>
      </c>
      <c r="AY132" s="81">
        <v>2942.2</v>
      </c>
      <c r="AZ132" s="81">
        <v>161.93689563530606</v>
      </c>
      <c r="BA132" s="75"/>
      <c r="BB132" s="82" t="s">
        <v>89</v>
      </c>
      <c r="BC132" s="83" t="s">
        <v>132</v>
      </c>
      <c r="BD132" s="76">
        <v>49.8</v>
      </c>
      <c r="BE132" s="76"/>
      <c r="BF132" s="76">
        <v>0.91</v>
      </c>
      <c r="BG132" s="76"/>
      <c r="BH132" s="76">
        <v>18.149999999999999</v>
      </c>
      <c r="BI132" s="76"/>
      <c r="BJ132" s="76"/>
      <c r="BK132" s="76"/>
      <c r="BL132" s="76"/>
      <c r="BM132" s="76"/>
      <c r="BN132" s="76">
        <v>9.3000000000000007</v>
      </c>
      <c r="BO132" s="76"/>
      <c r="BP132" s="76">
        <v>0.17</v>
      </c>
      <c r="BQ132" s="76"/>
      <c r="BR132" s="76">
        <v>6.95</v>
      </c>
      <c r="BS132" s="76"/>
      <c r="BT132" s="76"/>
      <c r="BU132" s="76"/>
      <c r="BV132" s="76"/>
      <c r="BW132" s="76"/>
      <c r="BX132" s="76">
        <v>11.29</v>
      </c>
      <c r="BY132" s="76"/>
      <c r="BZ132" s="76">
        <v>2.31</v>
      </c>
      <c r="CA132" s="76"/>
      <c r="CB132" s="76">
        <v>0.23</v>
      </c>
      <c r="CC132" s="76"/>
      <c r="CD132" s="76">
        <v>0.15</v>
      </c>
      <c r="CE132" s="76"/>
      <c r="CF132" s="76"/>
      <c r="CG132" s="76"/>
      <c r="CH132" s="76"/>
      <c r="CI132" s="76"/>
      <c r="CJ132" s="76"/>
      <c r="CK132" s="76"/>
      <c r="CL132" s="76"/>
      <c r="CM132" s="76"/>
      <c r="CN132" s="76"/>
      <c r="CO132" s="76"/>
      <c r="CP132" s="76"/>
      <c r="CQ132" s="76"/>
      <c r="CR132" s="76"/>
      <c r="CS132" s="76"/>
      <c r="CT132" s="76"/>
      <c r="CU132" s="76"/>
      <c r="CV132" s="76"/>
      <c r="CW132" s="76"/>
      <c r="CX132" s="76"/>
      <c r="CY132" s="76"/>
      <c r="CZ132" s="76"/>
      <c r="DA132" s="76"/>
      <c r="DB132" s="76"/>
      <c r="DC132" s="76"/>
      <c r="DD132" s="76"/>
      <c r="DE132" s="76"/>
      <c r="DF132" s="76"/>
      <c r="DG132" s="76"/>
      <c r="DH132" s="39">
        <f t="shared" si="119"/>
        <v>99.26</v>
      </c>
      <c r="DJ132" s="41">
        <f t="shared" si="96"/>
        <v>0.73999999999999488</v>
      </c>
      <c r="DK132" s="76"/>
      <c r="DL132" s="41" t="s">
        <v>450</v>
      </c>
      <c r="DO132" s="39">
        <v>0.64</v>
      </c>
      <c r="DP132" s="76">
        <v>0.13</v>
      </c>
      <c r="DQ132" s="76">
        <v>9.9000000000000005E-2</v>
      </c>
      <c r="DR132" s="76">
        <v>8.3000000000000001E-3</v>
      </c>
      <c r="DU132" s="45"/>
      <c r="DW132" s="75"/>
      <c r="DX132" s="41">
        <f t="shared" si="97"/>
        <v>50.171267378601648</v>
      </c>
      <c r="DY132" s="41">
        <f t="shared" si="98"/>
        <v>0</v>
      </c>
      <c r="DZ132" s="41">
        <f t="shared" si="99"/>
        <v>0.91678420310296183</v>
      </c>
      <c r="EA132" s="41">
        <f t="shared" si="100"/>
        <v>0</v>
      </c>
      <c r="EB132" s="41">
        <f t="shared" si="101"/>
        <v>18.285311303646985</v>
      </c>
      <c r="EC132" s="41">
        <f t="shared" si="102"/>
        <v>0</v>
      </c>
      <c r="ED132" s="41">
        <f t="shared" si="103"/>
        <v>9.3693330646786226</v>
      </c>
      <c r="EE132" s="41">
        <f t="shared" si="104"/>
        <v>0</v>
      </c>
      <c r="EF132" s="41">
        <f t="shared" si="105"/>
        <v>0.17126737860165223</v>
      </c>
      <c r="EG132" s="41">
        <f t="shared" si="106"/>
        <v>0</v>
      </c>
      <c r="EH132" s="41">
        <f t="shared" si="107"/>
        <v>7.0018134193028407</v>
      </c>
      <c r="EI132" s="41">
        <f t="shared" si="108"/>
        <v>0</v>
      </c>
      <c r="EJ132" s="41">
        <f t="shared" si="109"/>
        <v>11.374168849486196</v>
      </c>
      <c r="EK132" s="41">
        <f t="shared" si="110"/>
        <v>0</v>
      </c>
      <c r="EL132" s="41">
        <f t="shared" si="111"/>
        <v>2.3272214386459802</v>
      </c>
      <c r="EM132" s="41">
        <f t="shared" si="112"/>
        <v>0</v>
      </c>
      <c r="EN132" s="41">
        <f t="shared" si="113"/>
        <v>0.23171468869635301</v>
      </c>
      <c r="EO132" s="41">
        <f t="shared" si="114"/>
        <v>0</v>
      </c>
      <c r="EP132" s="41">
        <f t="shared" si="115"/>
        <v>0.15111827523675195</v>
      </c>
      <c r="EQ132" s="41">
        <f t="shared" si="116"/>
        <v>0</v>
      </c>
      <c r="ER132" s="41">
        <f t="shared" si="117"/>
        <v>100</v>
      </c>
      <c r="ES132" s="41">
        <f t="shared" si="118"/>
        <v>0</v>
      </c>
    </row>
    <row r="133" spans="1:149" s="41" customFormat="1" x14ac:dyDescent="0.45">
      <c r="A133" s="39" t="s">
        <v>258</v>
      </c>
      <c r="B133" s="75" t="s">
        <v>115</v>
      </c>
      <c r="C133" s="41" t="s">
        <v>445</v>
      </c>
      <c r="D133" s="41" t="s">
        <v>537</v>
      </c>
      <c r="E133" s="39" t="s">
        <v>20</v>
      </c>
      <c r="F133" s="39" t="s">
        <v>293</v>
      </c>
      <c r="G133" s="76" t="s">
        <v>434</v>
      </c>
      <c r="H133" s="39" t="s">
        <v>224</v>
      </c>
      <c r="I133" s="39">
        <v>24</v>
      </c>
      <c r="J133" s="39">
        <v>300</v>
      </c>
      <c r="K133" s="39">
        <v>1</v>
      </c>
      <c r="L133" s="39">
        <v>1250</v>
      </c>
      <c r="M133" s="76">
        <v>3</v>
      </c>
      <c r="N133" s="41" t="s">
        <v>89</v>
      </c>
      <c r="O133" s="39" t="s">
        <v>464</v>
      </c>
      <c r="P133" s="76" t="s">
        <v>226</v>
      </c>
      <c r="Q133" s="78"/>
      <c r="R133" s="78">
        <v>2.6</v>
      </c>
      <c r="S133" s="79"/>
      <c r="AA133" s="50"/>
      <c r="AB133" s="50"/>
      <c r="AC133" s="50"/>
      <c r="AD133" s="76"/>
      <c r="AE133" s="50">
        <v>1</v>
      </c>
      <c r="AF133" s="50">
        <v>0.02</v>
      </c>
      <c r="AG133" s="50">
        <v>0</v>
      </c>
      <c r="AH133" s="76"/>
      <c r="AQ133" s="75"/>
      <c r="AR133" s="80">
        <v>1.0629999999999999</v>
      </c>
      <c r="AS133" s="80"/>
      <c r="AU133" s="81">
        <v>3000</v>
      </c>
      <c r="AV133" s="81">
        <v>0</v>
      </c>
      <c r="AW133" s="81">
        <v>3189</v>
      </c>
      <c r="AX133" s="81"/>
      <c r="AY133" s="81"/>
      <c r="AZ133" s="81"/>
      <c r="BA133" s="75"/>
      <c r="BB133" s="82" t="s">
        <v>89</v>
      </c>
      <c r="BC133" s="83" t="s">
        <v>132</v>
      </c>
      <c r="BD133" s="76">
        <v>47.04</v>
      </c>
      <c r="BE133" s="76"/>
      <c r="BF133" s="76">
        <v>0.86</v>
      </c>
      <c r="BG133" s="76"/>
      <c r="BH133" s="76">
        <v>17.14</v>
      </c>
      <c r="BI133" s="76"/>
      <c r="BJ133" s="76"/>
      <c r="BK133" s="76"/>
      <c r="BL133" s="76"/>
      <c r="BM133" s="76"/>
      <c r="BN133" s="76">
        <v>8.7899999999999991</v>
      </c>
      <c r="BO133" s="76"/>
      <c r="BP133" s="76">
        <v>0.16</v>
      </c>
      <c r="BQ133" s="76"/>
      <c r="BR133" s="76">
        <v>6.56</v>
      </c>
      <c r="BS133" s="76"/>
      <c r="BT133" s="76"/>
      <c r="BU133" s="76"/>
      <c r="BV133" s="76"/>
      <c r="BW133" s="76"/>
      <c r="BX133" s="76">
        <v>10.66</v>
      </c>
      <c r="BY133" s="76"/>
      <c r="BZ133" s="76">
        <v>2.1800000000000002</v>
      </c>
      <c r="CA133" s="76"/>
      <c r="CB133" s="76">
        <v>0.22</v>
      </c>
      <c r="CC133" s="76"/>
      <c r="CD133" s="76">
        <v>0.14000000000000001</v>
      </c>
      <c r="CE133" s="76"/>
      <c r="CF133" s="76"/>
      <c r="CG133" s="76"/>
      <c r="CH133" s="76"/>
      <c r="CI133" s="76"/>
      <c r="CJ133" s="76"/>
      <c r="CK133" s="76"/>
      <c r="CL133" s="76"/>
      <c r="CM133" s="76"/>
      <c r="CN133" s="76"/>
      <c r="CO133" s="76"/>
      <c r="CP133" s="76"/>
      <c r="CQ133" s="76"/>
      <c r="CR133" s="76"/>
      <c r="CS133" s="76"/>
      <c r="CT133" s="76"/>
      <c r="CU133" s="76"/>
      <c r="CV133" s="76"/>
      <c r="CW133" s="76"/>
      <c r="CX133" s="76"/>
      <c r="CY133" s="76"/>
      <c r="CZ133" s="76"/>
      <c r="DA133" s="76"/>
      <c r="DB133" s="76"/>
      <c r="DC133" s="76"/>
      <c r="DD133" s="76"/>
      <c r="DE133" s="76"/>
      <c r="DF133" s="76"/>
      <c r="DG133" s="76"/>
      <c r="DH133" s="39">
        <f t="shared" si="119"/>
        <v>93.749999999999986</v>
      </c>
      <c r="DJ133" s="41">
        <f t="shared" si="96"/>
        <v>6.2500000000000142</v>
      </c>
      <c r="DK133" s="76"/>
      <c r="DL133" s="41" t="s">
        <v>450</v>
      </c>
      <c r="DO133" s="39">
        <v>6.25</v>
      </c>
      <c r="DP133" s="76">
        <v>0.12</v>
      </c>
      <c r="DQ133" s="76">
        <v>0</v>
      </c>
      <c r="DR133" s="76">
        <v>0</v>
      </c>
      <c r="DU133" s="45"/>
      <c r="DW133" s="75"/>
      <c r="DX133" s="41">
        <f t="shared" si="97"/>
        <v>50.176000000000009</v>
      </c>
      <c r="DY133" s="41">
        <f t="shared" si="98"/>
        <v>0</v>
      </c>
      <c r="DZ133" s="41">
        <f t="shared" si="99"/>
        <v>0.91733333333333356</v>
      </c>
      <c r="EA133" s="41">
        <f t="shared" si="100"/>
        <v>0</v>
      </c>
      <c r="EB133" s="41">
        <f t="shared" si="101"/>
        <v>18.282666666666671</v>
      </c>
      <c r="EC133" s="41">
        <f t="shared" si="102"/>
        <v>0</v>
      </c>
      <c r="ED133" s="41">
        <f t="shared" si="103"/>
        <v>9.3760000000000012</v>
      </c>
      <c r="EE133" s="41">
        <f t="shared" si="104"/>
        <v>0</v>
      </c>
      <c r="EF133" s="41">
        <f t="shared" si="105"/>
        <v>0.17066666666666669</v>
      </c>
      <c r="EG133" s="41">
        <f t="shared" si="106"/>
        <v>0</v>
      </c>
      <c r="EH133" s="41">
        <f t="shared" si="107"/>
        <v>6.9973333333333345</v>
      </c>
      <c r="EI133" s="41">
        <f t="shared" si="108"/>
        <v>0</v>
      </c>
      <c r="EJ133" s="41">
        <f t="shared" si="109"/>
        <v>11.370666666666668</v>
      </c>
      <c r="EK133" s="41">
        <f t="shared" si="110"/>
        <v>0</v>
      </c>
      <c r="EL133" s="41">
        <f t="shared" si="111"/>
        <v>2.3253333333333339</v>
      </c>
      <c r="EM133" s="41">
        <f t="shared" si="112"/>
        <v>0</v>
      </c>
      <c r="EN133" s="41">
        <f t="shared" si="113"/>
        <v>0.23466666666666669</v>
      </c>
      <c r="EO133" s="41">
        <f t="shared" si="114"/>
        <v>0</v>
      </c>
      <c r="EP133" s="41">
        <f t="shared" si="115"/>
        <v>0.14933333333333337</v>
      </c>
      <c r="EQ133" s="41">
        <f t="shared" si="116"/>
        <v>0</v>
      </c>
      <c r="ER133" s="41">
        <f t="shared" si="117"/>
        <v>100</v>
      </c>
      <c r="ES133" s="41">
        <f t="shared" si="118"/>
        <v>0</v>
      </c>
    </row>
    <row r="134" spans="1:149" s="41" customFormat="1" x14ac:dyDescent="0.45">
      <c r="A134" s="39" t="s">
        <v>258</v>
      </c>
      <c r="B134" s="75" t="s">
        <v>115</v>
      </c>
      <c r="C134" s="41" t="s">
        <v>445</v>
      </c>
      <c r="D134" s="41" t="s">
        <v>537</v>
      </c>
      <c r="E134" s="39" t="s">
        <v>20</v>
      </c>
      <c r="F134" s="39" t="s">
        <v>294</v>
      </c>
      <c r="G134" s="76" t="s">
        <v>434</v>
      </c>
      <c r="H134" s="39" t="s">
        <v>224</v>
      </c>
      <c r="I134" s="39">
        <v>24</v>
      </c>
      <c r="J134" s="39">
        <v>300</v>
      </c>
      <c r="K134" s="39">
        <v>1</v>
      </c>
      <c r="L134" s="39">
        <v>1250</v>
      </c>
      <c r="M134" s="76">
        <v>3</v>
      </c>
      <c r="N134" s="41" t="s">
        <v>89</v>
      </c>
      <c r="O134" s="39" t="s">
        <v>475</v>
      </c>
      <c r="P134" s="76" t="s">
        <v>226</v>
      </c>
      <c r="Q134" s="78"/>
      <c r="R134" s="78">
        <v>2.4900000000000002</v>
      </c>
      <c r="S134" s="79"/>
      <c r="AA134" s="50"/>
      <c r="AB134" s="50"/>
      <c r="AC134" s="50"/>
      <c r="AD134" s="76"/>
      <c r="AE134" s="50">
        <v>0.87</v>
      </c>
      <c r="AF134" s="50">
        <v>0.03</v>
      </c>
      <c r="AG134" s="50">
        <v>0.13</v>
      </c>
      <c r="AH134" s="76"/>
      <c r="AQ134" s="75" t="s">
        <v>110</v>
      </c>
      <c r="AR134" s="80">
        <v>1.0629999999999999</v>
      </c>
      <c r="AS134" s="80">
        <v>2.0760000000000001</v>
      </c>
      <c r="AU134" s="81">
        <v>2610</v>
      </c>
      <c r="AV134" s="81">
        <v>390</v>
      </c>
      <c r="AW134" s="81">
        <v>2774.43</v>
      </c>
      <c r="AX134" s="81">
        <v>98.471701879843351</v>
      </c>
      <c r="AY134" s="81">
        <v>809.64</v>
      </c>
      <c r="AZ134" s="81">
        <v>187.09321574744499</v>
      </c>
      <c r="BA134" s="75"/>
      <c r="BB134" s="82" t="s">
        <v>89</v>
      </c>
      <c r="BC134" s="83" t="s">
        <v>132</v>
      </c>
      <c r="BD134" s="76">
        <v>47.3</v>
      </c>
      <c r="BE134" s="76"/>
      <c r="BF134" s="76">
        <v>0.87</v>
      </c>
      <c r="BG134" s="76"/>
      <c r="BH134" s="76">
        <v>17.23</v>
      </c>
      <c r="BI134" s="76"/>
      <c r="BJ134" s="76"/>
      <c r="BK134" s="76"/>
      <c r="BL134" s="76"/>
      <c r="BM134" s="76"/>
      <c r="BN134" s="76">
        <v>8.83</v>
      </c>
      <c r="BO134" s="76"/>
      <c r="BP134" s="76">
        <v>0.16</v>
      </c>
      <c r="BQ134" s="76"/>
      <c r="BR134" s="76">
        <v>6.6</v>
      </c>
      <c r="BS134" s="76"/>
      <c r="BT134" s="76"/>
      <c r="BU134" s="76"/>
      <c r="BV134" s="76"/>
      <c r="BW134" s="76"/>
      <c r="BX134" s="76">
        <v>10.72</v>
      </c>
      <c r="BY134" s="76"/>
      <c r="BZ134" s="76">
        <v>2.2000000000000002</v>
      </c>
      <c r="CA134" s="76"/>
      <c r="CB134" s="76">
        <v>0.22</v>
      </c>
      <c r="CC134" s="76"/>
      <c r="CD134" s="76">
        <v>0.14000000000000001</v>
      </c>
      <c r="CE134" s="76"/>
      <c r="CF134" s="76"/>
      <c r="CG134" s="76"/>
      <c r="CH134" s="76"/>
      <c r="CI134" s="76"/>
      <c r="CJ134" s="76"/>
      <c r="CK134" s="76"/>
      <c r="CL134" s="76"/>
      <c r="CM134" s="76"/>
      <c r="CN134" s="76"/>
      <c r="CO134" s="76"/>
      <c r="CP134" s="76"/>
      <c r="CQ134" s="76"/>
      <c r="CR134" s="76"/>
      <c r="CS134" s="76"/>
      <c r="CT134" s="76"/>
      <c r="CU134" s="76"/>
      <c r="CV134" s="76"/>
      <c r="CW134" s="76"/>
      <c r="CX134" s="76"/>
      <c r="CY134" s="76"/>
      <c r="CZ134" s="76"/>
      <c r="DA134" s="76"/>
      <c r="DB134" s="76"/>
      <c r="DC134" s="76"/>
      <c r="DD134" s="76"/>
      <c r="DE134" s="76"/>
      <c r="DF134" s="76"/>
      <c r="DG134" s="76"/>
      <c r="DH134" s="39">
        <f t="shared" si="119"/>
        <v>94.269999999999982</v>
      </c>
      <c r="DJ134" s="41">
        <f t="shared" si="96"/>
        <v>5.7300000000000182</v>
      </c>
      <c r="DK134" s="76"/>
      <c r="DL134" s="41" t="s">
        <v>450</v>
      </c>
      <c r="DO134" s="39">
        <v>5.7</v>
      </c>
      <c r="DP134" s="76">
        <v>0.13</v>
      </c>
      <c r="DQ134" s="76">
        <v>3.7499999999999999E-2</v>
      </c>
      <c r="DR134" s="76">
        <v>3.0000000000000001E-3</v>
      </c>
      <c r="DU134" s="45"/>
      <c r="DW134" s="75"/>
      <c r="DX134" s="41">
        <f t="shared" si="97"/>
        <v>50.175029171528593</v>
      </c>
      <c r="DY134" s="41">
        <f t="shared" si="98"/>
        <v>0</v>
      </c>
      <c r="DZ134" s="41">
        <f t="shared" si="99"/>
        <v>0.92288108624164655</v>
      </c>
      <c r="EA134" s="41">
        <f t="shared" si="100"/>
        <v>0</v>
      </c>
      <c r="EB134" s="41">
        <f t="shared" si="101"/>
        <v>18.277288639015598</v>
      </c>
      <c r="EC134" s="41">
        <f t="shared" si="102"/>
        <v>0</v>
      </c>
      <c r="ED134" s="41">
        <f t="shared" si="103"/>
        <v>9.3667126339238376</v>
      </c>
      <c r="EE134" s="41">
        <f t="shared" si="104"/>
        <v>0</v>
      </c>
      <c r="EF134" s="41">
        <f t="shared" si="105"/>
        <v>0.16972525723984302</v>
      </c>
      <c r="EG134" s="41">
        <f t="shared" si="106"/>
        <v>0</v>
      </c>
      <c r="EH134" s="41">
        <f t="shared" si="107"/>
        <v>7.0011668611435249</v>
      </c>
      <c r="EI134" s="41">
        <f t="shared" si="108"/>
        <v>0</v>
      </c>
      <c r="EJ134" s="41">
        <f t="shared" si="109"/>
        <v>11.371592235069485</v>
      </c>
      <c r="EK134" s="41">
        <f t="shared" si="110"/>
        <v>0</v>
      </c>
      <c r="EL134" s="41">
        <f t="shared" si="111"/>
        <v>2.3337222870478418</v>
      </c>
      <c r="EM134" s="41">
        <f t="shared" si="112"/>
        <v>0</v>
      </c>
      <c r="EN134" s="41">
        <f t="shared" si="113"/>
        <v>0.23337222870478419</v>
      </c>
      <c r="EO134" s="41">
        <f t="shared" si="114"/>
        <v>0</v>
      </c>
      <c r="EP134" s="41">
        <f t="shared" si="115"/>
        <v>0.14850960008486266</v>
      </c>
      <c r="EQ134" s="41">
        <f t="shared" si="116"/>
        <v>0</v>
      </c>
      <c r="ER134" s="41">
        <f t="shared" si="117"/>
        <v>100</v>
      </c>
      <c r="ES134" s="41">
        <f t="shared" si="118"/>
        <v>0</v>
      </c>
    </row>
    <row r="135" spans="1:149" s="41" customFormat="1" x14ac:dyDescent="0.45">
      <c r="A135" s="39" t="s">
        <v>258</v>
      </c>
      <c r="B135" s="75" t="s">
        <v>115</v>
      </c>
      <c r="C135" s="41" t="s">
        <v>445</v>
      </c>
      <c r="D135" s="41" t="s">
        <v>537</v>
      </c>
      <c r="E135" s="39" t="s">
        <v>20</v>
      </c>
      <c r="F135" s="39" t="s">
        <v>4</v>
      </c>
      <c r="G135" s="76" t="s">
        <v>434</v>
      </c>
      <c r="H135" s="39" t="s">
        <v>224</v>
      </c>
      <c r="I135" s="39">
        <v>24</v>
      </c>
      <c r="J135" s="39">
        <v>300</v>
      </c>
      <c r="K135" s="39">
        <v>1</v>
      </c>
      <c r="L135" s="39">
        <v>1250</v>
      </c>
      <c r="M135" s="76">
        <v>3</v>
      </c>
      <c r="N135" s="41" t="s">
        <v>89</v>
      </c>
      <c r="O135" s="39" t="s">
        <v>479</v>
      </c>
      <c r="P135" s="76" t="s">
        <v>226</v>
      </c>
      <c r="Q135" s="78"/>
      <c r="R135" s="78">
        <v>2.17</v>
      </c>
      <c r="S135" s="79"/>
      <c r="AA135" s="50"/>
      <c r="AB135" s="50"/>
      <c r="AC135" s="50"/>
      <c r="AD135" s="76"/>
      <c r="AE135" s="50">
        <v>0.56999999999999995</v>
      </c>
      <c r="AF135" s="50">
        <v>0.04</v>
      </c>
      <c r="AG135" s="50">
        <v>0.43</v>
      </c>
      <c r="AH135" s="76"/>
      <c r="AQ135" s="75" t="s">
        <v>110</v>
      </c>
      <c r="AR135" s="80">
        <v>1.07</v>
      </c>
      <c r="AS135" s="80">
        <v>2.0449999999999999</v>
      </c>
      <c r="AU135" s="81">
        <v>1709.9999999999998</v>
      </c>
      <c r="AV135" s="81">
        <v>1290.0000000000002</v>
      </c>
      <c r="AW135" s="81">
        <v>1829.6999999999998</v>
      </c>
      <c r="AX135" s="81">
        <v>129.33291515465211</v>
      </c>
      <c r="AY135" s="81">
        <v>2638.05</v>
      </c>
      <c r="AZ135" s="81">
        <v>247.43967618239802</v>
      </c>
      <c r="BA135" s="75"/>
      <c r="BB135" s="82" t="s">
        <v>89</v>
      </c>
      <c r="BC135" s="83" t="s">
        <v>132</v>
      </c>
      <c r="BD135" s="76">
        <v>48.02</v>
      </c>
      <c r="BE135" s="76"/>
      <c r="BF135" s="76">
        <v>0.88</v>
      </c>
      <c r="BG135" s="76"/>
      <c r="BH135" s="76">
        <v>17.5</v>
      </c>
      <c r="BI135" s="76"/>
      <c r="BJ135" s="76"/>
      <c r="BK135" s="76"/>
      <c r="BL135" s="76"/>
      <c r="BM135" s="76"/>
      <c r="BN135" s="76">
        <v>8.9700000000000006</v>
      </c>
      <c r="BO135" s="76"/>
      <c r="BP135" s="76">
        <v>0.16</v>
      </c>
      <c r="BQ135" s="76"/>
      <c r="BR135" s="76">
        <v>6.7</v>
      </c>
      <c r="BS135" s="76"/>
      <c r="BT135" s="76"/>
      <c r="BU135" s="76"/>
      <c r="BV135" s="76"/>
      <c r="BW135" s="76"/>
      <c r="BX135" s="76">
        <v>10.88</v>
      </c>
      <c r="BY135" s="76"/>
      <c r="BZ135" s="76">
        <v>2.23</v>
      </c>
      <c r="CA135" s="76"/>
      <c r="CB135" s="76">
        <v>0.22</v>
      </c>
      <c r="CC135" s="76"/>
      <c r="CD135" s="76">
        <v>0.14000000000000001</v>
      </c>
      <c r="CE135" s="76"/>
      <c r="CF135" s="76"/>
      <c r="CG135" s="76"/>
      <c r="CH135" s="76"/>
      <c r="CI135" s="76"/>
      <c r="CJ135" s="76"/>
      <c r="CK135" s="76"/>
      <c r="CL135" s="76"/>
      <c r="CM135" s="76"/>
      <c r="CN135" s="76"/>
      <c r="CO135" s="76"/>
      <c r="CP135" s="76"/>
      <c r="CQ135" s="76"/>
      <c r="CR135" s="76"/>
      <c r="CS135" s="76"/>
      <c r="CT135" s="76"/>
      <c r="CU135" s="76"/>
      <c r="CV135" s="76"/>
      <c r="CW135" s="76"/>
      <c r="CX135" s="76"/>
      <c r="CY135" s="76"/>
      <c r="CZ135" s="76"/>
      <c r="DA135" s="76"/>
      <c r="DB135" s="76"/>
      <c r="DC135" s="76"/>
      <c r="DD135" s="76"/>
      <c r="DE135" s="76"/>
      <c r="DF135" s="76"/>
      <c r="DG135" s="76"/>
      <c r="DH135" s="39">
        <f t="shared" si="119"/>
        <v>95.7</v>
      </c>
      <c r="DJ135" s="41">
        <f t="shared" si="96"/>
        <v>4.2999999999999972</v>
      </c>
      <c r="DK135" s="76"/>
      <c r="DL135" s="41" t="s">
        <v>450</v>
      </c>
      <c r="DO135" s="39">
        <v>4.2</v>
      </c>
      <c r="DP135" s="76">
        <v>0.12</v>
      </c>
      <c r="DQ135" s="76">
        <v>0.1019</v>
      </c>
      <c r="DR135" s="76">
        <v>8.0999999999999996E-3</v>
      </c>
      <c r="DU135" s="45"/>
      <c r="DW135" s="75"/>
      <c r="DX135" s="41">
        <f t="shared" si="97"/>
        <v>50.177638453500528</v>
      </c>
      <c r="DY135" s="41">
        <f t="shared" si="98"/>
        <v>0</v>
      </c>
      <c r="DZ135" s="41">
        <f t="shared" si="99"/>
        <v>0.91954022988505746</v>
      </c>
      <c r="EA135" s="41">
        <f t="shared" si="100"/>
        <v>0</v>
      </c>
      <c r="EB135" s="41">
        <f t="shared" si="101"/>
        <v>18.286311389759664</v>
      </c>
      <c r="EC135" s="41">
        <f t="shared" si="102"/>
        <v>0</v>
      </c>
      <c r="ED135" s="41">
        <f t="shared" si="103"/>
        <v>9.3730407523510966</v>
      </c>
      <c r="EE135" s="41">
        <f t="shared" si="104"/>
        <v>0</v>
      </c>
      <c r="EF135" s="41">
        <f t="shared" si="105"/>
        <v>0.16718913270637409</v>
      </c>
      <c r="EG135" s="41">
        <f t="shared" si="106"/>
        <v>0</v>
      </c>
      <c r="EH135" s="41">
        <f t="shared" si="107"/>
        <v>7.0010449320794148</v>
      </c>
      <c r="EI135" s="41">
        <f t="shared" si="108"/>
        <v>0</v>
      </c>
      <c r="EJ135" s="41">
        <f t="shared" si="109"/>
        <v>11.368861024033439</v>
      </c>
      <c r="EK135" s="41">
        <f t="shared" si="110"/>
        <v>0</v>
      </c>
      <c r="EL135" s="41">
        <f t="shared" si="111"/>
        <v>2.3301985370950891</v>
      </c>
      <c r="EM135" s="41">
        <f t="shared" si="112"/>
        <v>0</v>
      </c>
      <c r="EN135" s="41">
        <f t="shared" si="113"/>
        <v>0.22988505747126436</v>
      </c>
      <c r="EO135" s="41">
        <f t="shared" si="114"/>
        <v>0</v>
      </c>
      <c r="EP135" s="41">
        <f t="shared" si="115"/>
        <v>0.14629049111807732</v>
      </c>
      <c r="EQ135" s="41">
        <f t="shared" si="116"/>
        <v>0</v>
      </c>
      <c r="ER135" s="41">
        <f t="shared" si="117"/>
        <v>100</v>
      </c>
      <c r="ES135" s="41">
        <f t="shared" si="118"/>
        <v>0</v>
      </c>
    </row>
    <row r="136" spans="1:149" s="41" customFormat="1" x14ac:dyDescent="0.45">
      <c r="A136" s="39" t="s">
        <v>258</v>
      </c>
      <c r="B136" s="75" t="s">
        <v>115</v>
      </c>
      <c r="C136" s="41" t="s">
        <v>445</v>
      </c>
      <c r="D136" s="41" t="s">
        <v>537</v>
      </c>
      <c r="E136" s="39" t="s">
        <v>20</v>
      </c>
      <c r="F136" s="39" t="s">
        <v>5</v>
      </c>
      <c r="G136" s="76" t="s">
        <v>434</v>
      </c>
      <c r="H136" s="39" t="s">
        <v>224</v>
      </c>
      <c r="I136" s="39">
        <v>24</v>
      </c>
      <c r="J136" s="39">
        <v>300</v>
      </c>
      <c r="K136" s="39">
        <v>1</v>
      </c>
      <c r="L136" s="39">
        <v>1250</v>
      </c>
      <c r="M136" s="76">
        <v>3</v>
      </c>
      <c r="N136" s="41" t="s">
        <v>89</v>
      </c>
      <c r="O136" s="39" t="s">
        <v>480</v>
      </c>
      <c r="P136" s="76" t="s">
        <v>226</v>
      </c>
      <c r="Q136" s="78"/>
      <c r="R136" s="78">
        <v>1.78</v>
      </c>
      <c r="S136" s="79"/>
      <c r="AA136" s="50"/>
      <c r="AB136" s="50"/>
      <c r="AC136" s="50"/>
      <c r="AD136" s="76"/>
      <c r="AE136" s="50">
        <v>0.34</v>
      </c>
      <c r="AF136" s="50">
        <v>0.05</v>
      </c>
      <c r="AG136" s="50">
        <v>0.66</v>
      </c>
      <c r="AH136" s="76"/>
      <c r="AQ136" s="75" t="s">
        <v>110</v>
      </c>
      <c r="AR136" s="80">
        <v>1.091</v>
      </c>
      <c r="AS136" s="80">
        <v>2.0139999999999998</v>
      </c>
      <c r="AU136" s="81">
        <v>1020.0000000000001</v>
      </c>
      <c r="AV136" s="81">
        <v>1979.9999999999998</v>
      </c>
      <c r="AW136" s="81">
        <v>1112.8200000000002</v>
      </c>
      <c r="AX136" s="81">
        <v>163.92895020740781</v>
      </c>
      <c r="AY136" s="81">
        <v>3987.7199999999993</v>
      </c>
      <c r="AZ136" s="81">
        <v>305.8780029209031</v>
      </c>
      <c r="BA136" s="75"/>
      <c r="BB136" s="82" t="s">
        <v>89</v>
      </c>
      <c r="BC136" s="83" t="s">
        <v>132</v>
      </c>
      <c r="BD136" s="76">
        <v>48.69</v>
      </c>
      <c r="BE136" s="76"/>
      <c r="BF136" s="76">
        <v>0.89</v>
      </c>
      <c r="BG136" s="76"/>
      <c r="BH136" s="76">
        <v>17.739999999999998</v>
      </c>
      <c r="BI136" s="76"/>
      <c r="BJ136" s="76"/>
      <c r="BK136" s="76"/>
      <c r="BL136" s="76"/>
      <c r="BM136" s="76"/>
      <c r="BN136" s="76">
        <v>9.09</v>
      </c>
      <c r="BO136" s="76"/>
      <c r="BP136" s="76">
        <v>0.16</v>
      </c>
      <c r="BQ136" s="76"/>
      <c r="BR136" s="76">
        <v>6.79</v>
      </c>
      <c r="BS136" s="76"/>
      <c r="BT136" s="76"/>
      <c r="BU136" s="76"/>
      <c r="BV136" s="76"/>
      <c r="BW136" s="76"/>
      <c r="BX136" s="76">
        <v>11.03</v>
      </c>
      <c r="BY136" s="76"/>
      <c r="BZ136" s="76">
        <v>2.2599999999999998</v>
      </c>
      <c r="CA136" s="76"/>
      <c r="CB136" s="76">
        <v>0.22</v>
      </c>
      <c r="CC136" s="76"/>
      <c r="CD136" s="76">
        <v>0.15</v>
      </c>
      <c r="CE136" s="76"/>
      <c r="CF136" s="76"/>
      <c r="CG136" s="76"/>
      <c r="CH136" s="76"/>
      <c r="CI136" s="76"/>
      <c r="CJ136" s="76"/>
      <c r="CK136" s="76"/>
      <c r="CL136" s="76"/>
      <c r="CM136" s="76"/>
      <c r="CN136" s="76"/>
      <c r="CO136" s="76"/>
      <c r="CP136" s="76"/>
      <c r="CQ136" s="76"/>
      <c r="CR136" s="76"/>
      <c r="CS136" s="76"/>
      <c r="CT136" s="76"/>
      <c r="CU136" s="76"/>
      <c r="CV136" s="76"/>
      <c r="CW136" s="76"/>
      <c r="CX136" s="76"/>
      <c r="CY136" s="76"/>
      <c r="CZ136" s="76"/>
      <c r="DA136" s="76"/>
      <c r="DB136" s="76"/>
      <c r="DC136" s="76"/>
      <c r="DD136" s="76"/>
      <c r="DE136" s="76"/>
      <c r="DF136" s="76"/>
      <c r="DG136" s="76"/>
      <c r="DH136" s="39">
        <f t="shared" si="119"/>
        <v>97.02000000000001</v>
      </c>
      <c r="DJ136" s="41">
        <f t="shared" si="96"/>
        <v>2.9799999999999898</v>
      </c>
      <c r="DK136" s="76"/>
      <c r="DL136" s="41" t="s">
        <v>450</v>
      </c>
      <c r="DO136" s="39">
        <v>2.82</v>
      </c>
      <c r="DP136" s="76">
        <v>0.11</v>
      </c>
      <c r="DQ136" s="76">
        <v>0.13919999999999999</v>
      </c>
      <c r="DR136" s="76">
        <v>1.11E-2</v>
      </c>
      <c r="DU136" s="45"/>
      <c r="DW136" s="75"/>
      <c r="DX136" s="41">
        <f t="shared" si="97"/>
        <v>50.185528756957318</v>
      </c>
      <c r="DY136" s="41">
        <f t="shared" si="98"/>
        <v>0</v>
      </c>
      <c r="DZ136" s="41">
        <f t="shared" si="99"/>
        <v>0.9173366316223458</v>
      </c>
      <c r="EA136" s="41">
        <f t="shared" si="100"/>
        <v>0</v>
      </c>
      <c r="EB136" s="41">
        <f t="shared" si="101"/>
        <v>18.284889713461141</v>
      </c>
      <c r="EC136" s="41">
        <f t="shared" si="102"/>
        <v>0</v>
      </c>
      <c r="ED136" s="41">
        <f t="shared" si="103"/>
        <v>9.3692022263450827</v>
      </c>
      <c r="EE136" s="41">
        <f t="shared" si="104"/>
        <v>0</v>
      </c>
      <c r="EF136" s="41">
        <f t="shared" si="105"/>
        <v>0.16491445062873633</v>
      </c>
      <c r="EG136" s="41">
        <f t="shared" si="106"/>
        <v>0</v>
      </c>
      <c r="EH136" s="41">
        <f t="shared" si="107"/>
        <v>6.9985569985569986</v>
      </c>
      <c r="EI136" s="41">
        <f t="shared" si="108"/>
        <v>0</v>
      </c>
      <c r="EJ136" s="41">
        <f t="shared" si="109"/>
        <v>11.368789940218511</v>
      </c>
      <c r="EK136" s="41">
        <f t="shared" si="110"/>
        <v>0</v>
      </c>
      <c r="EL136" s="41">
        <f t="shared" si="111"/>
        <v>2.3294166151309006</v>
      </c>
      <c r="EM136" s="41">
        <f t="shared" si="112"/>
        <v>0</v>
      </c>
      <c r="EN136" s="41">
        <f t="shared" si="113"/>
        <v>0.22675736961451243</v>
      </c>
      <c r="EO136" s="41">
        <f t="shared" si="114"/>
        <v>0</v>
      </c>
      <c r="EP136" s="41">
        <f t="shared" si="115"/>
        <v>0.1546072974644403</v>
      </c>
      <c r="EQ136" s="41">
        <f t="shared" si="116"/>
        <v>0</v>
      </c>
      <c r="ER136" s="41">
        <f t="shared" si="117"/>
        <v>100</v>
      </c>
      <c r="ES136" s="41">
        <f t="shared" si="118"/>
        <v>0</v>
      </c>
    </row>
    <row r="137" spans="1:149" s="41" customFormat="1" x14ac:dyDescent="0.45">
      <c r="A137" s="39" t="s">
        <v>258</v>
      </c>
      <c r="B137" s="75" t="s">
        <v>115</v>
      </c>
      <c r="C137" s="41" t="s">
        <v>445</v>
      </c>
      <c r="D137" s="41" t="s">
        <v>537</v>
      </c>
      <c r="E137" s="39" t="s">
        <v>20</v>
      </c>
      <c r="F137" s="39" t="s">
        <v>6</v>
      </c>
      <c r="G137" s="76" t="s">
        <v>434</v>
      </c>
      <c r="H137" s="39" t="s">
        <v>224</v>
      </c>
      <c r="I137" s="39">
        <v>24</v>
      </c>
      <c r="J137" s="39">
        <v>300</v>
      </c>
      <c r="K137" s="39">
        <v>1</v>
      </c>
      <c r="L137" s="39">
        <v>1250</v>
      </c>
      <c r="M137" s="76">
        <v>3</v>
      </c>
      <c r="N137" s="41" t="s">
        <v>89</v>
      </c>
      <c r="O137" s="39" t="s">
        <v>481</v>
      </c>
      <c r="P137" s="76" t="s">
        <v>226</v>
      </c>
      <c r="Q137" s="78"/>
      <c r="R137" s="78">
        <v>0.19</v>
      </c>
      <c r="S137" s="79"/>
      <c r="AA137" s="50"/>
      <c r="AB137" s="50"/>
      <c r="AC137" s="50"/>
      <c r="AD137" s="76"/>
      <c r="AE137" s="50">
        <v>0.05</v>
      </c>
      <c r="AF137" s="50">
        <v>0.05</v>
      </c>
      <c r="AG137" s="50">
        <v>0.95</v>
      </c>
      <c r="AH137" s="76"/>
      <c r="AQ137" s="75" t="s">
        <v>110</v>
      </c>
      <c r="AR137" s="80">
        <v>1.139</v>
      </c>
      <c r="AS137" s="80">
        <v>1.994</v>
      </c>
      <c r="AU137" s="81">
        <v>150</v>
      </c>
      <c r="AV137" s="81">
        <v>2850</v>
      </c>
      <c r="AW137" s="81">
        <v>170.85</v>
      </c>
      <c r="AX137" s="81">
        <v>170.85658382962424</v>
      </c>
      <c r="AY137" s="81">
        <v>5682.9</v>
      </c>
      <c r="AZ137" s="81">
        <v>306.79911055444734</v>
      </c>
      <c r="BA137" s="75"/>
      <c r="BB137" s="82" t="s">
        <v>89</v>
      </c>
      <c r="BC137" s="83" t="s">
        <v>132</v>
      </c>
      <c r="BD137" s="76">
        <v>49.77</v>
      </c>
      <c r="BE137" s="76"/>
      <c r="BF137" s="76">
        <v>0.91</v>
      </c>
      <c r="BG137" s="76"/>
      <c r="BH137" s="76">
        <v>18.13</v>
      </c>
      <c r="BI137" s="76"/>
      <c r="BJ137" s="76"/>
      <c r="BK137" s="76"/>
      <c r="BL137" s="76"/>
      <c r="BM137" s="76"/>
      <c r="BN137" s="76">
        <v>9.2899999999999991</v>
      </c>
      <c r="BO137" s="76"/>
      <c r="BP137" s="76">
        <v>0.17</v>
      </c>
      <c r="BQ137" s="76"/>
      <c r="BR137" s="76">
        <v>6.94</v>
      </c>
      <c r="BS137" s="76"/>
      <c r="BT137" s="76"/>
      <c r="BU137" s="76"/>
      <c r="BV137" s="76"/>
      <c r="BW137" s="76"/>
      <c r="BX137" s="76">
        <v>11.28</v>
      </c>
      <c r="BY137" s="76"/>
      <c r="BZ137" s="76">
        <v>2.31</v>
      </c>
      <c r="CA137" s="76"/>
      <c r="CB137" s="76">
        <v>0.23</v>
      </c>
      <c r="CC137" s="76"/>
      <c r="CD137" s="76">
        <v>0.15</v>
      </c>
      <c r="CE137" s="76"/>
      <c r="CF137" s="76"/>
      <c r="CG137" s="76"/>
      <c r="CH137" s="76"/>
      <c r="CI137" s="76"/>
      <c r="CJ137" s="76"/>
      <c r="CK137" s="76"/>
      <c r="CL137" s="76"/>
      <c r="CM137" s="76"/>
      <c r="CN137" s="76"/>
      <c r="CO137" s="76"/>
      <c r="CP137" s="76"/>
      <c r="CQ137" s="76"/>
      <c r="CR137" s="76"/>
      <c r="CS137" s="76"/>
      <c r="CT137" s="76"/>
      <c r="CU137" s="76"/>
      <c r="CV137" s="76"/>
      <c r="CW137" s="76"/>
      <c r="CX137" s="76"/>
      <c r="CY137" s="76"/>
      <c r="CZ137" s="76"/>
      <c r="DA137" s="76"/>
      <c r="DB137" s="76"/>
      <c r="DC137" s="76"/>
      <c r="DD137" s="76"/>
      <c r="DE137" s="76"/>
      <c r="DF137" s="76"/>
      <c r="DG137" s="76"/>
      <c r="DH137" s="39">
        <f t="shared" si="119"/>
        <v>99.18</v>
      </c>
      <c r="DJ137" s="41">
        <f t="shared" si="96"/>
        <v>0.81999999999999318</v>
      </c>
      <c r="DK137" s="76"/>
      <c r="DL137" s="41" t="s">
        <v>450</v>
      </c>
      <c r="DO137" s="39">
        <v>0.65</v>
      </c>
      <c r="DP137" s="76">
        <v>0.12</v>
      </c>
      <c r="DQ137" s="76">
        <v>0.16270000000000001</v>
      </c>
      <c r="DR137" s="76">
        <v>1.4200000000000001E-2</v>
      </c>
      <c r="DU137" s="45"/>
      <c r="DW137" s="75"/>
      <c r="DX137" s="41">
        <f t="shared" si="97"/>
        <v>50.181488203266788</v>
      </c>
      <c r="DY137" s="41">
        <f t="shared" si="98"/>
        <v>0</v>
      </c>
      <c r="DZ137" s="41">
        <f t="shared" si="99"/>
        <v>0.91752369429320435</v>
      </c>
      <c r="EA137" s="41">
        <f t="shared" si="100"/>
        <v>0</v>
      </c>
      <c r="EB137" s="41">
        <f t="shared" si="101"/>
        <v>18.279895140149222</v>
      </c>
      <c r="EC137" s="41">
        <f t="shared" si="102"/>
        <v>0</v>
      </c>
      <c r="ED137" s="41">
        <f t="shared" si="103"/>
        <v>9.3668078241580943</v>
      </c>
      <c r="EE137" s="41">
        <f t="shared" si="104"/>
        <v>0</v>
      </c>
      <c r="EF137" s="41">
        <f t="shared" si="105"/>
        <v>0.17140552530752168</v>
      </c>
      <c r="EG137" s="41">
        <f t="shared" si="106"/>
        <v>0</v>
      </c>
      <c r="EH137" s="41">
        <f t="shared" si="107"/>
        <v>6.9973785037305909</v>
      </c>
      <c r="EI137" s="41">
        <f t="shared" si="108"/>
        <v>0</v>
      </c>
      <c r="EJ137" s="41">
        <f t="shared" si="109"/>
        <v>11.373260738052025</v>
      </c>
      <c r="EK137" s="41">
        <f t="shared" si="110"/>
        <v>0</v>
      </c>
      <c r="EL137" s="41">
        <f t="shared" si="111"/>
        <v>2.3290986085904417</v>
      </c>
      <c r="EM137" s="41">
        <f t="shared" si="112"/>
        <v>0</v>
      </c>
      <c r="EN137" s="41">
        <f t="shared" si="113"/>
        <v>0.23190159306311756</v>
      </c>
      <c r="EO137" s="41">
        <f t="shared" si="114"/>
        <v>0</v>
      </c>
      <c r="EP137" s="41">
        <f t="shared" si="115"/>
        <v>0.15124016938898971</v>
      </c>
      <c r="EQ137" s="41">
        <f t="shared" si="116"/>
        <v>0</v>
      </c>
      <c r="ER137" s="41">
        <f t="shared" si="117"/>
        <v>100</v>
      </c>
      <c r="ES137" s="41">
        <f t="shared" si="118"/>
        <v>0</v>
      </c>
    </row>
    <row r="138" spans="1:149" s="41" customFormat="1" x14ac:dyDescent="0.45">
      <c r="A138" s="39" t="s">
        <v>258</v>
      </c>
      <c r="B138" s="75" t="s">
        <v>115</v>
      </c>
      <c r="C138" s="41" t="s">
        <v>445</v>
      </c>
      <c r="D138" s="41" t="s">
        <v>537</v>
      </c>
      <c r="E138" s="39" t="s">
        <v>20</v>
      </c>
      <c r="F138" s="39" t="s">
        <v>295</v>
      </c>
      <c r="G138" s="76" t="s">
        <v>434</v>
      </c>
      <c r="H138" s="39" t="s">
        <v>224</v>
      </c>
      <c r="I138" s="39">
        <v>24</v>
      </c>
      <c r="J138" s="39">
        <v>400</v>
      </c>
      <c r="K138" s="39">
        <v>1</v>
      </c>
      <c r="L138" s="39">
        <v>1250</v>
      </c>
      <c r="M138" s="76">
        <v>3</v>
      </c>
      <c r="N138" s="41" t="s">
        <v>89</v>
      </c>
      <c r="O138" s="39" t="s">
        <v>464</v>
      </c>
      <c r="P138" s="76" t="s">
        <v>226</v>
      </c>
      <c r="Q138" s="78"/>
      <c r="R138" s="78">
        <v>2.6</v>
      </c>
      <c r="S138" s="79"/>
      <c r="AA138" s="50"/>
      <c r="AB138" s="50"/>
      <c r="AC138" s="50"/>
      <c r="AD138" s="76"/>
      <c r="AE138" s="50">
        <v>1</v>
      </c>
      <c r="AF138" s="50">
        <v>0.05</v>
      </c>
      <c r="AG138" s="50">
        <v>0</v>
      </c>
      <c r="AH138" s="76"/>
      <c r="AQ138" s="75"/>
      <c r="AR138" s="80">
        <v>1.1240000000000001</v>
      </c>
      <c r="AS138" s="80"/>
      <c r="AU138" s="81">
        <v>4000</v>
      </c>
      <c r="AV138" s="81">
        <v>0</v>
      </c>
      <c r="AW138" s="81">
        <v>4496</v>
      </c>
      <c r="AX138" s="81"/>
      <c r="AY138" s="81"/>
      <c r="AZ138" s="81"/>
      <c r="BA138" s="75"/>
      <c r="BB138" s="82" t="s">
        <v>89</v>
      </c>
      <c r="BC138" s="83" t="s">
        <v>132</v>
      </c>
      <c r="BD138" s="76">
        <v>46.48</v>
      </c>
      <c r="BE138" s="76"/>
      <c r="BF138" s="76">
        <v>0.85</v>
      </c>
      <c r="BG138" s="76"/>
      <c r="BH138" s="76">
        <v>16.940000000000001</v>
      </c>
      <c r="BI138" s="76"/>
      <c r="BJ138" s="76"/>
      <c r="BK138" s="76"/>
      <c r="BL138" s="76"/>
      <c r="BM138" s="76"/>
      <c r="BN138" s="76">
        <v>8.68</v>
      </c>
      <c r="BO138" s="76"/>
      <c r="BP138" s="76">
        <v>0.16</v>
      </c>
      <c r="BQ138" s="76"/>
      <c r="BR138" s="76">
        <v>6.49</v>
      </c>
      <c r="BS138" s="76"/>
      <c r="BT138" s="76"/>
      <c r="BU138" s="76"/>
      <c r="BV138" s="76"/>
      <c r="BW138" s="76"/>
      <c r="BX138" s="76">
        <v>10.53</v>
      </c>
      <c r="BY138" s="76"/>
      <c r="BZ138" s="76">
        <v>2.16</v>
      </c>
      <c r="CA138" s="76"/>
      <c r="CB138" s="76">
        <v>0.21</v>
      </c>
      <c r="CC138" s="76"/>
      <c r="CD138" s="76">
        <v>0.14000000000000001</v>
      </c>
      <c r="CE138" s="76"/>
      <c r="CF138" s="76"/>
      <c r="CG138" s="76"/>
      <c r="CH138" s="76"/>
      <c r="CI138" s="76"/>
      <c r="CJ138" s="76"/>
      <c r="CK138" s="76"/>
      <c r="CL138" s="76"/>
      <c r="CM138" s="76"/>
      <c r="CN138" s="76"/>
      <c r="CO138" s="76"/>
      <c r="CP138" s="76"/>
      <c r="CQ138" s="76"/>
      <c r="CR138" s="76"/>
      <c r="CS138" s="76"/>
      <c r="CT138" s="76"/>
      <c r="CU138" s="76"/>
      <c r="CV138" s="76"/>
      <c r="CW138" s="76"/>
      <c r="CX138" s="76"/>
      <c r="CY138" s="76"/>
      <c r="CZ138" s="76"/>
      <c r="DA138" s="76"/>
      <c r="DB138" s="76"/>
      <c r="DC138" s="76"/>
      <c r="DD138" s="76"/>
      <c r="DE138" s="76"/>
      <c r="DF138" s="76"/>
      <c r="DG138" s="76"/>
      <c r="DH138" s="39">
        <f t="shared" si="119"/>
        <v>92.639999999999972</v>
      </c>
      <c r="DJ138" s="41">
        <f t="shared" si="96"/>
        <v>7.3600000000000279</v>
      </c>
      <c r="DK138" s="76"/>
      <c r="DL138" s="41" t="s">
        <v>450</v>
      </c>
      <c r="DO138" s="39">
        <v>7.36</v>
      </c>
      <c r="DP138" s="76">
        <v>0.12</v>
      </c>
      <c r="DQ138" s="76">
        <v>0</v>
      </c>
      <c r="DR138" s="76">
        <v>0</v>
      </c>
      <c r="DU138" s="45"/>
      <c r="DW138" s="75"/>
      <c r="DX138" s="41">
        <f t="shared" si="97"/>
        <v>50.172711571675308</v>
      </c>
      <c r="DY138" s="41">
        <f t="shared" si="98"/>
        <v>0</v>
      </c>
      <c r="DZ138" s="41">
        <f t="shared" si="99"/>
        <v>0.9175302245250434</v>
      </c>
      <c r="EA138" s="41">
        <f t="shared" si="100"/>
        <v>0</v>
      </c>
      <c r="EB138" s="41">
        <f t="shared" si="101"/>
        <v>18.285837651122634</v>
      </c>
      <c r="EC138" s="41">
        <f t="shared" si="102"/>
        <v>0</v>
      </c>
      <c r="ED138" s="41">
        <f t="shared" si="103"/>
        <v>9.3696027633851493</v>
      </c>
      <c r="EE138" s="41">
        <f t="shared" si="104"/>
        <v>0</v>
      </c>
      <c r="EF138" s="41">
        <f t="shared" si="105"/>
        <v>0.17271157167530229</v>
      </c>
      <c r="EG138" s="41">
        <f t="shared" si="106"/>
        <v>0</v>
      </c>
      <c r="EH138" s="41">
        <f t="shared" si="107"/>
        <v>7.0056131260794494</v>
      </c>
      <c r="EI138" s="41">
        <f t="shared" si="108"/>
        <v>0</v>
      </c>
      <c r="EJ138" s="41">
        <f t="shared" si="109"/>
        <v>11.366580310880831</v>
      </c>
      <c r="EK138" s="41">
        <f t="shared" si="110"/>
        <v>0</v>
      </c>
      <c r="EL138" s="41">
        <f t="shared" si="111"/>
        <v>2.3316062176165815</v>
      </c>
      <c r="EM138" s="41">
        <f t="shared" si="112"/>
        <v>0</v>
      </c>
      <c r="EN138" s="41">
        <f t="shared" si="113"/>
        <v>0.22668393782383425</v>
      </c>
      <c r="EO138" s="41">
        <f t="shared" si="114"/>
        <v>0</v>
      </c>
      <c r="EP138" s="41">
        <f t="shared" si="115"/>
        <v>0.15112262521588951</v>
      </c>
      <c r="EQ138" s="41">
        <f t="shared" si="116"/>
        <v>0</v>
      </c>
      <c r="ER138" s="41">
        <f t="shared" si="117"/>
        <v>100</v>
      </c>
      <c r="ES138" s="41">
        <f t="shared" si="118"/>
        <v>0</v>
      </c>
    </row>
    <row r="139" spans="1:149" s="41" customFormat="1" x14ac:dyDescent="0.45">
      <c r="A139" s="39" t="s">
        <v>258</v>
      </c>
      <c r="B139" s="75" t="s">
        <v>115</v>
      </c>
      <c r="C139" s="41" t="s">
        <v>445</v>
      </c>
      <c r="D139" s="41" t="s">
        <v>537</v>
      </c>
      <c r="E139" s="39" t="s">
        <v>20</v>
      </c>
      <c r="F139" s="39" t="s">
        <v>296</v>
      </c>
      <c r="G139" s="76" t="s">
        <v>434</v>
      </c>
      <c r="H139" s="39" t="s">
        <v>224</v>
      </c>
      <c r="I139" s="39">
        <v>24</v>
      </c>
      <c r="J139" s="39">
        <v>400</v>
      </c>
      <c r="K139" s="39">
        <v>1</v>
      </c>
      <c r="L139" s="39">
        <v>1250</v>
      </c>
      <c r="M139" s="76">
        <v>3</v>
      </c>
      <c r="N139" s="41" t="s">
        <v>89</v>
      </c>
      <c r="O139" s="39" t="s">
        <v>482</v>
      </c>
      <c r="P139" s="76" t="s">
        <v>226</v>
      </c>
      <c r="Q139" s="78"/>
      <c r="R139" s="78">
        <v>2.5099999999999998</v>
      </c>
      <c r="S139" s="79"/>
      <c r="AA139" s="50"/>
      <c r="AB139" s="50"/>
      <c r="AC139" s="50"/>
      <c r="AD139" s="76"/>
      <c r="AE139" s="50">
        <v>0.89</v>
      </c>
      <c r="AF139" s="50">
        <v>0.03</v>
      </c>
      <c r="AG139" s="50">
        <v>0.11</v>
      </c>
      <c r="AH139" s="76"/>
      <c r="AQ139" s="75" t="s">
        <v>110</v>
      </c>
      <c r="AR139" s="80">
        <v>1.1240000000000001</v>
      </c>
      <c r="AS139" s="80">
        <v>2.6970000000000001</v>
      </c>
      <c r="AU139" s="81">
        <v>3560</v>
      </c>
      <c r="AV139" s="81">
        <v>439.99999999999994</v>
      </c>
      <c r="AW139" s="81">
        <v>4001.4400000000005</v>
      </c>
      <c r="AX139" s="81">
        <v>137.37177280102466</v>
      </c>
      <c r="AY139" s="81">
        <v>1186.6799999999998</v>
      </c>
      <c r="AZ139" s="81">
        <v>323.91183334018535</v>
      </c>
      <c r="BA139" s="75"/>
      <c r="BB139" s="82" t="s">
        <v>89</v>
      </c>
      <c r="BC139" s="83" t="s">
        <v>132</v>
      </c>
      <c r="BD139" s="76">
        <v>46.75</v>
      </c>
      <c r="BE139" s="76"/>
      <c r="BF139" s="76">
        <v>0.86</v>
      </c>
      <c r="BG139" s="76"/>
      <c r="BH139" s="76">
        <v>17.04</v>
      </c>
      <c r="BI139" s="76"/>
      <c r="BJ139" s="76"/>
      <c r="BK139" s="76"/>
      <c r="BL139" s="76"/>
      <c r="BM139" s="76"/>
      <c r="BN139" s="76">
        <v>8.73</v>
      </c>
      <c r="BO139" s="76"/>
      <c r="BP139" s="76">
        <v>0.16</v>
      </c>
      <c r="BQ139" s="76"/>
      <c r="BR139" s="76">
        <v>6.52</v>
      </c>
      <c r="BS139" s="76"/>
      <c r="BT139" s="76"/>
      <c r="BU139" s="76"/>
      <c r="BV139" s="76"/>
      <c r="BW139" s="76"/>
      <c r="BX139" s="76">
        <v>10.6</v>
      </c>
      <c r="BY139" s="76"/>
      <c r="BZ139" s="76">
        <v>2.17</v>
      </c>
      <c r="CA139" s="76"/>
      <c r="CB139" s="76">
        <v>0.21</v>
      </c>
      <c r="CC139" s="76"/>
      <c r="CD139" s="76">
        <v>0.14000000000000001</v>
      </c>
      <c r="CE139" s="76"/>
      <c r="CF139" s="76"/>
      <c r="CG139" s="76"/>
      <c r="CH139" s="76"/>
      <c r="CI139" s="76"/>
      <c r="CJ139" s="76"/>
      <c r="CK139" s="76"/>
      <c r="CL139" s="76"/>
      <c r="CM139" s="76"/>
      <c r="CN139" s="76"/>
      <c r="CO139" s="76"/>
      <c r="CP139" s="76"/>
      <c r="CQ139" s="76"/>
      <c r="CR139" s="76"/>
      <c r="CS139" s="76"/>
      <c r="CT139" s="76"/>
      <c r="CU139" s="76"/>
      <c r="CV139" s="76"/>
      <c r="CW139" s="76"/>
      <c r="CX139" s="76"/>
      <c r="CY139" s="76"/>
      <c r="CZ139" s="76"/>
      <c r="DA139" s="76"/>
      <c r="DB139" s="76"/>
      <c r="DC139" s="76"/>
      <c r="DD139" s="76"/>
      <c r="DE139" s="76"/>
      <c r="DF139" s="76"/>
      <c r="DG139" s="76"/>
      <c r="DH139" s="39">
        <f t="shared" si="119"/>
        <v>93.179999999999993</v>
      </c>
      <c r="DJ139" s="41">
        <f t="shared" si="96"/>
        <v>6.8200000000000074</v>
      </c>
      <c r="DK139" s="76"/>
      <c r="DL139" s="41" t="s">
        <v>450</v>
      </c>
      <c r="DO139" s="39">
        <v>6.75</v>
      </c>
      <c r="DP139" s="76">
        <v>0.12</v>
      </c>
      <c r="DQ139" s="76">
        <v>6.8099999999999994E-2</v>
      </c>
      <c r="DR139" s="76">
        <v>5.4000000000000003E-3</v>
      </c>
      <c r="DU139" s="45"/>
      <c r="DW139" s="75"/>
      <c r="DX139" s="41">
        <f t="shared" si="97"/>
        <v>50.171710667525225</v>
      </c>
      <c r="DY139" s="41">
        <f t="shared" si="98"/>
        <v>0</v>
      </c>
      <c r="DZ139" s="41">
        <f t="shared" si="99"/>
        <v>0.92294483794805771</v>
      </c>
      <c r="EA139" s="41">
        <f t="shared" si="100"/>
        <v>0</v>
      </c>
      <c r="EB139" s="41">
        <f t="shared" si="101"/>
        <v>18.287186091435931</v>
      </c>
      <c r="EC139" s="41">
        <f t="shared" si="102"/>
        <v>0</v>
      </c>
      <c r="ED139" s="41">
        <f t="shared" si="103"/>
        <v>9.368963296844818</v>
      </c>
      <c r="EE139" s="41">
        <f t="shared" si="104"/>
        <v>0</v>
      </c>
      <c r="EF139" s="41">
        <f t="shared" si="105"/>
        <v>0.17171066752522002</v>
      </c>
      <c r="EG139" s="41">
        <f t="shared" si="106"/>
        <v>0</v>
      </c>
      <c r="EH139" s="41">
        <f t="shared" si="107"/>
        <v>6.9972097016527153</v>
      </c>
      <c r="EI139" s="41">
        <f t="shared" si="108"/>
        <v>0</v>
      </c>
      <c r="EJ139" s="41">
        <f t="shared" si="109"/>
        <v>11.375831723545826</v>
      </c>
      <c r="EK139" s="41">
        <f t="shared" si="110"/>
        <v>0</v>
      </c>
      <c r="EL139" s="41">
        <f t="shared" si="111"/>
        <v>2.3288259283107964</v>
      </c>
      <c r="EM139" s="41">
        <f t="shared" si="112"/>
        <v>0</v>
      </c>
      <c r="EN139" s="41">
        <f t="shared" si="113"/>
        <v>0.22537025112685125</v>
      </c>
      <c r="EO139" s="41">
        <f t="shared" si="114"/>
        <v>0</v>
      </c>
      <c r="EP139" s="41">
        <f t="shared" si="115"/>
        <v>0.15024683408456754</v>
      </c>
      <c r="EQ139" s="41">
        <f t="shared" si="116"/>
        <v>0</v>
      </c>
      <c r="ER139" s="41">
        <f t="shared" si="117"/>
        <v>100</v>
      </c>
      <c r="ES139" s="41">
        <f t="shared" si="118"/>
        <v>0</v>
      </c>
    </row>
    <row r="140" spans="1:149" s="41" customFormat="1" x14ac:dyDescent="0.45">
      <c r="A140" s="39" t="s">
        <v>258</v>
      </c>
      <c r="B140" s="75" t="s">
        <v>115</v>
      </c>
      <c r="C140" s="41" t="s">
        <v>445</v>
      </c>
      <c r="D140" s="41" t="s">
        <v>537</v>
      </c>
      <c r="E140" s="39" t="s">
        <v>20</v>
      </c>
      <c r="F140" s="39" t="s">
        <v>297</v>
      </c>
      <c r="G140" s="76" t="s">
        <v>434</v>
      </c>
      <c r="H140" s="39" t="s">
        <v>224</v>
      </c>
      <c r="I140" s="39">
        <v>24</v>
      </c>
      <c r="J140" s="39">
        <v>400</v>
      </c>
      <c r="K140" s="39">
        <v>1</v>
      </c>
      <c r="L140" s="39">
        <v>1250</v>
      </c>
      <c r="M140" s="76">
        <v>3</v>
      </c>
      <c r="N140" s="41" t="s">
        <v>89</v>
      </c>
      <c r="O140" s="39" t="s">
        <v>483</v>
      </c>
      <c r="P140" s="76" t="s">
        <v>226</v>
      </c>
      <c r="Q140" s="78"/>
      <c r="R140" s="78">
        <v>2.2999999999999998</v>
      </c>
      <c r="S140" s="79"/>
      <c r="AA140" s="50"/>
      <c r="AB140" s="50"/>
      <c r="AC140" s="50"/>
      <c r="AD140" s="76"/>
      <c r="AE140" s="50">
        <v>0.67</v>
      </c>
      <c r="AF140" s="50">
        <v>0.04</v>
      </c>
      <c r="AG140" s="50">
        <v>0.33</v>
      </c>
      <c r="AH140" s="76"/>
      <c r="AQ140" s="75" t="s">
        <v>110</v>
      </c>
      <c r="AR140" s="80">
        <v>1.129</v>
      </c>
      <c r="AS140" s="80">
        <v>2.6589999999999998</v>
      </c>
      <c r="AU140" s="81">
        <v>2680</v>
      </c>
      <c r="AV140" s="81">
        <v>1319.9999999999998</v>
      </c>
      <c r="AW140" s="81">
        <v>3025.72</v>
      </c>
      <c r="AX140" s="81">
        <v>181.72707980820525</v>
      </c>
      <c r="AY140" s="81">
        <v>3509.8799999999992</v>
      </c>
      <c r="AZ140" s="81">
        <v>427.2459488418819</v>
      </c>
      <c r="BA140" s="75"/>
      <c r="BB140" s="82" t="s">
        <v>89</v>
      </c>
      <c r="BC140" s="83" t="s">
        <v>132</v>
      </c>
      <c r="BD140" s="76">
        <v>47.28</v>
      </c>
      <c r="BE140" s="76"/>
      <c r="BF140" s="76">
        <v>0.87</v>
      </c>
      <c r="BG140" s="76"/>
      <c r="BH140" s="76">
        <v>17.23</v>
      </c>
      <c r="BI140" s="76"/>
      <c r="BJ140" s="76"/>
      <c r="BK140" s="76"/>
      <c r="BL140" s="76"/>
      <c r="BM140" s="76"/>
      <c r="BN140" s="76">
        <v>8.83</v>
      </c>
      <c r="BO140" s="76"/>
      <c r="BP140" s="76">
        <v>0.16</v>
      </c>
      <c r="BQ140" s="76"/>
      <c r="BR140" s="76">
        <v>6.6</v>
      </c>
      <c r="BS140" s="76"/>
      <c r="BT140" s="76"/>
      <c r="BU140" s="76"/>
      <c r="BV140" s="76"/>
      <c r="BW140" s="76"/>
      <c r="BX140" s="76">
        <v>10.71</v>
      </c>
      <c r="BY140" s="76"/>
      <c r="BZ140" s="76">
        <v>2.2000000000000002</v>
      </c>
      <c r="CA140" s="76"/>
      <c r="CB140" s="76">
        <v>0.22</v>
      </c>
      <c r="CC140" s="76"/>
      <c r="CD140" s="76">
        <v>0.14000000000000001</v>
      </c>
      <c r="CE140" s="76"/>
      <c r="CF140" s="76"/>
      <c r="CG140" s="76"/>
      <c r="CH140" s="76"/>
      <c r="CI140" s="76"/>
      <c r="CJ140" s="76"/>
      <c r="CK140" s="76"/>
      <c r="CL140" s="76"/>
      <c r="CM140" s="76"/>
      <c r="CN140" s="76"/>
      <c r="CO140" s="76"/>
      <c r="CP140" s="76"/>
      <c r="CQ140" s="76"/>
      <c r="CR140" s="76"/>
      <c r="CS140" s="76"/>
      <c r="CT140" s="76"/>
      <c r="CU140" s="76"/>
      <c r="CV140" s="76"/>
      <c r="CW140" s="76"/>
      <c r="CX140" s="76"/>
      <c r="CY140" s="76"/>
      <c r="CZ140" s="76"/>
      <c r="DA140" s="76"/>
      <c r="DB140" s="76"/>
      <c r="DC140" s="76"/>
      <c r="DD140" s="76"/>
      <c r="DE140" s="76"/>
      <c r="DF140" s="76"/>
      <c r="DG140" s="76"/>
      <c r="DH140" s="39">
        <f t="shared" si="119"/>
        <v>94.239999999999981</v>
      </c>
      <c r="DJ140" s="41">
        <f t="shared" si="96"/>
        <v>5.7600000000000193</v>
      </c>
      <c r="DK140" s="76"/>
      <c r="DL140" s="41" t="s">
        <v>450</v>
      </c>
      <c r="DO140" s="39">
        <v>5.65</v>
      </c>
      <c r="DP140" s="76">
        <v>0.12</v>
      </c>
      <c r="DQ140" s="76">
        <v>0.12709999999999999</v>
      </c>
      <c r="DR140" s="76">
        <v>1.01E-2</v>
      </c>
      <c r="DU140" s="45"/>
      <c r="DW140" s="75"/>
      <c r="DX140" s="41">
        <f t="shared" si="97"/>
        <v>50.16977928692701</v>
      </c>
      <c r="DY140" s="41">
        <f t="shared" si="98"/>
        <v>0</v>
      </c>
      <c r="DZ140" s="41">
        <f t="shared" si="99"/>
        <v>0.923174872665535</v>
      </c>
      <c r="EA140" s="41">
        <f t="shared" si="100"/>
        <v>0</v>
      </c>
      <c r="EB140" s="41">
        <f t="shared" si="101"/>
        <v>18.283106960950768</v>
      </c>
      <c r="EC140" s="41">
        <f t="shared" si="102"/>
        <v>0</v>
      </c>
      <c r="ED140" s="41">
        <f t="shared" si="103"/>
        <v>9.3696943972835331</v>
      </c>
      <c r="EE140" s="41">
        <f t="shared" si="104"/>
        <v>0</v>
      </c>
      <c r="EF140" s="41">
        <f t="shared" si="105"/>
        <v>0.16977928692699495</v>
      </c>
      <c r="EG140" s="41">
        <f t="shared" si="106"/>
        <v>0</v>
      </c>
      <c r="EH140" s="41">
        <f t="shared" si="107"/>
        <v>7.0033955857385406</v>
      </c>
      <c r="EI140" s="41">
        <f t="shared" si="108"/>
        <v>0</v>
      </c>
      <c r="EJ140" s="41">
        <f t="shared" si="109"/>
        <v>11.364601018675726</v>
      </c>
      <c r="EK140" s="41">
        <f t="shared" si="110"/>
        <v>0</v>
      </c>
      <c r="EL140" s="41">
        <f t="shared" si="111"/>
        <v>2.3344651952461803</v>
      </c>
      <c r="EM140" s="41">
        <f t="shared" si="112"/>
        <v>0</v>
      </c>
      <c r="EN140" s="41">
        <f t="shared" si="113"/>
        <v>0.23344651952461803</v>
      </c>
      <c r="EO140" s="41">
        <f t="shared" si="114"/>
        <v>0</v>
      </c>
      <c r="EP140" s="41">
        <f t="shared" si="115"/>
        <v>0.14855687606112059</v>
      </c>
      <c r="EQ140" s="41">
        <f t="shared" si="116"/>
        <v>0</v>
      </c>
      <c r="ER140" s="41">
        <f t="shared" si="117"/>
        <v>100</v>
      </c>
      <c r="ES140" s="41">
        <f t="shared" si="118"/>
        <v>0</v>
      </c>
    </row>
    <row r="141" spans="1:149" s="41" customFormat="1" x14ac:dyDescent="0.45">
      <c r="A141" s="39" t="s">
        <v>258</v>
      </c>
      <c r="B141" s="75" t="s">
        <v>115</v>
      </c>
      <c r="C141" s="41" t="s">
        <v>445</v>
      </c>
      <c r="D141" s="41" t="s">
        <v>537</v>
      </c>
      <c r="E141" s="39" t="s">
        <v>20</v>
      </c>
      <c r="F141" s="39" t="s">
        <v>298</v>
      </c>
      <c r="G141" s="76" t="s">
        <v>434</v>
      </c>
      <c r="H141" s="39" t="s">
        <v>224</v>
      </c>
      <c r="I141" s="39">
        <v>24</v>
      </c>
      <c r="J141" s="39">
        <v>400</v>
      </c>
      <c r="K141" s="39">
        <v>1</v>
      </c>
      <c r="L141" s="39">
        <v>1250</v>
      </c>
      <c r="M141" s="76">
        <v>3</v>
      </c>
      <c r="N141" s="41" t="s">
        <v>89</v>
      </c>
      <c r="O141" s="39" t="s">
        <v>484</v>
      </c>
      <c r="P141" s="76" t="s">
        <v>226</v>
      </c>
      <c r="Q141" s="78"/>
      <c r="R141" s="78">
        <v>1.73</v>
      </c>
      <c r="S141" s="79"/>
      <c r="AA141" s="50"/>
      <c r="AB141" s="50"/>
      <c r="AC141" s="50"/>
      <c r="AD141" s="76"/>
      <c r="AE141" s="50">
        <v>0.31</v>
      </c>
      <c r="AF141" s="50">
        <v>0.04</v>
      </c>
      <c r="AG141" s="50">
        <v>0.69</v>
      </c>
      <c r="AH141" s="76"/>
      <c r="AQ141" s="75" t="s">
        <v>110</v>
      </c>
      <c r="AR141" s="80">
        <v>1.169</v>
      </c>
      <c r="AS141" s="80">
        <v>2.5779999999999998</v>
      </c>
      <c r="AU141" s="81">
        <v>1240</v>
      </c>
      <c r="AV141" s="81">
        <v>2760</v>
      </c>
      <c r="AW141" s="81">
        <v>1449.56</v>
      </c>
      <c r="AX141" s="81">
        <v>187.29574838199233</v>
      </c>
      <c r="AY141" s="81">
        <v>7115.28</v>
      </c>
      <c r="AZ141" s="81">
        <v>420.08112500420674</v>
      </c>
      <c r="BA141" s="75"/>
      <c r="BB141" s="82" t="s">
        <v>89</v>
      </c>
      <c r="BC141" s="83" t="s">
        <v>132</v>
      </c>
      <c r="BD141" s="76">
        <v>48.53</v>
      </c>
      <c r="BE141" s="76"/>
      <c r="BF141" s="76">
        <v>0.89</v>
      </c>
      <c r="BG141" s="76"/>
      <c r="BH141" s="76">
        <v>17.68</v>
      </c>
      <c r="BI141" s="76"/>
      <c r="BJ141" s="76"/>
      <c r="BK141" s="76"/>
      <c r="BL141" s="76"/>
      <c r="BM141" s="76"/>
      <c r="BN141" s="76">
        <v>9.06</v>
      </c>
      <c r="BO141" s="76"/>
      <c r="BP141" s="76">
        <v>0.16</v>
      </c>
      <c r="BQ141" s="76"/>
      <c r="BR141" s="76">
        <v>6.77</v>
      </c>
      <c r="BS141" s="76"/>
      <c r="BT141" s="76"/>
      <c r="BU141" s="76"/>
      <c r="BV141" s="76"/>
      <c r="BW141" s="76"/>
      <c r="BX141" s="76">
        <v>11</v>
      </c>
      <c r="BY141" s="76"/>
      <c r="BZ141" s="76">
        <v>2.25</v>
      </c>
      <c r="CA141" s="76"/>
      <c r="CB141" s="76">
        <v>0.22</v>
      </c>
      <c r="CC141" s="76"/>
      <c r="CD141" s="76">
        <v>0.15</v>
      </c>
      <c r="CE141" s="76"/>
      <c r="CF141" s="76"/>
      <c r="CG141" s="76"/>
      <c r="CH141" s="76"/>
      <c r="CI141" s="76"/>
      <c r="CJ141" s="76"/>
      <c r="CK141" s="76"/>
      <c r="CL141" s="76"/>
      <c r="CM141" s="76"/>
      <c r="CN141" s="76"/>
      <c r="CO141" s="76"/>
      <c r="CP141" s="76"/>
      <c r="CQ141" s="76"/>
      <c r="CR141" s="76"/>
      <c r="CS141" s="76"/>
      <c r="CT141" s="76"/>
      <c r="CU141" s="76"/>
      <c r="CV141" s="76"/>
      <c r="CW141" s="76"/>
      <c r="CX141" s="76"/>
      <c r="CY141" s="76"/>
      <c r="CZ141" s="76"/>
      <c r="DA141" s="76"/>
      <c r="DB141" s="76"/>
      <c r="DC141" s="76"/>
      <c r="DD141" s="76"/>
      <c r="DE141" s="76"/>
      <c r="DF141" s="76"/>
      <c r="DG141" s="76"/>
      <c r="DH141" s="39">
        <f t="shared" si="119"/>
        <v>96.71</v>
      </c>
      <c r="DJ141" s="41">
        <f t="shared" si="96"/>
        <v>3.2900000000000063</v>
      </c>
      <c r="DK141" s="76"/>
      <c r="DL141" s="41" t="s">
        <v>450</v>
      </c>
      <c r="DO141" s="39">
        <v>3.07</v>
      </c>
      <c r="DP141" s="76">
        <v>0.12</v>
      </c>
      <c r="DQ141" s="76">
        <v>0.21829999999999999</v>
      </c>
      <c r="DR141" s="76">
        <v>1.78E-2</v>
      </c>
      <c r="DU141" s="45"/>
      <c r="DW141" s="75"/>
      <c r="DX141" s="41">
        <f t="shared" si="97"/>
        <v>50.180953365732606</v>
      </c>
      <c r="DY141" s="41">
        <f t="shared" si="98"/>
        <v>0</v>
      </c>
      <c r="DZ141" s="41">
        <f t="shared" si="99"/>
        <v>0.9202771171543791</v>
      </c>
      <c r="EA141" s="41">
        <f t="shared" si="100"/>
        <v>0</v>
      </c>
      <c r="EB141" s="41">
        <f t="shared" si="101"/>
        <v>18.281460035156655</v>
      </c>
      <c r="EC141" s="41">
        <f t="shared" si="102"/>
        <v>0</v>
      </c>
      <c r="ED141" s="41">
        <f t="shared" si="103"/>
        <v>9.3682142487850282</v>
      </c>
      <c r="EE141" s="41">
        <f t="shared" si="104"/>
        <v>0</v>
      </c>
      <c r="EF141" s="41">
        <f t="shared" si="105"/>
        <v>0.16544307724123672</v>
      </c>
      <c r="EG141" s="41">
        <f t="shared" si="106"/>
        <v>0</v>
      </c>
      <c r="EH141" s="41">
        <f t="shared" si="107"/>
        <v>7.0003102057698277</v>
      </c>
      <c r="EI141" s="41">
        <f t="shared" si="108"/>
        <v>0</v>
      </c>
      <c r="EJ141" s="41">
        <f t="shared" si="109"/>
        <v>11.374211560335024</v>
      </c>
      <c r="EK141" s="41">
        <f t="shared" si="110"/>
        <v>0</v>
      </c>
      <c r="EL141" s="41">
        <f t="shared" si="111"/>
        <v>2.3265432737048912</v>
      </c>
      <c r="EM141" s="41">
        <f t="shared" si="112"/>
        <v>0</v>
      </c>
      <c r="EN141" s="41">
        <f t="shared" si="113"/>
        <v>0.22748423120670047</v>
      </c>
      <c r="EO141" s="41">
        <f t="shared" si="114"/>
        <v>0</v>
      </c>
      <c r="EP141" s="41">
        <f t="shared" si="115"/>
        <v>0.15510288491365939</v>
      </c>
      <c r="EQ141" s="41">
        <f t="shared" si="116"/>
        <v>0</v>
      </c>
      <c r="ER141" s="41">
        <f t="shared" si="117"/>
        <v>100</v>
      </c>
      <c r="ES141" s="41">
        <f t="shared" si="118"/>
        <v>0</v>
      </c>
    </row>
    <row r="142" spans="1:149" s="41" customFormat="1" x14ac:dyDescent="0.45">
      <c r="A142" s="39" t="s">
        <v>258</v>
      </c>
      <c r="B142" s="75" t="s">
        <v>115</v>
      </c>
      <c r="C142" s="41" t="s">
        <v>445</v>
      </c>
      <c r="D142" s="41" t="s">
        <v>537</v>
      </c>
      <c r="E142" s="39" t="s">
        <v>20</v>
      </c>
      <c r="F142" s="39" t="s">
        <v>299</v>
      </c>
      <c r="G142" s="76" t="s">
        <v>434</v>
      </c>
      <c r="H142" s="39" t="s">
        <v>224</v>
      </c>
      <c r="I142" s="39">
        <v>24</v>
      </c>
      <c r="J142" s="39">
        <v>500</v>
      </c>
      <c r="K142" s="39">
        <v>1</v>
      </c>
      <c r="L142" s="39">
        <v>1250</v>
      </c>
      <c r="M142" s="76">
        <v>3</v>
      </c>
      <c r="N142" s="41" t="s">
        <v>89</v>
      </c>
      <c r="O142" s="39" t="s">
        <v>485</v>
      </c>
      <c r="P142" s="76" t="s">
        <v>226</v>
      </c>
      <c r="Q142" s="78"/>
      <c r="R142" s="78">
        <v>1.45</v>
      </c>
      <c r="S142" s="79"/>
      <c r="AA142" s="50"/>
      <c r="AB142" s="50"/>
      <c r="AC142" s="50"/>
      <c r="AD142" s="76"/>
      <c r="AE142" s="50">
        <v>0.18</v>
      </c>
      <c r="AF142" s="50">
        <v>0.04</v>
      </c>
      <c r="AG142" s="50">
        <v>0.82</v>
      </c>
      <c r="AH142" s="76"/>
      <c r="AQ142" s="75" t="s">
        <v>110</v>
      </c>
      <c r="AR142" s="80">
        <v>1.294</v>
      </c>
      <c r="AS142" s="80">
        <v>3.2789999999999999</v>
      </c>
      <c r="AU142" s="81">
        <v>900</v>
      </c>
      <c r="AV142" s="81">
        <v>4100</v>
      </c>
      <c r="AW142" s="81">
        <v>1164.6000000000001</v>
      </c>
      <c r="AX142" s="81">
        <v>258.88272035303237</v>
      </c>
      <c r="AY142" s="81">
        <v>13443.9</v>
      </c>
      <c r="AZ142" s="81">
        <v>671.59459488322261</v>
      </c>
      <c r="BA142" s="75"/>
      <c r="BB142" s="82" t="s">
        <v>89</v>
      </c>
      <c r="BC142" s="83" t="s">
        <v>132</v>
      </c>
      <c r="BD142" s="76">
        <v>48.36</v>
      </c>
      <c r="BE142" s="76"/>
      <c r="BF142" s="76">
        <v>0.89</v>
      </c>
      <c r="BG142" s="76"/>
      <c r="BH142" s="76">
        <v>17.62</v>
      </c>
      <c r="BI142" s="76"/>
      <c r="BJ142" s="76"/>
      <c r="BK142" s="76"/>
      <c r="BL142" s="76"/>
      <c r="BM142" s="76"/>
      <c r="BN142" s="76">
        <v>9.0299999999999994</v>
      </c>
      <c r="BO142" s="76"/>
      <c r="BP142" s="76">
        <v>0.16</v>
      </c>
      <c r="BQ142" s="76"/>
      <c r="BR142" s="76">
        <v>6.75</v>
      </c>
      <c r="BS142" s="76"/>
      <c r="BT142" s="76"/>
      <c r="BU142" s="76"/>
      <c r="BV142" s="76"/>
      <c r="BW142" s="76"/>
      <c r="BX142" s="76">
        <v>10.96</v>
      </c>
      <c r="BY142" s="76"/>
      <c r="BZ142" s="76">
        <v>2.25</v>
      </c>
      <c r="CA142" s="76"/>
      <c r="CB142" s="76">
        <v>0.22</v>
      </c>
      <c r="CC142" s="76"/>
      <c r="CD142" s="76">
        <v>0.14000000000000001</v>
      </c>
      <c r="CE142" s="76"/>
      <c r="CF142" s="76"/>
      <c r="CG142" s="76"/>
      <c r="CH142" s="76"/>
      <c r="CI142" s="76"/>
      <c r="CJ142" s="76"/>
      <c r="CK142" s="76"/>
      <c r="CL142" s="76"/>
      <c r="CM142" s="76"/>
      <c r="CN142" s="76"/>
      <c r="CO142" s="76"/>
      <c r="CP142" s="76"/>
      <c r="CQ142" s="76"/>
      <c r="CR142" s="76"/>
      <c r="CS142" s="76"/>
      <c r="CT142" s="76"/>
      <c r="CU142" s="76"/>
      <c r="CV142" s="76"/>
      <c r="CW142" s="76"/>
      <c r="CX142" s="76"/>
      <c r="CY142" s="76"/>
      <c r="CZ142" s="76"/>
      <c r="DA142" s="76"/>
      <c r="DB142" s="76"/>
      <c r="DC142" s="76"/>
      <c r="DD142" s="76"/>
      <c r="DE142" s="76"/>
      <c r="DF142" s="76"/>
      <c r="DG142" s="76"/>
      <c r="DH142" s="39">
        <f t="shared" si="119"/>
        <v>96.38000000000001</v>
      </c>
      <c r="DJ142" s="41">
        <f t="shared" si="96"/>
        <v>3.6199999999999903</v>
      </c>
      <c r="DK142" s="76"/>
      <c r="DL142" s="41" t="s">
        <v>450</v>
      </c>
      <c r="DO142" s="39">
        <v>3.29</v>
      </c>
      <c r="DP142" s="76">
        <v>0.13</v>
      </c>
      <c r="DQ142" s="76">
        <v>0.32769999999999999</v>
      </c>
      <c r="DR142" s="76">
        <v>2.6599999999999999E-2</v>
      </c>
      <c r="DU142" s="45"/>
      <c r="DW142" s="75"/>
      <c r="DX142" s="41">
        <f t="shared" si="97"/>
        <v>50.176385142145662</v>
      </c>
      <c r="DY142" s="41">
        <f t="shared" si="98"/>
        <v>0</v>
      </c>
      <c r="DZ142" s="41">
        <f t="shared" si="99"/>
        <v>0.92342809711558405</v>
      </c>
      <c r="EA142" s="41">
        <f t="shared" si="100"/>
        <v>0</v>
      </c>
      <c r="EB142" s="41">
        <f t="shared" si="101"/>
        <v>18.281801203569202</v>
      </c>
      <c r="EC142" s="41">
        <f t="shared" si="102"/>
        <v>0</v>
      </c>
      <c r="ED142" s="41">
        <f t="shared" si="103"/>
        <v>9.3691637269142962</v>
      </c>
      <c r="EE142" s="41">
        <f t="shared" si="104"/>
        <v>0</v>
      </c>
      <c r="EF142" s="41">
        <f t="shared" si="105"/>
        <v>0.16600954554886904</v>
      </c>
      <c r="EG142" s="41">
        <f t="shared" si="106"/>
        <v>0</v>
      </c>
      <c r="EH142" s="41">
        <f t="shared" si="107"/>
        <v>7.0035277028429128</v>
      </c>
      <c r="EI142" s="41">
        <f t="shared" si="108"/>
        <v>0</v>
      </c>
      <c r="EJ142" s="41">
        <f t="shared" si="109"/>
        <v>11.37165387009753</v>
      </c>
      <c r="EK142" s="41">
        <f t="shared" si="110"/>
        <v>0</v>
      </c>
      <c r="EL142" s="41">
        <f t="shared" si="111"/>
        <v>2.3345092342809708</v>
      </c>
      <c r="EM142" s="41">
        <f t="shared" si="112"/>
        <v>0</v>
      </c>
      <c r="EN142" s="41">
        <f t="shared" si="113"/>
        <v>0.22826312512969493</v>
      </c>
      <c r="EO142" s="41">
        <f t="shared" si="114"/>
        <v>0</v>
      </c>
      <c r="EP142" s="41">
        <f t="shared" si="115"/>
        <v>0.14525835235526041</v>
      </c>
      <c r="EQ142" s="41">
        <f t="shared" si="116"/>
        <v>0</v>
      </c>
      <c r="ER142" s="41">
        <f t="shared" si="117"/>
        <v>100</v>
      </c>
      <c r="ES142" s="41">
        <f t="shared" si="118"/>
        <v>0</v>
      </c>
    </row>
    <row r="143" spans="1:149" s="41" customFormat="1" x14ac:dyDescent="0.45">
      <c r="A143" s="39" t="s">
        <v>258</v>
      </c>
      <c r="B143" s="75" t="s">
        <v>115</v>
      </c>
      <c r="C143" s="41" t="s">
        <v>445</v>
      </c>
      <c r="D143" s="41" t="s">
        <v>537</v>
      </c>
      <c r="E143" s="39" t="s">
        <v>20</v>
      </c>
      <c r="F143" s="39" t="s">
        <v>300</v>
      </c>
      <c r="G143" s="76" t="s">
        <v>434</v>
      </c>
      <c r="H143" s="39" t="s">
        <v>224</v>
      </c>
      <c r="I143" s="39">
        <v>24</v>
      </c>
      <c r="J143" s="39">
        <v>500</v>
      </c>
      <c r="K143" s="39">
        <v>1</v>
      </c>
      <c r="L143" s="39">
        <v>1250</v>
      </c>
      <c r="M143" s="76">
        <v>3</v>
      </c>
      <c r="N143" s="41" t="s">
        <v>89</v>
      </c>
      <c r="O143" s="39" t="s">
        <v>486</v>
      </c>
      <c r="P143" s="76" t="s">
        <v>226</v>
      </c>
      <c r="Q143" s="78"/>
      <c r="R143" s="78">
        <v>2.2799999999999998</v>
      </c>
      <c r="S143" s="79"/>
      <c r="AA143" s="50"/>
      <c r="AB143" s="50"/>
      <c r="AC143" s="50"/>
      <c r="AD143" s="76"/>
      <c r="AE143" s="50">
        <v>0.64</v>
      </c>
      <c r="AF143" s="50">
        <v>0.05</v>
      </c>
      <c r="AG143" s="50">
        <v>0.36</v>
      </c>
      <c r="AH143" s="76"/>
      <c r="AQ143" s="75" t="s">
        <v>110</v>
      </c>
      <c r="AR143" s="80">
        <v>1.212</v>
      </c>
      <c r="AS143" s="80">
        <v>3.4220000000000002</v>
      </c>
      <c r="AU143" s="81">
        <v>3200</v>
      </c>
      <c r="AV143" s="81">
        <v>1800</v>
      </c>
      <c r="AW143" s="81">
        <v>3878.4</v>
      </c>
      <c r="AX143" s="81">
        <v>303.70769245199887</v>
      </c>
      <c r="AY143" s="81">
        <v>6159.6</v>
      </c>
      <c r="AZ143" s="81">
        <v>858.06839352732254</v>
      </c>
      <c r="BA143" s="75"/>
      <c r="BB143" s="82" t="s">
        <v>89</v>
      </c>
      <c r="BC143" s="83" t="s">
        <v>132</v>
      </c>
      <c r="BD143" s="76">
        <v>47.18</v>
      </c>
      <c r="BE143" s="76"/>
      <c r="BF143" s="76">
        <v>0.87</v>
      </c>
      <c r="BG143" s="76"/>
      <c r="BH143" s="76">
        <v>17.190000000000001</v>
      </c>
      <c r="BI143" s="76"/>
      <c r="BJ143" s="76"/>
      <c r="BK143" s="76"/>
      <c r="BL143" s="76"/>
      <c r="BM143" s="76"/>
      <c r="BN143" s="76">
        <v>8.81</v>
      </c>
      <c r="BO143" s="76"/>
      <c r="BP143" s="76">
        <v>0.16</v>
      </c>
      <c r="BQ143" s="76"/>
      <c r="BR143" s="76">
        <v>6.58</v>
      </c>
      <c r="BS143" s="76"/>
      <c r="BT143" s="76"/>
      <c r="BU143" s="76"/>
      <c r="BV143" s="76"/>
      <c r="BW143" s="76"/>
      <c r="BX143" s="76">
        <v>10.69</v>
      </c>
      <c r="BY143" s="76"/>
      <c r="BZ143" s="76">
        <v>2.19</v>
      </c>
      <c r="CA143" s="76"/>
      <c r="CB143" s="76">
        <v>0.22</v>
      </c>
      <c r="CC143" s="76"/>
      <c r="CD143" s="76">
        <v>0.14000000000000001</v>
      </c>
      <c r="CE143" s="76"/>
      <c r="CF143" s="76"/>
      <c r="CG143" s="76"/>
      <c r="CH143" s="76"/>
      <c r="CI143" s="76"/>
      <c r="CJ143" s="76"/>
      <c r="CK143" s="76"/>
      <c r="CL143" s="76"/>
      <c r="CM143" s="76"/>
      <c r="CN143" s="76"/>
      <c r="CO143" s="76"/>
      <c r="CP143" s="76"/>
      <c r="CQ143" s="76"/>
      <c r="CR143" s="76"/>
      <c r="CS143" s="76"/>
      <c r="CT143" s="76"/>
      <c r="CU143" s="76"/>
      <c r="CV143" s="76"/>
      <c r="CW143" s="76"/>
      <c r="CX143" s="76"/>
      <c r="CY143" s="76"/>
      <c r="CZ143" s="76"/>
      <c r="DA143" s="76"/>
      <c r="DB143" s="76"/>
      <c r="DC143" s="76"/>
      <c r="DD143" s="76"/>
      <c r="DE143" s="76"/>
      <c r="DF143" s="76"/>
      <c r="DG143" s="76"/>
      <c r="DH143" s="39">
        <f t="shared" si="119"/>
        <v>94.029999999999987</v>
      </c>
      <c r="DJ143" s="41">
        <f t="shared" si="96"/>
        <v>5.9700000000000131</v>
      </c>
      <c r="DK143" s="76"/>
      <c r="DL143" s="41" t="s">
        <v>450</v>
      </c>
      <c r="DO143" s="39">
        <v>5.72</v>
      </c>
      <c r="DP143" s="76">
        <v>0.12</v>
      </c>
      <c r="DQ143" s="76">
        <v>0.24210000000000001</v>
      </c>
      <c r="DR143" s="76">
        <v>2.6800000000000001E-2</v>
      </c>
      <c r="DU143" s="45"/>
      <c r="DW143" s="75"/>
      <c r="DX143" s="41">
        <f t="shared" si="97"/>
        <v>50.175475911943003</v>
      </c>
      <c r="DY143" s="41">
        <f t="shared" si="98"/>
        <v>0</v>
      </c>
      <c r="DZ143" s="41">
        <f t="shared" si="99"/>
        <v>0.92523662660852923</v>
      </c>
      <c r="EA143" s="41">
        <f t="shared" si="100"/>
        <v>0</v>
      </c>
      <c r="EB143" s="41">
        <f t="shared" si="101"/>
        <v>18.281399553334047</v>
      </c>
      <c r="EC143" s="41">
        <f t="shared" si="102"/>
        <v>0</v>
      </c>
      <c r="ED143" s="41">
        <f t="shared" si="103"/>
        <v>9.3693502073806254</v>
      </c>
      <c r="EE143" s="41">
        <f t="shared" si="104"/>
        <v>0</v>
      </c>
      <c r="EF143" s="41">
        <f t="shared" si="105"/>
        <v>0.17015846006593643</v>
      </c>
      <c r="EG143" s="41">
        <f t="shared" si="106"/>
        <v>0</v>
      </c>
      <c r="EH143" s="41">
        <f t="shared" si="107"/>
        <v>6.9977666702116359</v>
      </c>
      <c r="EI143" s="41">
        <f t="shared" si="108"/>
        <v>0</v>
      </c>
      <c r="EJ143" s="41">
        <f t="shared" si="109"/>
        <v>11.368712113155377</v>
      </c>
      <c r="EK143" s="41">
        <f t="shared" si="110"/>
        <v>0</v>
      </c>
      <c r="EL143" s="41">
        <f t="shared" si="111"/>
        <v>2.329043922152505</v>
      </c>
      <c r="EM143" s="41">
        <f t="shared" si="112"/>
        <v>0</v>
      </c>
      <c r="EN143" s="41">
        <f t="shared" si="113"/>
        <v>0.23396788259066262</v>
      </c>
      <c r="EO143" s="41">
        <f t="shared" si="114"/>
        <v>0</v>
      </c>
      <c r="EP143" s="41">
        <f t="shared" si="115"/>
        <v>0.1488886525576944</v>
      </c>
      <c r="EQ143" s="41">
        <f t="shared" si="116"/>
        <v>0</v>
      </c>
      <c r="ER143" s="41">
        <f t="shared" si="117"/>
        <v>100</v>
      </c>
      <c r="ES143" s="41">
        <f t="shared" si="118"/>
        <v>0</v>
      </c>
    </row>
    <row r="144" spans="1:149" s="41" customFormat="1" x14ac:dyDescent="0.45">
      <c r="A144" s="39" t="s">
        <v>258</v>
      </c>
      <c r="B144" s="75" t="s">
        <v>115</v>
      </c>
      <c r="C144" s="41" t="s">
        <v>445</v>
      </c>
      <c r="D144" s="41" t="s">
        <v>537</v>
      </c>
      <c r="E144" s="39" t="s">
        <v>20</v>
      </c>
      <c r="F144" s="39" t="s">
        <v>301</v>
      </c>
      <c r="G144" s="76" t="s">
        <v>434</v>
      </c>
      <c r="H144" s="39" t="s">
        <v>224</v>
      </c>
      <c r="I144" s="39">
        <v>24</v>
      </c>
      <c r="J144" s="39">
        <v>500</v>
      </c>
      <c r="K144" s="39">
        <v>1</v>
      </c>
      <c r="L144" s="39">
        <v>1250</v>
      </c>
      <c r="M144" s="76">
        <v>3</v>
      </c>
      <c r="N144" s="41" t="s">
        <v>89</v>
      </c>
      <c r="O144" s="39" t="s">
        <v>487</v>
      </c>
      <c r="P144" s="76" t="s">
        <v>226</v>
      </c>
      <c r="Q144" s="78"/>
      <c r="R144" s="78">
        <v>2.52</v>
      </c>
      <c r="S144" s="79"/>
      <c r="AA144" s="50"/>
      <c r="AB144" s="50"/>
      <c r="AC144" s="50"/>
      <c r="AD144" s="76"/>
      <c r="AE144" s="50">
        <v>0.91</v>
      </c>
      <c r="AF144" s="50">
        <v>0.05</v>
      </c>
      <c r="AG144" s="50">
        <v>0.09</v>
      </c>
      <c r="AH144" s="76"/>
      <c r="AQ144" s="75" t="s">
        <v>110</v>
      </c>
      <c r="AR144" s="80">
        <v>1.2030000000000001</v>
      </c>
      <c r="AS144" s="80">
        <v>3.5049999999999999</v>
      </c>
      <c r="AU144" s="81">
        <v>4550</v>
      </c>
      <c r="AV144" s="81">
        <v>449.99999999999983</v>
      </c>
      <c r="AW144" s="81">
        <v>5473.6500000000005</v>
      </c>
      <c r="AX144" s="81">
        <v>302.13057246291078</v>
      </c>
      <c r="AY144" s="81">
        <v>1577.2499999999993</v>
      </c>
      <c r="AZ144" s="81">
        <v>876.41464943099277</v>
      </c>
      <c r="BA144" s="75"/>
      <c r="BB144" s="82" t="s">
        <v>89</v>
      </c>
      <c r="BC144" s="83" t="s">
        <v>132</v>
      </c>
      <c r="BD144" s="76">
        <v>46.33</v>
      </c>
      <c r="BE144" s="76"/>
      <c r="BF144" s="76">
        <v>0.85</v>
      </c>
      <c r="BG144" s="76"/>
      <c r="BH144" s="76">
        <v>16.88</v>
      </c>
      <c r="BI144" s="76"/>
      <c r="BJ144" s="76"/>
      <c r="BK144" s="76"/>
      <c r="BL144" s="76"/>
      <c r="BM144" s="76"/>
      <c r="BN144" s="76">
        <v>8.65</v>
      </c>
      <c r="BO144" s="76"/>
      <c r="BP144" s="76">
        <v>0.16</v>
      </c>
      <c r="BQ144" s="76"/>
      <c r="BR144" s="76">
        <v>6.46</v>
      </c>
      <c r="BS144" s="76"/>
      <c r="BT144" s="76"/>
      <c r="BU144" s="76"/>
      <c r="BV144" s="76"/>
      <c r="BW144" s="76"/>
      <c r="BX144" s="76">
        <v>10.5</v>
      </c>
      <c r="BY144" s="76"/>
      <c r="BZ144" s="76">
        <v>2.15</v>
      </c>
      <c r="CA144" s="76"/>
      <c r="CB144" s="76">
        <v>0.21</v>
      </c>
      <c r="CC144" s="76"/>
      <c r="CD144" s="76">
        <v>0.14000000000000001</v>
      </c>
      <c r="CE144" s="76"/>
      <c r="CF144" s="76"/>
      <c r="CG144" s="76"/>
      <c r="CH144" s="76"/>
      <c r="CI144" s="76"/>
      <c r="CJ144" s="76"/>
      <c r="CK144" s="76"/>
      <c r="CL144" s="76"/>
      <c r="CM144" s="76"/>
      <c r="CN144" s="76"/>
      <c r="CO144" s="76"/>
      <c r="CP144" s="76"/>
      <c r="CQ144" s="76"/>
      <c r="CR144" s="76"/>
      <c r="CS144" s="76"/>
      <c r="CT144" s="76"/>
      <c r="CU144" s="76"/>
      <c r="CV144" s="76"/>
      <c r="CW144" s="76"/>
      <c r="CX144" s="76"/>
      <c r="CY144" s="76"/>
      <c r="CZ144" s="76"/>
      <c r="DA144" s="76"/>
      <c r="DB144" s="76"/>
      <c r="DC144" s="76"/>
      <c r="DD144" s="76"/>
      <c r="DE144" s="76"/>
      <c r="DF144" s="76"/>
      <c r="DG144" s="76"/>
      <c r="DH144" s="39">
        <f t="shared" si="119"/>
        <v>92.33</v>
      </c>
      <c r="DJ144" s="41">
        <f t="shared" si="96"/>
        <v>7.6700000000000017</v>
      </c>
      <c r="DK144" s="76"/>
      <c r="DL144" s="41" t="s">
        <v>450</v>
      </c>
      <c r="DO144" s="39">
        <v>7.56</v>
      </c>
      <c r="DP144" s="76">
        <v>0.14000000000000001</v>
      </c>
      <c r="DQ144" s="76">
        <v>0.1051</v>
      </c>
      <c r="DR144" s="76">
        <v>9.7999999999999997E-3</v>
      </c>
      <c r="DU144" s="45"/>
      <c r="DW144" s="75"/>
      <c r="DX144" s="41">
        <f t="shared" si="97"/>
        <v>50.178706812520304</v>
      </c>
      <c r="DY144" s="41">
        <f t="shared" si="98"/>
        <v>0</v>
      </c>
      <c r="DZ144" s="41">
        <f t="shared" si="99"/>
        <v>0.92061085237734219</v>
      </c>
      <c r="EA144" s="41">
        <f t="shared" si="100"/>
        <v>0</v>
      </c>
      <c r="EB144" s="41">
        <f t="shared" si="101"/>
        <v>18.28224845662298</v>
      </c>
      <c r="EC144" s="41">
        <f t="shared" si="102"/>
        <v>0</v>
      </c>
      <c r="ED144" s="41">
        <f t="shared" si="103"/>
        <v>9.3685692624282471</v>
      </c>
      <c r="EE144" s="41">
        <f t="shared" si="104"/>
        <v>0</v>
      </c>
      <c r="EF144" s="41">
        <f t="shared" si="105"/>
        <v>0.17329145456514677</v>
      </c>
      <c r="EG144" s="41">
        <f t="shared" si="106"/>
        <v>0</v>
      </c>
      <c r="EH144" s="41">
        <f t="shared" si="107"/>
        <v>6.9966424780678009</v>
      </c>
      <c r="EI144" s="41">
        <f t="shared" si="108"/>
        <v>0</v>
      </c>
      <c r="EJ144" s="41">
        <f t="shared" si="109"/>
        <v>11.372251705837757</v>
      </c>
      <c r="EK144" s="41">
        <f t="shared" si="110"/>
        <v>0</v>
      </c>
      <c r="EL144" s="41">
        <f t="shared" si="111"/>
        <v>2.3286039207191593</v>
      </c>
      <c r="EM144" s="41">
        <f t="shared" si="112"/>
        <v>0</v>
      </c>
      <c r="EN144" s="41">
        <f t="shared" si="113"/>
        <v>0.22744503411675512</v>
      </c>
      <c r="EO144" s="41">
        <f t="shared" si="114"/>
        <v>0</v>
      </c>
      <c r="EP144" s="41">
        <f t="shared" si="115"/>
        <v>0.15163002274450343</v>
      </c>
      <c r="EQ144" s="41">
        <f t="shared" si="116"/>
        <v>0</v>
      </c>
      <c r="ER144" s="41">
        <f t="shared" si="117"/>
        <v>100</v>
      </c>
      <c r="ES144" s="41">
        <f t="shared" si="118"/>
        <v>0</v>
      </c>
    </row>
    <row r="145" spans="1:149" s="41" customFormat="1" x14ac:dyDescent="0.45">
      <c r="A145" s="39" t="s">
        <v>258</v>
      </c>
      <c r="B145" s="75" t="s">
        <v>115</v>
      </c>
      <c r="C145" s="41" t="s">
        <v>445</v>
      </c>
      <c r="D145" s="41" t="s">
        <v>537</v>
      </c>
      <c r="E145" s="39" t="s">
        <v>20</v>
      </c>
      <c r="F145" s="39" t="s">
        <v>302</v>
      </c>
      <c r="G145" s="76" t="s">
        <v>434</v>
      </c>
      <c r="H145" s="39" t="s">
        <v>224</v>
      </c>
      <c r="I145" s="39">
        <v>24</v>
      </c>
      <c r="J145" s="39">
        <v>500</v>
      </c>
      <c r="K145" s="39">
        <v>1</v>
      </c>
      <c r="L145" s="39">
        <v>1250</v>
      </c>
      <c r="M145" s="76">
        <v>3</v>
      </c>
      <c r="N145" s="41" t="s">
        <v>89</v>
      </c>
      <c r="O145" s="39" t="s">
        <v>464</v>
      </c>
      <c r="P145" s="76" t="s">
        <v>226</v>
      </c>
      <c r="Q145" s="78"/>
      <c r="R145" s="78">
        <v>2.6</v>
      </c>
      <c r="S145" s="79"/>
      <c r="AA145" s="50"/>
      <c r="AB145" s="50"/>
      <c r="AC145" s="50"/>
      <c r="AD145" s="76"/>
      <c r="AE145" s="50">
        <v>1</v>
      </c>
      <c r="AF145" s="50">
        <v>0.06</v>
      </c>
      <c r="AG145" s="50">
        <v>0</v>
      </c>
      <c r="AH145" s="76"/>
      <c r="AQ145" s="75"/>
      <c r="AR145" s="80">
        <v>1.202</v>
      </c>
      <c r="AS145" s="80"/>
      <c r="AU145" s="81">
        <v>5000</v>
      </c>
      <c r="AV145" s="81">
        <v>0</v>
      </c>
      <c r="AW145" s="81">
        <v>6010</v>
      </c>
      <c r="AX145" s="81"/>
      <c r="AY145" s="81"/>
      <c r="AZ145" s="81"/>
      <c r="BA145" s="75"/>
      <c r="BB145" s="82" t="s">
        <v>89</v>
      </c>
      <c r="BC145" s="83" t="s">
        <v>132</v>
      </c>
      <c r="BD145" s="76">
        <v>45.75</v>
      </c>
      <c r="BE145" s="76"/>
      <c r="BF145" s="76">
        <v>0.84</v>
      </c>
      <c r="BG145" s="76"/>
      <c r="BH145" s="76">
        <v>16.670000000000002</v>
      </c>
      <c r="BI145" s="76"/>
      <c r="BJ145" s="76"/>
      <c r="BK145" s="76"/>
      <c r="BL145" s="76"/>
      <c r="BM145" s="76"/>
      <c r="BN145" s="76">
        <v>8.5500000000000007</v>
      </c>
      <c r="BO145" s="76"/>
      <c r="BP145" s="76">
        <v>0.16</v>
      </c>
      <c r="BQ145" s="76"/>
      <c r="BR145" s="76">
        <v>6.38</v>
      </c>
      <c r="BS145" s="76"/>
      <c r="BT145" s="76"/>
      <c r="BU145" s="76"/>
      <c r="BV145" s="76"/>
      <c r="BW145" s="76"/>
      <c r="BX145" s="76">
        <v>10.37</v>
      </c>
      <c r="BY145" s="76"/>
      <c r="BZ145" s="76">
        <v>2.12</v>
      </c>
      <c r="CA145" s="76"/>
      <c r="CB145" s="76">
        <v>0.21</v>
      </c>
      <c r="CC145" s="76"/>
      <c r="CD145" s="76">
        <v>0.14000000000000001</v>
      </c>
      <c r="CE145" s="76"/>
      <c r="CF145" s="76"/>
      <c r="CG145" s="76"/>
      <c r="CH145" s="76"/>
      <c r="CI145" s="76"/>
      <c r="CJ145" s="76"/>
      <c r="CK145" s="76"/>
      <c r="CL145" s="76"/>
      <c r="CM145" s="76"/>
      <c r="CN145" s="76"/>
      <c r="CO145" s="76"/>
      <c r="CP145" s="76"/>
      <c r="CQ145" s="76"/>
      <c r="CR145" s="76"/>
      <c r="CS145" s="76"/>
      <c r="CT145" s="76"/>
      <c r="CU145" s="76"/>
      <c r="CV145" s="76"/>
      <c r="CW145" s="76"/>
      <c r="CX145" s="76"/>
      <c r="CY145" s="76"/>
      <c r="CZ145" s="76"/>
      <c r="DA145" s="76"/>
      <c r="DB145" s="76"/>
      <c r="DC145" s="76"/>
      <c r="DD145" s="76"/>
      <c r="DE145" s="76"/>
      <c r="DF145" s="76"/>
      <c r="DG145" s="76"/>
      <c r="DH145" s="39">
        <f t="shared" si="119"/>
        <v>91.19</v>
      </c>
      <c r="DJ145" s="41">
        <f t="shared" si="96"/>
        <v>8.8100000000000023</v>
      </c>
      <c r="DK145" s="76"/>
      <c r="DL145" s="41" t="s">
        <v>450</v>
      </c>
      <c r="DO145" s="39">
        <v>8.81</v>
      </c>
      <c r="DP145" s="76">
        <v>0.16</v>
      </c>
      <c r="DQ145" s="76">
        <v>0</v>
      </c>
      <c r="DR145" s="76">
        <v>0</v>
      </c>
      <c r="DU145" s="45"/>
      <c r="DW145" s="75"/>
      <c r="DX145" s="41">
        <f t="shared" si="97"/>
        <v>50.169974777936176</v>
      </c>
      <c r="DY145" s="41">
        <f t="shared" si="98"/>
        <v>0</v>
      </c>
      <c r="DZ145" s="41">
        <f t="shared" si="99"/>
        <v>0.92115363526702487</v>
      </c>
      <c r="EA145" s="41">
        <f t="shared" si="100"/>
        <v>0</v>
      </c>
      <c r="EB145" s="41">
        <f t="shared" si="101"/>
        <v>18.280513214168224</v>
      </c>
      <c r="EC145" s="41">
        <f t="shared" si="102"/>
        <v>0</v>
      </c>
      <c r="ED145" s="41">
        <f t="shared" si="103"/>
        <v>9.3760280732536483</v>
      </c>
      <c r="EE145" s="41">
        <f t="shared" si="104"/>
        <v>0</v>
      </c>
      <c r="EF145" s="41">
        <f t="shared" si="105"/>
        <v>0.17545783528895711</v>
      </c>
      <c r="EG145" s="41">
        <f t="shared" si="106"/>
        <v>0</v>
      </c>
      <c r="EH145" s="41">
        <f t="shared" si="107"/>
        <v>6.9963811821471653</v>
      </c>
      <c r="EI145" s="41">
        <f t="shared" si="108"/>
        <v>0</v>
      </c>
      <c r="EJ145" s="41">
        <f t="shared" si="109"/>
        <v>11.371860949665532</v>
      </c>
      <c r="EK145" s="41">
        <f t="shared" si="110"/>
        <v>0</v>
      </c>
      <c r="EL145" s="41">
        <f t="shared" si="111"/>
        <v>2.3248163175786822</v>
      </c>
      <c r="EM145" s="41">
        <f t="shared" si="112"/>
        <v>0</v>
      </c>
      <c r="EN145" s="41">
        <f t="shared" si="113"/>
        <v>0.23028840881675622</v>
      </c>
      <c r="EO145" s="41">
        <f t="shared" si="114"/>
        <v>0</v>
      </c>
      <c r="EP145" s="41">
        <f t="shared" si="115"/>
        <v>0.15352560587783751</v>
      </c>
      <c r="EQ145" s="41">
        <f t="shared" si="116"/>
        <v>0</v>
      </c>
      <c r="ER145" s="41">
        <f t="shared" si="117"/>
        <v>100</v>
      </c>
      <c r="ES145" s="41">
        <f t="shared" si="118"/>
        <v>0</v>
      </c>
    </row>
    <row r="146" spans="1:149" s="12" customFormat="1" x14ac:dyDescent="0.45">
      <c r="A146" s="39" t="s">
        <v>258</v>
      </c>
      <c r="B146" s="32" t="s">
        <v>115</v>
      </c>
      <c r="C146" s="12" t="s">
        <v>445</v>
      </c>
      <c r="D146" s="12" t="s">
        <v>537</v>
      </c>
      <c r="E146" s="39" t="s">
        <v>20</v>
      </c>
      <c r="F146" s="39" t="s">
        <v>303</v>
      </c>
      <c r="G146" s="76" t="s">
        <v>434</v>
      </c>
      <c r="H146" s="39" t="s">
        <v>224</v>
      </c>
      <c r="I146" s="39">
        <v>24</v>
      </c>
      <c r="J146" s="39">
        <v>500</v>
      </c>
      <c r="K146" s="39">
        <v>1</v>
      </c>
      <c r="L146" s="39">
        <v>1250</v>
      </c>
      <c r="M146" s="76">
        <v>3</v>
      </c>
      <c r="N146" s="41" t="s">
        <v>89</v>
      </c>
      <c r="O146" s="39" t="s">
        <v>488</v>
      </c>
      <c r="P146" s="76" t="s">
        <v>226</v>
      </c>
      <c r="Q146" s="95"/>
      <c r="R146" s="95">
        <v>0.55000000000000004</v>
      </c>
      <c r="S146" s="96"/>
      <c r="AA146" s="50"/>
      <c r="AB146" s="50"/>
      <c r="AC146" s="50"/>
      <c r="AD146" s="76"/>
      <c r="AE146" s="50">
        <v>7.0000000000000007E-2</v>
      </c>
      <c r="AF146" s="50">
        <v>0.03</v>
      </c>
      <c r="AG146" s="50">
        <v>0.93</v>
      </c>
      <c r="AH146" s="76"/>
      <c r="AQ146" s="75" t="s">
        <v>110</v>
      </c>
      <c r="AR146" s="62">
        <v>1.3280000000000001</v>
      </c>
      <c r="AS146" s="62">
        <v>3.2669999999999999</v>
      </c>
      <c r="AT146" s="41"/>
      <c r="AU146" s="81">
        <v>350.00000000000006</v>
      </c>
      <c r="AV146" s="81">
        <v>4650</v>
      </c>
      <c r="AW146" s="81">
        <v>464.80000000000013</v>
      </c>
      <c r="AX146" s="81">
        <v>199.21763554337747</v>
      </c>
      <c r="AY146" s="81">
        <v>15191.55</v>
      </c>
      <c r="AZ146" s="81">
        <v>516.64286765878217</v>
      </c>
      <c r="BA146" s="32"/>
      <c r="BB146" s="97" t="s">
        <v>89</v>
      </c>
      <c r="BC146" s="83" t="s">
        <v>132</v>
      </c>
      <c r="BD146" s="76">
        <v>49.34</v>
      </c>
      <c r="BE146" s="76"/>
      <c r="BF146" s="76">
        <v>0.9</v>
      </c>
      <c r="BG146" s="76"/>
      <c r="BH146" s="76">
        <v>17.98</v>
      </c>
      <c r="BI146" s="76"/>
      <c r="BJ146" s="76"/>
      <c r="BK146" s="76"/>
      <c r="BL146" s="76"/>
      <c r="BM146" s="76"/>
      <c r="BN146" s="76">
        <v>9.2200000000000006</v>
      </c>
      <c r="BO146" s="76"/>
      <c r="BP146" s="76">
        <v>0.17</v>
      </c>
      <c r="BQ146" s="76"/>
      <c r="BR146" s="76">
        <v>6.88</v>
      </c>
      <c r="BS146" s="76"/>
      <c r="BT146" s="76"/>
      <c r="BU146" s="76"/>
      <c r="BV146" s="76"/>
      <c r="BW146" s="76"/>
      <c r="BX146" s="76">
        <v>11.18</v>
      </c>
      <c r="BY146" s="76"/>
      <c r="BZ146" s="76">
        <v>2.29</v>
      </c>
      <c r="CA146" s="76"/>
      <c r="CB146" s="76">
        <v>0.23</v>
      </c>
      <c r="CC146" s="76"/>
      <c r="CD146" s="76">
        <v>0.15</v>
      </c>
      <c r="CE146" s="76"/>
      <c r="CF146" s="76"/>
      <c r="CG146" s="76"/>
      <c r="CH146" s="76"/>
      <c r="CI146" s="76"/>
      <c r="CJ146" s="76"/>
      <c r="CK146" s="76"/>
      <c r="CL146" s="76"/>
      <c r="CM146" s="76"/>
      <c r="CN146" s="76"/>
      <c r="CO146" s="76"/>
      <c r="CP146" s="76"/>
      <c r="CQ146" s="76"/>
      <c r="CR146" s="76"/>
      <c r="CS146" s="76"/>
      <c r="CT146" s="76"/>
      <c r="CU146" s="76"/>
      <c r="CV146" s="76"/>
      <c r="CW146" s="76"/>
      <c r="CX146" s="76"/>
      <c r="CY146" s="76"/>
      <c r="CZ146" s="76"/>
      <c r="DA146" s="76"/>
      <c r="DB146" s="76"/>
      <c r="DC146" s="76"/>
      <c r="DD146" s="76"/>
      <c r="DE146" s="76"/>
      <c r="DF146" s="76"/>
      <c r="DG146" s="76"/>
      <c r="DH146" s="39">
        <f t="shared" si="119"/>
        <v>98.34</v>
      </c>
      <c r="DJ146" s="41">
        <f t="shared" si="96"/>
        <v>1.6599999999999966</v>
      </c>
      <c r="DK146" s="76"/>
      <c r="DL146" s="12" t="s">
        <v>450</v>
      </c>
      <c r="DO146" s="39">
        <v>1.33</v>
      </c>
      <c r="DP146" s="76">
        <v>0.11</v>
      </c>
      <c r="DQ146" s="76">
        <v>0.33179999999999998</v>
      </c>
      <c r="DR146" s="76">
        <v>2.76E-2</v>
      </c>
      <c r="DU146" s="64"/>
      <c r="DW146" s="32"/>
      <c r="DX146" s="12">
        <f t="shared" si="97"/>
        <v>50.172869635956886</v>
      </c>
      <c r="DY146" s="12">
        <f t="shared" si="98"/>
        <v>0</v>
      </c>
      <c r="DZ146" s="12">
        <f t="shared" si="99"/>
        <v>0.91519219035997557</v>
      </c>
      <c r="EA146" s="12">
        <f t="shared" si="100"/>
        <v>0</v>
      </c>
      <c r="EB146" s="12">
        <f t="shared" si="101"/>
        <v>18.283506202969292</v>
      </c>
      <c r="EC146" s="12">
        <f t="shared" si="102"/>
        <v>0</v>
      </c>
      <c r="ED146" s="12">
        <f t="shared" si="103"/>
        <v>9.3756355501321949</v>
      </c>
      <c r="EE146" s="12">
        <f t="shared" si="104"/>
        <v>0</v>
      </c>
      <c r="EF146" s="12">
        <f t="shared" si="105"/>
        <v>0.17286963595688429</v>
      </c>
      <c r="EG146" s="12">
        <f t="shared" si="106"/>
        <v>0</v>
      </c>
      <c r="EH146" s="12">
        <f t="shared" si="107"/>
        <v>6.9961358551962576</v>
      </c>
      <c r="EI146" s="12">
        <f t="shared" si="108"/>
        <v>0</v>
      </c>
      <c r="EJ146" s="12">
        <f t="shared" si="109"/>
        <v>11.368720764693919</v>
      </c>
      <c r="EK146" s="12">
        <f t="shared" si="110"/>
        <v>0</v>
      </c>
      <c r="EL146" s="12">
        <f t="shared" si="111"/>
        <v>2.3286556843603821</v>
      </c>
      <c r="EM146" s="12">
        <f t="shared" si="112"/>
        <v>0</v>
      </c>
      <c r="EN146" s="12">
        <f t="shared" si="113"/>
        <v>0.23388244864754934</v>
      </c>
      <c r="EO146" s="12">
        <f t="shared" si="114"/>
        <v>0</v>
      </c>
      <c r="EP146" s="12">
        <f t="shared" si="115"/>
        <v>0.15253203172666258</v>
      </c>
      <c r="EQ146" s="12">
        <f t="shared" si="116"/>
        <v>0</v>
      </c>
      <c r="ER146" s="12">
        <f t="shared" si="117"/>
        <v>100</v>
      </c>
      <c r="ES146" s="12">
        <f t="shared" si="118"/>
        <v>0</v>
      </c>
    </row>
    <row r="147" spans="1:149" s="12" customFormat="1" x14ac:dyDescent="0.45">
      <c r="A147" s="39" t="s">
        <v>258</v>
      </c>
      <c r="B147" s="32" t="s">
        <v>115</v>
      </c>
      <c r="C147" s="12" t="s">
        <v>445</v>
      </c>
      <c r="D147" s="12" t="s">
        <v>537</v>
      </c>
      <c r="E147" s="39" t="s">
        <v>20</v>
      </c>
      <c r="F147" s="39" t="s">
        <v>304</v>
      </c>
      <c r="G147" s="76" t="s">
        <v>434</v>
      </c>
      <c r="H147" s="39" t="s">
        <v>224</v>
      </c>
      <c r="I147" s="39">
        <v>24</v>
      </c>
      <c r="J147" s="39">
        <v>500</v>
      </c>
      <c r="K147" s="39">
        <v>1</v>
      </c>
      <c r="L147" s="39">
        <v>1250</v>
      </c>
      <c r="M147" s="76">
        <v>3</v>
      </c>
      <c r="N147" s="41" t="s">
        <v>89</v>
      </c>
      <c r="O147" s="39" t="s">
        <v>470</v>
      </c>
      <c r="P147" s="76" t="s">
        <v>226</v>
      </c>
      <c r="Q147" s="95"/>
      <c r="R147" s="95">
        <v>1.24</v>
      </c>
      <c r="S147" s="96"/>
      <c r="AA147" s="50"/>
      <c r="AB147" s="50"/>
      <c r="AC147" s="50"/>
      <c r="AD147" s="76"/>
      <c r="AE147" s="50">
        <v>0.16</v>
      </c>
      <c r="AF147" s="50">
        <v>0.04</v>
      </c>
      <c r="AG147" s="50">
        <v>0.84</v>
      </c>
      <c r="AH147" s="76"/>
      <c r="AQ147" s="75" t="s">
        <v>110</v>
      </c>
      <c r="AR147" s="62">
        <v>1.2989999999999999</v>
      </c>
      <c r="AS147" s="62">
        <v>3.2759999999999998</v>
      </c>
      <c r="AT147" s="41"/>
      <c r="AU147" s="81">
        <v>800</v>
      </c>
      <c r="AV147" s="81">
        <v>4200</v>
      </c>
      <c r="AW147" s="81">
        <v>1039.2</v>
      </c>
      <c r="AX147" s="81">
        <v>259.86592435045111</v>
      </c>
      <c r="AY147" s="81">
        <v>13759.199999999999</v>
      </c>
      <c r="AZ147" s="81">
        <v>671.74969134212483</v>
      </c>
      <c r="BA147" s="32"/>
      <c r="BB147" s="97" t="s">
        <v>89</v>
      </c>
      <c r="BC147" s="83" t="s">
        <v>132</v>
      </c>
      <c r="BD147" s="76">
        <v>48.7</v>
      </c>
      <c r="BE147" s="76"/>
      <c r="BF147" s="76">
        <v>0.89</v>
      </c>
      <c r="BG147" s="76"/>
      <c r="BH147" s="76">
        <v>17.739999999999998</v>
      </c>
      <c r="BI147" s="76"/>
      <c r="BJ147" s="76"/>
      <c r="BK147" s="76"/>
      <c r="BL147" s="76"/>
      <c r="BM147" s="76"/>
      <c r="BN147" s="76">
        <v>9.1</v>
      </c>
      <c r="BO147" s="76"/>
      <c r="BP147" s="76">
        <v>0.17</v>
      </c>
      <c r="BQ147" s="76"/>
      <c r="BR147" s="76">
        <v>6.8</v>
      </c>
      <c r="BS147" s="76"/>
      <c r="BT147" s="76"/>
      <c r="BU147" s="76"/>
      <c r="BV147" s="76"/>
      <c r="BW147" s="76"/>
      <c r="BX147" s="76">
        <v>11.04</v>
      </c>
      <c r="BY147" s="76"/>
      <c r="BZ147" s="76">
        <v>2.2599999999999998</v>
      </c>
      <c r="CA147" s="76"/>
      <c r="CB147" s="76">
        <v>0.22</v>
      </c>
      <c r="CC147" s="76"/>
      <c r="CD147" s="76">
        <v>0.15</v>
      </c>
      <c r="CE147" s="76"/>
      <c r="CF147" s="76"/>
      <c r="CG147" s="76"/>
      <c r="CH147" s="76"/>
      <c r="CI147" s="76"/>
      <c r="CJ147" s="76"/>
      <c r="CK147" s="76"/>
      <c r="CL147" s="76"/>
      <c r="CM147" s="76"/>
      <c r="CN147" s="76"/>
      <c r="CO147" s="76"/>
      <c r="CP147" s="76"/>
      <c r="CQ147" s="76"/>
      <c r="CR147" s="76"/>
      <c r="CS147" s="76"/>
      <c r="CT147" s="76"/>
      <c r="CU147" s="76"/>
      <c r="CV147" s="76"/>
      <c r="CW147" s="76"/>
      <c r="CX147" s="76"/>
      <c r="CY147" s="76"/>
      <c r="CZ147" s="76"/>
      <c r="DA147" s="76"/>
      <c r="DB147" s="76"/>
      <c r="DC147" s="76"/>
      <c r="DD147" s="76"/>
      <c r="DE147" s="76"/>
      <c r="DF147" s="76"/>
      <c r="DG147" s="76"/>
      <c r="DH147" s="39">
        <f t="shared" si="119"/>
        <v>97.070000000000007</v>
      </c>
      <c r="DJ147" s="41">
        <f t="shared" si="96"/>
        <v>2.9299999999999926</v>
      </c>
      <c r="DK147" s="76"/>
      <c r="DL147" s="12" t="s">
        <v>450</v>
      </c>
      <c r="DO147" s="39">
        <v>2.62</v>
      </c>
      <c r="DP147" s="76">
        <v>0.11</v>
      </c>
      <c r="DQ147" s="76">
        <v>0.31719999999999998</v>
      </c>
      <c r="DR147" s="76">
        <v>2.6499999999999999E-2</v>
      </c>
      <c r="DU147" s="64"/>
      <c r="DW147" s="32"/>
      <c r="DX147" s="12">
        <f t="shared" si="97"/>
        <v>50.169980426496338</v>
      </c>
      <c r="DY147" s="12">
        <f t="shared" si="98"/>
        <v>0</v>
      </c>
      <c r="DZ147" s="12">
        <f t="shared" si="99"/>
        <v>0.91686411867724327</v>
      </c>
      <c r="EA147" s="12">
        <f t="shared" si="100"/>
        <v>0</v>
      </c>
      <c r="EB147" s="12">
        <f t="shared" si="101"/>
        <v>18.275471309364374</v>
      </c>
      <c r="EC147" s="12">
        <f t="shared" si="102"/>
        <v>0</v>
      </c>
      <c r="ED147" s="12">
        <f t="shared" si="103"/>
        <v>9.3746780673740595</v>
      </c>
      <c r="EE147" s="12">
        <f t="shared" si="104"/>
        <v>0</v>
      </c>
      <c r="EF147" s="12">
        <f t="shared" si="105"/>
        <v>0.17513134851138354</v>
      </c>
      <c r="EG147" s="12">
        <f t="shared" si="106"/>
        <v>0</v>
      </c>
      <c r="EH147" s="12">
        <f t="shared" si="107"/>
        <v>7.00525394045534</v>
      </c>
      <c r="EI147" s="12">
        <f t="shared" si="108"/>
        <v>0</v>
      </c>
      <c r="EJ147" s="12">
        <f t="shared" si="109"/>
        <v>11.373235809209847</v>
      </c>
      <c r="EK147" s="12">
        <f t="shared" si="110"/>
        <v>0</v>
      </c>
      <c r="EL147" s="12">
        <f t="shared" si="111"/>
        <v>2.3282167507983926</v>
      </c>
      <c r="EM147" s="12">
        <f t="shared" si="112"/>
        <v>0</v>
      </c>
      <c r="EN147" s="12">
        <f t="shared" si="113"/>
        <v>0.22664056866179044</v>
      </c>
      <c r="EO147" s="12">
        <f t="shared" si="114"/>
        <v>0</v>
      </c>
      <c r="EP147" s="12">
        <f t="shared" si="115"/>
        <v>0.15452766045122077</v>
      </c>
      <c r="EQ147" s="12">
        <f t="shared" si="116"/>
        <v>0</v>
      </c>
      <c r="ER147" s="12">
        <f t="shared" si="117"/>
        <v>100</v>
      </c>
      <c r="ES147" s="12">
        <f t="shared" si="118"/>
        <v>0</v>
      </c>
    </row>
    <row r="148" spans="1:149" s="12" customFormat="1" x14ac:dyDescent="0.45">
      <c r="A148" s="39" t="s">
        <v>258</v>
      </c>
      <c r="B148" s="32" t="s">
        <v>115</v>
      </c>
      <c r="C148" s="12" t="s">
        <v>445</v>
      </c>
      <c r="D148" s="12" t="s">
        <v>537</v>
      </c>
      <c r="E148" s="39" t="s">
        <v>20</v>
      </c>
      <c r="F148" s="39" t="s">
        <v>305</v>
      </c>
      <c r="G148" s="76" t="s">
        <v>434</v>
      </c>
      <c r="H148" s="39" t="s">
        <v>224</v>
      </c>
      <c r="I148" s="39">
        <v>24</v>
      </c>
      <c r="J148" s="39">
        <v>500</v>
      </c>
      <c r="K148" s="39">
        <v>1</v>
      </c>
      <c r="L148" s="39">
        <v>1250</v>
      </c>
      <c r="M148" s="76">
        <v>3</v>
      </c>
      <c r="N148" s="41" t="s">
        <v>89</v>
      </c>
      <c r="O148" s="39" t="s">
        <v>489</v>
      </c>
      <c r="P148" s="76" t="s">
        <v>226</v>
      </c>
      <c r="Q148" s="95"/>
      <c r="R148" s="95">
        <v>1.65</v>
      </c>
      <c r="S148" s="96"/>
      <c r="AA148" s="50"/>
      <c r="AB148" s="50"/>
      <c r="AC148" s="50"/>
      <c r="AD148" s="76"/>
      <c r="AE148" s="50">
        <v>0.27</v>
      </c>
      <c r="AF148" s="50">
        <v>0.05</v>
      </c>
      <c r="AG148" s="50">
        <v>0.73</v>
      </c>
      <c r="AH148" s="76"/>
      <c r="AQ148" s="75" t="s">
        <v>110</v>
      </c>
      <c r="AR148" s="62">
        <v>1.27</v>
      </c>
      <c r="AS148" s="62">
        <v>3.2959999999999998</v>
      </c>
      <c r="AT148" s="41"/>
      <c r="AU148" s="81">
        <v>1350</v>
      </c>
      <c r="AV148" s="81">
        <v>3650</v>
      </c>
      <c r="AW148" s="81">
        <v>1714.5</v>
      </c>
      <c r="AX148" s="81">
        <v>317.64276239610808</v>
      </c>
      <c r="AY148" s="81">
        <v>12030.4</v>
      </c>
      <c r="AZ148" s="81">
        <v>834.1251349782957</v>
      </c>
      <c r="BA148" s="32"/>
      <c r="BB148" s="97" t="s">
        <v>89</v>
      </c>
      <c r="BC148" s="83" t="s">
        <v>132</v>
      </c>
      <c r="BD148" s="76">
        <v>48.02</v>
      </c>
      <c r="BE148" s="76"/>
      <c r="BF148" s="76">
        <v>0.88</v>
      </c>
      <c r="BG148" s="76"/>
      <c r="BH148" s="76">
        <v>17.5</v>
      </c>
      <c r="BI148" s="76"/>
      <c r="BJ148" s="76"/>
      <c r="BK148" s="76"/>
      <c r="BL148" s="76"/>
      <c r="BM148" s="76"/>
      <c r="BN148" s="76">
        <v>8.9700000000000006</v>
      </c>
      <c r="BO148" s="76"/>
      <c r="BP148" s="76">
        <v>0.16</v>
      </c>
      <c r="BQ148" s="76"/>
      <c r="BR148" s="76">
        <v>6.7</v>
      </c>
      <c r="BS148" s="76"/>
      <c r="BT148" s="76"/>
      <c r="BU148" s="76"/>
      <c r="BV148" s="76"/>
      <c r="BW148" s="76"/>
      <c r="BX148" s="76">
        <v>10.88</v>
      </c>
      <c r="BY148" s="76"/>
      <c r="BZ148" s="76">
        <v>2.23</v>
      </c>
      <c r="CA148" s="76"/>
      <c r="CB148" s="76">
        <v>0.22</v>
      </c>
      <c r="CC148" s="76"/>
      <c r="CD148" s="76">
        <v>0.14000000000000001</v>
      </c>
      <c r="CE148" s="76"/>
      <c r="CF148" s="76"/>
      <c r="CG148" s="76"/>
      <c r="CH148" s="76"/>
      <c r="CI148" s="76"/>
      <c r="CJ148" s="76"/>
      <c r="CK148" s="76"/>
      <c r="CL148" s="76"/>
      <c r="CM148" s="76"/>
      <c r="CN148" s="76"/>
      <c r="CO148" s="76"/>
      <c r="CP148" s="76"/>
      <c r="CQ148" s="76"/>
      <c r="CR148" s="76"/>
      <c r="CS148" s="76"/>
      <c r="CT148" s="76"/>
      <c r="CU148" s="76"/>
      <c r="CV148" s="76"/>
      <c r="CW148" s="76"/>
      <c r="CX148" s="76"/>
      <c r="CY148" s="76"/>
      <c r="CZ148" s="76"/>
      <c r="DA148" s="76"/>
      <c r="DB148" s="76"/>
      <c r="DC148" s="76"/>
      <c r="DD148" s="76"/>
      <c r="DE148" s="76"/>
      <c r="DF148" s="76"/>
      <c r="DG148" s="76"/>
      <c r="DH148" s="39">
        <f t="shared" si="119"/>
        <v>95.7</v>
      </c>
      <c r="DJ148" s="41">
        <f t="shared" si="96"/>
        <v>4.2999999999999972</v>
      </c>
      <c r="DK148" s="76"/>
      <c r="DL148" s="12" t="s">
        <v>450</v>
      </c>
      <c r="DO148" s="39">
        <v>4</v>
      </c>
      <c r="DP148" s="76">
        <v>0.12</v>
      </c>
      <c r="DQ148" s="76">
        <v>0.3029</v>
      </c>
      <c r="DR148" s="76">
        <v>2.4400000000000002E-2</v>
      </c>
      <c r="DU148" s="64"/>
      <c r="DW148" s="32"/>
      <c r="DX148" s="12">
        <f t="shared" si="97"/>
        <v>50.177638453500528</v>
      </c>
      <c r="DY148" s="12">
        <f t="shared" si="98"/>
        <v>0</v>
      </c>
      <c r="DZ148" s="12">
        <f t="shared" si="99"/>
        <v>0.91954022988505746</v>
      </c>
      <c r="EA148" s="12">
        <f t="shared" si="100"/>
        <v>0</v>
      </c>
      <c r="EB148" s="12">
        <f t="shared" si="101"/>
        <v>18.286311389759664</v>
      </c>
      <c r="EC148" s="12">
        <f t="shared" si="102"/>
        <v>0</v>
      </c>
      <c r="ED148" s="12">
        <f t="shared" si="103"/>
        <v>9.3730407523510966</v>
      </c>
      <c r="EE148" s="12">
        <f t="shared" si="104"/>
        <v>0</v>
      </c>
      <c r="EF148" s="12">
        <f t="shared" si="105"/>
        <v>0.16718913270637409</v>
      </c>
      <c r="EG148" s="12">
        <f t="shared" si="106"/>
        <v>0</v>
      </c>
      <c r="EH148" s="12">
        <f t="shared" si="107"/>
        <v>7.0010449320794148</v>
      </c>
      <c r="EI148" s="12">
        <f t="shared" si="108"/>
        <v>0</v>
      </c>
      <c r="EJ148" s="12">
        <f t="shared" si="109"/>
        <v>11.368861024033439</v>
      </c>
      <c r="EK148" s="12">
        <f t="shared" si="110"/>
        <v>0</v>
      </c>
      <c r="EL148" s="12">
        <f t="shared" si="111"/>
        <v>2.3301985370950891</v>
      </c>
      <c r="EM148" s="12">
        <f t="shared" si="112"/>
        <v>0</v>
      </c>
      <c r="EN148" s="12">
        <f t="shared" si="113"/>
        <v>0.22988505747126436</v>
      </c>
      <c r="EO148" s="12">
        <f t="shared" si="114"/>
        <v>0</v>
      </c>
      <c r="EP148" s="12">
        <f t="shared" si="115"/>
        <v>0.14629049111807732</v>
      </c>
      <c r="EQ148" s="12">
        <f t="shared" si="116"/>
        <v>0</v>
      </c>
      <c r="ER148" s="12">
        <f t="shared" si="117"/>
        <v>100</v>
      </c>
      <c r="ES148" s="12">
        <f t="shared" si="118"/>
        <v>0</v>
      </c>
    </row>
    <row r="149" spans="1:149" s="38" customFormat="1" ht="14.65" thickBot="1" x14ac:dyDescent="0.5">
      <c r="A149" s="40" t="s">
        <v>258</v>
      </c>
      <c r="B149" s="98" t="s">
        <v>115</v>
      </c>
      <c r="C149" s="38" t="s">
        <v>445</v>
      </c>
      <c r="D149" s="38" t="s">
        <v>537</v>
      </c>
      <c r="E149" s="40" t="s">
        <v>20</v>
      </c>
      <c r="F149" s="40" t="s">
        <v>306</v>
      </c>
      <c r="G149" s="85" t="s">
        <v>434</v>
      </c>
      <c r="H149" s="40" t="s">
        <v>224</v>
      </c>
      <c r="I149" s="40">
        <v>24</v>
      </c>
      <c r="J149" s="40">
        <v>500</v>
      </c>
      <c r="K149" s="40">
        <v>1</v>
      </c>
      <c r="L149" s="40">
        <v>1250</v>
      </c>
      <c r="M149" s="85">
        <v>3</v>
      </c>
      <c r="N149" s="42" t="s">
        <v>89</v>
      </c>
      <c r="O149" s="40" t="s">
        <v>490</v>
      </c>
      <c r="P149" s="85" t="s">
        <v>226</v>
      </c>
      <c r="Q149" s="99"/>
      <c r="R149" s="99">
        <v>2.39</v>
      </c>
      <c r="S149" s="100"/>
      <c r="AA149" s="51"/>
      <c r="AB149" s="51"/>
      <c r="AC149" s="51"/>
      <c r="AD149" s="85"/>
      <c r="AE149" s="51">
        <v>0.76</v>
      </c>
      <c r="AF149" s="51">
        <v>0.05</v>
      </c>
      <c r="AG149" s="51">
        <v>0.24</v>
      </c>
      <c r="AH149" s="85"/>
      <c r="AQ149" s="84" t="s">
        <v>110</v>
      </c>
      <c r="AR149" s="63">
        <v>1.2050000000000001</v>
      </c>
      <c r="AS149" s="63">
        <v>3.4670000000000001</v>
      </c>
      <c r="AT149" s="42"/>
      <c r="AU149" s="90">
        <v>3800</v>
      </c>
      <c r="AV149" s="90">
        <v>1200</v>
      </c>
      <c r="AW149" s="90">
        <v>4579</v>
      </c>
      <c r="AX149" s="90">
        <v>302.22561493329687</v>
      </c>
      <c r="AY149" s="90">
        <v>4160.4000000000005</v>
      </c>
      <c r="AZ149" s="90">
        <v>867.90748249255262</v>
      </c>
      <c r="BA149" s="98"/>
      <c r="BB149" s="101" t="s">
        <v>89</v>
      </c>
      <c r="BC149" s="92" t="s">
        <v>132</v>
      </c>
      <c r="BD149" s="85">
        <v>46.71</v>
      </c>
      <c r="BE149" s="85"/>
      <c r="BF149" s="85">
        <v>0.86</v>
      </c>
      <c r="BG149" s="85"/>
      <c r="BH149" s="85">
        <v>17.02</v>
      </c>
      <c r="BI149" s="85"/>
      <c r="BJ149" s="85"/>
      <c r="BK149" s="85"/>
      <c r="BL149" s="85"/>
      <c r="BM149" s="85"/>
      <c r="BN149" s="85">
        <v>8.7200000000000006</v>
      </c>
      <c r="BO149" s="85"/>
      <c r="BP149" s="85">
        <v>0.16</v>
      </c>
      <c r="BQ149" s="85"/>
      <c r="BR149" s="85">
        <v>6.52</v>
      </c>
      <c r="BS149" s="85"/>
      <c r="BT149" s="85"/>
      <c r="BU149" s="85"/>
      <c r="BV149" s="85"/>
      <c r="BW149" s="85"/>
      <c r="BX149" s="85">
        <v>10.59</v>
      </c>
      <c r="BY149" s="85"/>
      <c r="BZ149" s="85">
        <v>2.17</v>
      </c>
      <c r="CA149" s="85"/>
      <c r="CB149" s="85">
        <v>0.21</v>
      </c>
      <c r="CC149" s="85"/>
      <c r="CD149" s="85">
        <v>0.14000000000000001</v>
      </c>
      <c r="CE149" s="85"/>
      <c r="CF149" s="85"/>
      <c r="CG149" s="85"/>
      <c r="CH149" s="85"/>
      <c r="CI149" s="85"/>
      <c r="CJ149" s="85"/>
      <c r="CK149" s="85"/>
      <c r="CL149" s="85"/>
      <c r="CM149" s="85"/>
      <c r="CN149" s="85"/>
      <c r="CO149" s="85"/>
      <c r="CP149" s="85"/>
      <c r="CQ149" s="85"/>
      <c r="CR149" s="85"/>
      <c r="CS149" s="85"/>
      <c r="CT149" s="85"/>
      <c r="CU149" s="85"/>
      <c r="CV149" s="85"/>
      <c r="CW149" s="85"/>
      <c r="CX149" s="85"/>
      <c r="CY149" s="85"/>
      <c r="CZ149" s="85"/>
      <c r="DA149" s="85"/>
      <c r="DB149" s="85"/>
      <c r="DC149" s="85"/>
      <c r="DD149" s="85"/>
      <c r="DE149" s="85"/>
      <c r="DF149" s="85"/>
      <c r="DG149" s="85"/>
      <c r="DH149" s="40">
        <f t="shared" si="119"/>
        <v>93.1</v>
      </c>
      <c r="DJ149" s="42">
        <f t="shared" si="96"/>
        <v>6.9000000000000057</v>
      </c>
      <c r="DK149" s="85"/>
      <c r="DL149" s="38" t="s">
        <v>450</v>
      </c>
      <c r="DO149" s="40">
        <v>6.69</v>
      </c>
      <c r="DP149" s="85">
        <v>0.12</v>
      </c>
      <c r="DQ149" s="85">
        <v>0.21890000000000001</v>
      </c>
      <c r="DR149" s="85">
        <v>1.8100000000000002E-2</v>
      </c>
      <c r="DU149" s="66"/>
      <c r="DW149" s="98"/>
      <c r="DX149" s="38">
        <f t="shared" si="97"/>
        <v>50.171858216970996</v>
      </c>
      <c r="DY149" s="38">
        <f t="shared" si="98"/>
        <v>0</v>
      </c>
      <c r="DZ149" s="38">
        <f t="shared" si="99"/>
        <v>0.92373791621911927</v>
      </c>
      <c r="EA149" s="38">
        <f t="shared" si="100"/>
        <v>0</v>
      </c>
      <c r="EB149" s="38">
        <f t="shared" si="101"/>
        <v>18.28141783029001</v>
      </c>
      <c r="EC149" s="38">
        <f t="shared" si="102"/>
        <v>0</v>
      </c>
      <c r="ED149" s="38">
        <f t="shared" si="103"/>
        <v>9.3662728249194434</v>
      </c>
      <c r="EE149" s="38">
        <f t="shared" si="104"/>
        <v>0</v>
      </c>
      <c r="EF149" s="38">
        <f t="shared" si="105"/>
        <v>0.17185821697099893</v>
      </c>
      <c r="EG149" s="38">
        <f t="shared" si="106"/>
        <v>0</v>
      </c>
      <c r="EH149" s="38">
        <f t="shared" si="107"/>
        <v>7.0032223415682067</v>
      </c>
      <c r="EI149" s="38">
        <f t="shared" si="108"/>
        <v>0</v>
      </c>
      <c r="EJ149" s="38">
        <f t="shared" si="109"/>
        <v>11.374865735767992</v>
      </c>
      <c r="EK149" s="38">
        <f t="shared" si="110"/>
        <v>0</v>
      </c>
      <c r="EL149" s="38">
        <f t="shared" si="111"/>
        <v>2.3308270676691731</v>
      </c>
      <c r="EM149" s="38">
        <f t="shared" si="112"/>
        <v>0</v>
      </c>
      <c r="EN149" s="38">
        <f t="shared" si="113"/>
        <v>0.22556390977443611</v>
      </c>
      <c r="EO149" s="38">
        <f t="shared" si="114"/>
        <v>0</v>
      </c>
      <c r="EP149" s="38">
        <f t="shared" si="115"/>
        <v>0.15037593984962408</v>
      </c>
      <c r="EQ149" s="38">
        <f t="shared" si="116"/>
        <v>0</v>
      </c>
      <c r="ER149" s="38">
        <f t="shared" si="117"/>
        <v>100</v>
      </c>
      <c r="ES149" s="38">
        <f t="shared" si="118"/>
        <v>0</v>
      </c>
    </row>
    <row r="150" spans="1:149" s="12" customFormat="1" x14ac:dyDescent="0.45">
      <c r="A150" s="39" t="s">
        <v>259</v>
      </c>
      <c r="B150" s="32" t="s">
        <v>116</v>
      </c>
      <c r="C150" s="12" t="s">
        <v>448</v>
      </c>
      <c r="D150" s="12" t="s">
        <v>538</v>
      </c>
      <c r="E150" s="39" t="s">
        <v>20</v>
      </c>
      <c r="F150" s="39" t="s">
        <v>307</v>
      </c>
      <c r="G150" s="76" t="s">
        <v>434</v>
      </c>
      <c r="H150" s="39" t="s">
        <v>224</v>
      </c>
      <c r="I150" s="39">
        <v>3</v>
      </c>
      <c r="J150" s="39">
        <v>200</v>
      </c>
      <c r="K150" s="39">
        <v>5</v>
      </c>
      <c r="L150" s="39">
        <v>1300</v>
      </c>
      <c r="M150" s="76">
        <v>5</v>
      </c>
      <c r="O150" s="39" t="s">
        <v>401</v>
      </c>
      <c r="P150" s="76" t="s">
        <v>226</v>
      </c>
      <c r="Q150" s="114">
        <v>2.6</v>
      </c>
      <c r="R150" s="95"/>
      <c r="S150" s="96"/>
      <c r="AA150" s="50"/>
      <c r="AB150" s="50"/>
      <c r="AC150" s="50"/>
      <c r="AD150" s="76"/>
      <c r="AE150" s="50">
        <v>0.24</v>
      </c>
      <c r="AF150" s="50">
        <v>0.15</v>
      </c>
      <c r="AG150" s="50">
        <v>0.76</v>
      </c>
      <c r="AH150" s="76"/>
      <c r="AQ150" s="32" t="s">
        <v>110</v>
      </c>
      <c r="AR150" s="62">
        <v>1.054</v>
      </c>
      <c r="AS150" s="62">
        <v>1.5529999999999999</v>
      </c>
      <c r="AT150" s="41"/>
      <c r="AU150" s="81">
        <v>480</v>
      </c>
      <c r="AV150" s="81">
        <v>1520</v>
      </c>
      <c r="AW150" s="81">
        <v>505.92</v>
      </c>
      <c r="AX150" s="81">
        <v>316.25911083216306</v>
      </c>
      <c r="AY150" s="81">
        <v>2360.56</v>
      </c>
      <c r="AZ150" s="81">
        <v>467.09448584062733</v>
      </c>
      <c r="BA150" s="32"/>
      <c r="BB150" s="97" t="s">
        <v>441</v>
      </c>
      <c r="BC150" s="83" t="s">
        <v>132</v>
      </c>
      <c r="BD150" s="76">
        <v>55.73</v>
      </c>
      <c r="BE150" s="76"/>
      <c r="BF150" s="76">
        <v>1.03</v>
      </c>
      <c r="BG150" s="76"/>
      <c r="BH150" s="76">
        <v>17.010000000000002</v>
      </c>
      <c r="BI150" s="76"/>
      <c r="BJ150" s="76"/>
      <c r="BK150" s="76"/>
      <c r="BL150" s="76"/>
      <c r="BM150" s="76"/>
      <c r="BN150" s="76"/>
      <c r="BO150" s="76"/>
      <c r="BP150" s="76">
        <v>0.12</v>
      </c>
      <c r="BQ150" s="76"/>
      <c r="BR150" s="76">
        <v>4.18</v>
      </c>
      <c r="BS150" s="76"/>
      <c r="BT150" s="76"/>
      <c r="BU150" s="76"/>
      <c r="BV150" s="76"/>
      <c r="BW150" s="76"/>
      <c r="BX150" s="76">
        <v>7.2</v>
      </c>
      <c r="BY150" s="76"/>
      <c r="BZ150" s="76">
        <v>3.22</v>
      </c>
      <c r="CA150" s="76"/>
      <c r="CB150" s="76">
        <v>1.56</v>
      </c>
      <c r="CC150" s="76"/>
      <c r="CD150" s="76"/>
      <c r="CE150" s="76"/>
      <c r="CF150" s="76"/>
      <c r="CG150" s="76"/>
      <c r="CH150" s="76"/>
      <c r="CI150" s="76"/>
      <c r="CJ150" s="76"/>
      <c r="CK150" s="76"/>
      <c r="CL150" s="76"/>
      <c r="CM150" s="76"/>
      <c r="CN150" s="76"/>
      <c r="CO150" s="76"/>
      <c r="CP150" s="76"/>
      <c r="CQ150" s="76"/>
      <c r="CR150" s="76"/>
      <c r="CS150" s="76"/>
      <c r="CT150" s="76"/>
      <c r="CU150" s="76"/>
      <c r="CV150" s="76"/>
      <c r="CW150" s="76"/>
      <c r="CX150" s="76"/>
      <c r="CY150" s="76"/>
      <c r="CZ150" s="76"/>
      <c r="DA150" s="76"/>
      <c r="DB150" s="76"/>
      <c r="DC150" s="76"/>
      <c r="DD150" s="76"/>
      <c r="DE150" s="76"/>
      <c r="DF150" s="76"/>
      <c r="DG150" s="76"/>
      <c r="DH150" s="39">
        <f>SUM(BD150,BF150,BH150,BJ150,BL150,BN150,BP150,BR150,BT150,BV150,BX150,BZ150,CB150,CD150,CF150,CH150,CJ150,CL150,CN150,CX150,CZ150,DB150)</f>
        <v>90.05</v>
      </c>
      <c r="DJ150" s="41">
        <f t="shared" ref="DJ150:DJ172" si="120">IF(AND(DH150&lt;100, DH150&gt;0), 100-DH150, 0)</f>
        <v>9.9500000000000028</v>
      </c>
      <c r="DK150" s="76"/>
      <c r="DL150" s="12" t="s">
        <v>450</v>
      </c>
      <c r="DO150" s="39">
        <v>2.82</v>
      </c>
      <c r="DP150" s="76">
        <v>0.1</v>
      </c>
      <c r="DQ150" s="76">
        <v>0.15</v>
      </c>
      <c r="DR150" s="76">
        <v>1.6E-2</v>
      </c>
      <c r="DU150" s="64"/>
      <c r="DW150" s="32"/>
      <c r="DX150" s="12">
        <f t="shared" ref="DX150:DX172" si="121">BD150/$DH150*100</f>
        <v>61.887840088839532</v>
      </c>
      <c r="DY150" s="12">
        <f t="shared" ref="DY150:DY172" si="122">DX150*SQRT(((BE150/BD150)^2)+(($DI150/$DH150)^2))</f>
        <v>0</v>
      </c>
      <c r="DZ150" s="12">
        <f t="shared" ref="DZ150:DZ172" si="123">BF150/$DH150*100</f>
        <v>1.1438089950027763</v>
      </c>
      <c r="EA150" s="12">
        <f t="shared" ref="EA150:EA172" si="124">DZ150*SQRT(((BG150/BF150)^2)+(($DI150/$DH150)^2))</f>
        <v>0</v>
      </c>
      <c r="EB150" s="12">
        <f t="shared" ref="EB150:EB172" si="125">BH150/$DH150*100</f>
        <v>18.889505830094393</v>
      </c>
      <c r="EC150" s="12">
        <f t="shared" ref="EC150:EC172" si="126">EB150*SQRT(((BI150/BH150)^2)+(($DI150/$DH150)^2))</f>
        <v>0</v>
      </c>
      <c r="ED150" s="12">
        <f t="shared" ref="ED150:ED172" si="127">BN150/$DH150*100</f>
        <v>0</v>
      </c>
      <c r="EE150" s="12" t="e">
        <f t="shared" ref="EE150:EE172" si="128">ED150*SQRT(((BO150/BN150)^2)+(($DI150/$DH150)^2))</f>
        <v>#DIV/0!</v>
      </c>
      <c r="EF150" s="12">
        <f t="shared" ref="EF150:EF172" si="129">BP150/$DH150*100</f>
        <v>0.13325930038867298</v>
      </c>
      <c r="EG150" s="12">
        <f t="shared" ref="EG150:EG172" si="130">EF150*SQRT(((BQ150/BP150)^2)+(($DI150/$DH150)^2))</f>
        <v>0</v>
      </c>
      <c r="EH150" s="12">
        <f t="shared" ref="EH150:EH172" si="131">BR150/$DH150*100</f>
        <v>4.6418656302054409</v>
      </c>
      <c r="EI150" s="12">
        <f t="shared" ref="EI150:EI172" si="132">EH150*SQRT(((BS150/BR150)^2)+(($DI150/$DH150)^2))</f>
        <v>0</v>
      </c>
      <c r="EJ150" s="12">
        <f t="shared" ref="EJ150:EJ172" si="133">BX150/$DH150*100</f>
        <v>7.9955580233203776</v>
      </c>
      <c r="EK150" s="12">
        <f t="shared" ref="EK150:EK172" si="134">EJ150*SQRT(((BY150/BX150)^2)+(($DI150/$DH150)^2))</f>
        <v>0</v>
      </c>
      <c r="EL150" s="12">
        <f t="shared" ref="EL150:EL172" si="135">BZ150/$DH150*100</f>
        <v>3.5757912270960581</v>
      </c>
      <c r="EM150" s="12">
        <f t="shared" ref="EM150:EM172" si="136">EL150*SQRT(((CA150/BZ150)^2)+(($DI150/$DH150)^2))</f>
        <v>0</v>
      </c>
      <c r="EN150" s="12">
        <f t="shared" ref="EN150:EN172" si="137">CB150/$DH150*100</f>
        <v>1.7323709050527485</v>
      </c>
      <c r="EO150" s="12">
        <f t="shared" ref="EO150:EO172" si="138">EN150*SQRT(((CC150/CB150)^2)+(($DI150/$DH150)^2))</f>
        <v>0</v>
      </c>
      <c r="EP150" s="12">
        <f t="shared" ref="EP150:EP172" si="139">CD150/$DH150*100</f>
        <v>0</v>
      </c>
      <c r="EQ150" s="12" t="e">
        <f t="shared" ref="EQ150:EQ172" si="140">EP150*SQRT(((CE150/CD150)^2)+(($DI150/$DH150)^2))</f>
        <v>#DIV/0!</v>
      </c>
      <c r="ER150" s="12">
        <f t="shared" ref="ER150:ER172" si="141">DH150/$DH150*100</f>
        <v>100</v>
      </c>
      <c r="ES150" s="12">
        <f t="shared" ref="ES150:ES172" si="142">ER150*SQRT(((DI150/DH150)^2)+(($DI150/$DH150)^2))</f>
        <v>0</v>
      </c>
    </row>
    <row r="151" spans="1:149" s="12" customFormat="1" x14ac:dyDescent="0.45">
      <c r="A151" s="39" t="s">
        <v>259</v>
      </c>
      <c r="B151" s="32" t="s">
        <v>116</v>
      </c>
      <c r="C151" s="12" t="s">
        <v>448</v>
      </c>
      <c r="D151" s="12" t="s">
        <v>538</v>
      </c>
      <c r="E151" s="39" t="s">
        <v>20</v>
      </c>
      <c r="F151" s="39" t="s">
        <v>308</v>
      </c>
      <c r="G151" s="76" t="s">
        <v>434</v>
      </c>
      <c r="H151" s="39" t="s">
        <v>224</v>
      </c>
      <c r="I151" s="39">
        <v>3</v>
      </c>
      <c r="J151" s="39">
        <v>200</v>
      </c>
      <c r="K151" s="39">
        <v>5</v>
      </c>
      <c r="L151" s="39">
        <v>1300</v>
      </c>
      <c r="M151" s="76">
        <v>5</v>
      </c>
      <c r="O151" s="39" t="s">
        <v>401</v>
      </c>
      <c r="P151" s="76" t="s">
        <v>226</v>
      </c>
      <c r="Q151" s="114">
        <v>2.6</v>
      </c>
      <c r="R151" s="95"/>
      <c r="S151" s="96"/>
      <c r="AA151" s="50"/>
      <c r="AB151" s="50"/>
      <c r="AC151" s="50"/>
      <c r="AD151" s="76"/>
      <c r="AE151" s="50">
        <v>0.25</v>
      </c>
      <c r="AF151" s="50">
        <v>0.23</v>
      </c>
      <c r="AG151" s="50">
        <v>0.75</v>
      </c>
      <c r="AH151" s="76"/>
      <c r="AQ151" s="32" t="s">
        <v>110</v>
      </c>
      <c r="AR151" s="62">
        <v>1.0529999999999999</v>
      </c>
      <c r="AS151" s="62">
        <v>1.554</v>
      </c>
      <c r="AT151" s="41"/>
      <c r="AU151" s="81">
        <v>500</v>
      </c>
      <c r="AV151" s="81">
        <v>1500</v>
      </c>
      <c r="AW151" s="81">
        <v>526.5</v>
      </c>
      <c r="AX151" s="81">
        <v>484.42175051288302</v>
      </c>
      <c r="AY151" s="81">
        <v>2331</v>
      </c>
      <c r="AZ151" s="81">
        <v>715.59970500273414</v>
      </c>
      <c r="BA151" s="32"/>
      <c r="BB151" s="97" t="s">
        <v>441</v>
      </c>
      <c r="BC151" s="83" t="s">
        <v>132</v>
      </c>
      <c r="BD151" s="76">
        <v>56.15</v>
      </c>
      <c r="BE151" s="76"/>
      <c r="BF151" s="76">
        <v>1.04</v>
      </c>
      <c r="BG151" s="76"/>
      <c r="BH151" s="76">
        <v>17.14</v>
      </c>
      <c r="BI151" s="76"/>
      <c r="BJ151" s="76"/>
      <c r="BK151" s="76"/>
      <c r="BL151" s="76"/>
      <c r="BM151" s="76"/>
      <c r="BN151" s="76"/>
      <c r="BO151" s="76"/>
      <c r="BP151" s="76">
        <v>0.12</v>
      </c>
      <c r="BQ151" s="76"/>
      <c r="BR151" s="76">
        <v>4.21</v>
      </c>
      <c r="BS151" s="76"/>
      <c r="BT151" s="76"/>
      <c r="BU151" s="76"/>
      <c r="BV151" s="76"/>
      <c r="BW151" s="76"/>
      <c r="BX151" s="76">
        <v>7.25</v>
      </c>
      <c r="BY151" s="76"/>
      <c r="BZ151" s="76">
        <v>3.25</v>
      </c>
      <c r="CA151" s="76"/>
      <c r="CB151" s="76">
        <v>1.57</v>
      </c>
      <c r="CC151" s="76"/>
      <c r="CD151" s="76"/>
      <c r="CE151" s="76"/>
      <c r="CF151" s="76"/>
      <c r="CG151" s="76"/>
      <c r="CH151" s="76"/>
      <c r="CI151" s="76"/>
      <c r="CJ151" s="76"/>
      <c r="CK151" s="76"/>
      <c r="CL151" s="76"/>
      <c r="CM151" s="76"/>
      <c r="CN151" s="76"/>
      <c r="CO151" s="76"/>
      <c r="CP151" s="76"/>
      <c r="CQ151" s="76"/>
      <c r="CR151" s="76"/>
      <c r="CS151" s="76"/>
      <c r="CT151" s="76"/>
      <c r="CU151" s="76"/>
      <c r="CV151" s="76"/>
      <c r="CW151" s="76"/>
      <c r="CX151" s="76"/>
      <c r="CY151" s="76"/>
      <c r="CZ151" s="76"/>
      <c r="DA151" s="76"/>
      <c r="DB151" s="76"/>
      <c r="DC151" s="76"/>
      <c r="DD151" s="76"/>
      <c r="DE151" s="76"/>
      <c r="DF151" s="76"/>
      <c r="DG151" s="76"/>
      <c r="DH151" s="39">
        <f t="shared" ref="DH151:DH172" si="143">SUM(BD151,BF151,BH151,BJ151,BL151,BN151,BP151,BR151,BT151,BV151,BX151,BZ151,CB151,CD151,CF151,CH151,CJ151,CL151,CN151,CX151,CZ151,DB151)</f>
        <v>90.72999999999999</v>
      </c>
      <c r="DJ151" s="41">
        <f t="shared" si="120"/>
        <v>9.2700000000000102</v>
      </c>
      <c r="DK151" s="76"/>
      <c r="DL151" s="12" t="s">
        <v>450</v>
      </c>
      <c r="DO151" s="39">
        <v>2.12</v>
      </c>
      <c r="DP151" s="76">
        <v>0.16</v>
      </c>
      <c r="DQ151" s="76">
        <v>0.12</v>
      </c>
      <c r="DR151" s="76">
        <v>1.2E-2</v>
      </c>
      <c r="DU151" s="64"/>
      <c r="DW151" s="32"/>
      <c r="DX151" s="12">
        <f t="shared" si="121"/>
        <v>61.886917226937065</v>
      </c>
      <c r="DY151" s="12">
        <f t="shared" si="122"/>
        <v>0</v>
      </c>
      <c r="DZ151" s="12">
        <f t="shared" si="123"/>
        <v>1.1462581285131712</v>
      </c>
      <c r="EA151" s="12">
        <f t="shared" si="124"/>
        <v>0</v>
      </c>
      <c r="EB151" s="12">
        <f t="shared" si="125"/>
        <v>18.891215694918991</v>
      </c>
      <c r="EC151" s="12">
        <f t="shared" si="126"/>
        <v>0</v>
      </c>
      <c r="ED151" s="12">
        <f t="shared" si="127"/>
        <v>0</v>
      </c>
      <c r="EE151" s="12" t="e">
        <f t="shared" si="128"/>
        <v>#DIV/0!</v>
      </c>
      <c r="EF151" s="12">
        <f t="shared" si="129"/>
        <v>0.13226055328998126</v>
      </c>
      <c r="EG151" s="12">
        <f t="shared" si="130"/>
        <v>0</v>
      </c>
      <c r="EH151" s="12">
        <f t="shared" si="131"/>
        <v>4.6401410779235093</v>
      </c>
      <c r="EI151" s="12">
        <f t="shared" si="132"/>
        <v>0</v>
      </c>
      <c r="EJ151" s="12">
        <f t="shared" si="133"/>
        <v>7.9907417612697023</v>
      </c>
      <c r="EK151" s="12">
        <f t="shared" si="134"/>
        <v>0</v>
      </c>
      <c r="EL151" s="12">
        <f t="shared" si="135"/>
        <v>3.5820566516036592</v>
      </c>
      <c r="EM151" s="12">
        <f t="shared" si="136"/>
        <v>0</v>
      </c>
      <c r="EN151" s="12">
        <f t="shared" si="137"/>
        <v>1.7304089055439218</v>
      </c>
      <c r="EO151" s="12">
        <f t="shared" si="138"/>
        <v>0</v>
      </c>
      <c r="EP151" s="12">
        <f t="shared" si="139"/>
        <v>0</v>
      </c>
      <c r="EQ151" s="12" t="e">
        <f t="shared" si="140"/>
        <v>#DIV/0!</v>
      </c>
      <c r="ER151" s="12">
        <f t="shared" si="141"/>
        <v>100</v>
      </c>
      <c r="ES151" s="12">
        <f t="shared" si="142"/>
        <v>0</v>
      </c>
    </row>
    <row r="152" spans="1:149" s="12" customFormat="1" x14ac:dyDescent="0.45">
      <c r="A152" s="39" t="s">
        <v>259</v>
      </c>
      <c r="B152" s="32" t="s">
        <v>116</v>
      </c>
      <c r="C152" s="12" t="s">
        <v>448</v>
      </c>
      <c r="D152" s="12" t="s">
        <v>538</v>
      </c>
      <c r="E152" s="39" t="s">
        <v>20</v>
      </c>
      <c r="F152" s="39" t="s">
        <v>309</v>
      </c>
      <c r="G152" s="76" t="s">
        <v>434</v>
      </c>
      <c r="H152" s="39" t="s">
        <v>224</v>
      </c>
      <c r="I152" s="39">
        <v>3</v>
      </c>
      <c r="J152" s="39">
        <v>200</v>
      </c>
      <c r="K152" s="39">
        <v>5</v>
      </c>
      <c r="L152" s="39">
        <v>1300</v>
      </c>
      <c r="M152" s="76">
        <v>5</v>
      </c>
      <c r="O152" s="39" t="s">
        <v>401</v>
      </c>
      <c r="P152" s="76" t="s">
        <v>226</v>
      </c>
      <c r="Q152" s="114">
        <v>2.6</v>
      </c>
      <c r="R152" s="95"/>
      <c r="S152" s="96"/>
      <c r="AA152" s="50"/>
      <c r="AB152" s="50"/>
      <c r="AC152" s="50"/>
      <c r="AD152" s="76"/>
      <c r="AE152" s="50">
        <v>0.35</v>
      </c>
      <c r="AF152" s="50">
        <v>0.28000000000000003</v>
      </c>
      <c r="AG152" s="50">
        <v>0.65</v>
      </c>
      <c r="AH152" s="76"/>
      <c r="AQ152" s="32" t="s">
        <v>110</v>
      </c>
      <c r="AR152" s="62">
        <v>1.0449999999999999</v>
      </c>
      <c r="AS152" s="62">
        <v>1.5589999999999999</v>
      </c>
      <c r="AT152" s="41"/>
      <c r="AU152" s="81">
        <v>700</v>
      </c>
      <c r="AV152" s="81">
        <v>1300</v>
      </c>
      <c r="AW152" s="81">
        <v>731.5</v>
      </c>
      <c r="AX152" s="81">
        <v>585.26625661954677</v>
      </c>
      <c r="AY152" s="81">
        <v>2026.6999999999998</v>
      </c>
      <c r="AZ152" s="81">
        <v>873.51035722422876</v>
      </c>
      <c r="BA152" s="32"/>
      <c r="BB152" s="97" t="s">
        <v>441</v>
      </c>
      <c r="BC152" s="83" t="s">
        <v>132</v>
      </c>
      <c r="BD152" s="76">
        <v>56.53</v>
      </c>
      <c r="BE152" s="76"/>
      <c r="BF152" s="76">
        <v>1.04</v>
      </c>
      <c r="BG152" s="76"/>
      <c r="BH152" s="76">
        <v>17.25</v>
      </c>
      <c r="BI152" s="76"/>
      <c r="BJ152" s="76"/>
      <c r="BK152" s="76"/>
      <c r="BL152" s="76"/>
      <c r="BM152" s="76"/>
      <c r="BN152" s="76"/>
      <c r="BO152" s="76"/>
      <c r="BP152" s="76">
        <v>0.12</v>
      </c>
      <c r="BQ152" s="76"/>
      <c r="BR152" s="76">
        <v>4.24</v>
      </c>
      <c r="BS152" s="76"/>
      <c r="BT152" s="76"/>
      <c r="BU152" s="76"/>
      <c r="BV152" s="76"/>
      <c r="BW152" s="76"/>
      <c r="BX152" s="76">
        <v>7.3</v>
      </c>
      <c r="BY152" s="76"/>
      <c r="BZ152" s="76">
        <v>3.27</v>
      </c>
      <c r="CA152" s="76"/>
      <c r="CB152" s="76">
        <v>1.58</v>
      </c>
      <c r="CC152" s="76"/>
      <c r="CD152" s="76"/>
      <c r="CE152" s="76"/>
      <c r="CF152" s="76"/>
      <c r="CG152" s="76"/>
      <c r="CH152" s="76"/>
      <c r="CI152" s="76"/>
      <c r="CJ152" s="76"/>
      <c r="CK152" s="76"/>
      <c r="CL152" s="76"/>
      <c r="CM152" s="76"/>
      <c r="CN152" s="76"/>
      <c r="CO152" s="76"/>
      <c r="CP152" s="76"/>
      <c r="CQ152" s="76"/>
      <c r="CR152" s="76"/>
      <c r="CS152" s="76"/>
      <c r="CT152" s="76"/>
      <c r="CU152" s="76"/>
      <c r="CV152" s="76"/>
      <c r="CW152" s="76"/>
      <c r="CX152" s="76"/>
      <c r="CY152" s="76"/>
      <c r="CZ152" s="76"/>
      <c r="DA152" s="76"/>
      <c r="DB152" s="76"/>
      <c r="DC152" s="76"/>
      <c r="DD152" s="76"/>
      <c r="DE152" s="76"/>
      <c r="DF152" s="76"/>
      <c r="DG152" s="76"/>
      <c r="DH152" s="39">
        <f t="shared" si="143"/>
        <v>91.329999999999984</v>
      </c>
      <c r="DJ152" s="41">
        <f t="shared" si="120"/>
        <v>8.6700000000000159</v>
      </c>
      <c r="DK152" s="76"/>
      <c r="DL152" s="12" t="s">
        <v>450</v>
      </c>
      <c r="DO152" s="39">
        <v>1.45</v>
      </c>
      <c r="DP152" s="76">
        <v>7.0000000000000007E-2</v>
      </c>
      <c r="DQ152" s="76">
        <v>0.13</v>
      </c>
      <c r="DR152" s="76">
        <v>1.4E-2</v>
      </c>
      <c r="DU152" s="64"/>
      <c r="DW152" s="32"/>
      <c r="DX152" s="12">
        <f t="shared" si="121"/>
        <v>61.896419577356852</v>
      </c>
      <c r="DY152" s="12">
        <f t="shared" si="122"/>
        <v>0</v>
      </c>
      <c r="DZ152" s="12">
        <f t="shared" si="123"/>
        <v>1.138727690791635</v>
      </c>
      <c r="EA152" s="12">
        <f t="shared" si="124"/>
        <v>0</v>
      </c>
      <c r="EB152" s="12">
        <f t="shared" si="125"/>
        <v>18.887550640534329</v>
      </c>
      <c r="EC152" s="12">
        <f t="shared" si="126"/>
        <v>0</v>
      </c>
      <c r="ED152" s="12">
        <f t="shared" si="127"/>
        <v>0</v>
      </c>
      <c r="EE152" s="12" t="e">
        <f t="shared" si="128"/>
        <v>#DIV/0!</v>
      </c>
      <c r="EF152" s="12">
        <f t="shared" si="129"/>
        <v>0.13139165662980401</v>
      </c>
      <c r="EG152" s="12">
        <f t="shared" si="130"/>
        <v>0</v>
      </c>
      <c r="EH152" s="12">
        <f t="shared" si="131"/>
        <v>4.6425052009197429</v>
      </c>
      <c r="EI152" s="12">
        <f t="shared" si="132"/>
        <v>0</v>
      </c>
      <c r="EJ152" s="12">
        <f t="shared" si="133"/>
        <v>7.9929924449797447</v>
      </c>
      <c r="EK152" s="12">
        <f t="shared" si="134"/>
        <v>0</v>
      </c>
      <c r="EL152" s="12">
        <f t="shared" si="135"/>
        <v>3.58042264316216</v>
      </c>
      <c r="EM152" s="12">
        <f t="shared" si="136"/>
        <v>0</v>
      </c>
      <c r="EN152" s="12">
        <f t="shared" si="137"/>
        <v>1.7299901456257532</v>
      </c>
      <c r="EO152" s="12">
        <f t="shared" si="138"/>
        <v>0</v>
      </c>
      <c r="EP152" s="12">
        <f t="shared" si="139"/>
        <v>0</v>
      </c>
      <c r="EQ152" s="12" t="e">
        <f t="shared" si="140"/>
        <v>#DIV/0!</v>
      </c>
      <c r="ER152" s="12">
        <f t="shared" si="141"/>
        <v>100</v>
      </c>
      <c r="ES152" s="12">
        <f t="shared" si="142"/>
        <v>0</v>
      </c>
    </row>
    <row r="153" spans="1:149" s="12" customFormat="1" x14ac:dyDescent="0.45">
      <c r="A153" s="39" t="s">
        <v>259</v>
      </c>
      <c r="B153" s="32" t="s">
        <v>116</v>
      </c>
      <c r="C153" s="12" t="s">
        <v>448</v>
      </c>
      <c r="D153" s="12" t="s">
        <v>538</v>
      </c>
      <c r="E153" s="39" t="s">
        <v>20</v>
      </c>
      <c r="F153" s="39" t="s">
        <v>310</v>
      </c>
      <c r="G153" s="76" t="s">
        <v>434</v>
      </c>
      <c r="H153" s="39" t="s">
        <v>224</v>
      </c>
      <c r="I153" s="39">
        <v>3</v>
      </c>
      <c r="J153" s="39">
        <v>200</v>
      </c>
      <c r="K153" s="39">
        <v>5</v>
      </c>
      <c r="L153" s="39">
        <v>1300</v>
      </c>
      <c r="M153" s="76">
        <v>5</v>
      </c>
      <c r="O153" s="39" t="s">
        <v>401</v>
      </c>
      <c r="P153" s="76" t="s">
        <v>226</v>
      </c>
      <c r="Q153" s="114">
        <v>2.6</v>
      </c>
      <c r="R153" s="95"/>
      <c r="S153" s="96"/>
      <c r="AA153" s="50"/>
      <c r="AB153" s="50"/>
      <c r="AC153" s="50"/>
      <c r="AD153" s="76"/>
      <c r="AE153" s="50">
        <v>0.15</v>
      </c>
      <c r="AF153" s="50">
        <v>0.25</v>
      </c>
      <c r="AG153" s="50">
        <v>0.85</v>
      </c>
      <c r="AH153" s="76"/>
      <c r="AQ153" s="32" t="s">
        <v>110</v>
      </c>
      <c r="AR153" s="62">
        <v>1.0629999999999999</v>
      </c>
      <c r="AS153" s="62">
        <v>1.55</v>
      </c>
      <c r="AT153" s="41"/>
      <c r="AU153" s="81">
        <v>300</v>
      </c>
      <c r="AV153" s="81">
        <v>1700</v>
      </c>
      <c r="AW153" s="81">
        <v>318.89999999999998</v>
      </c>
      <c r="AX153" s="81">
        <v>531.51406646565033</v>
      </c>
      <c r="AY153" s="81">
        <v>2635</v>
      </c>
      <c r="AZ153" s="81">
        <v>775.8953827675482</v>
      </c>
      <c r="BA153" s="32"/>
      <c r="BB153" s="97" t="s">
        <v>441</v>
      </c>
      <c r="BC153" s="83" t="s">
        <v>132</v>
      </c>
      <c r="BD153" s="76">
        <v>56.88</v>
      </c>
      <c r="BE153" s="76"/>
      <c r="BF153" s="76">
        <v>1.05</v>
      </c>
      <c r="BG153" s="76"/>
      <c r="BH153" s="76">
        <v>17.36</v>
      </c>
      <c r="BI153" s="76"/>
      <c r="BJ153" s="76"/>
      <c r="BK153" s="76"/>
      <c r="BL153" s="76"/>
      <c r="BM153" s="76"/>
      <c r="BN153" s="76"/>
      <c r="BO153" s="76"/>
      <c r="BP153" s="76">
        <v>0.12</v>
      </c>
      <c r="BQ153" s="76"/>
      <c r="BR153" s="76">
        <v>4.2699999999999996</v>
      </c>
      <c r="BS153" s="76"/>
      <c r="BT153" s="76"/>
      <c r="BU153" s="76"/>
      <c r="BV153" s="76"/>
      <c r="BW153" s="76"/>
      <c r="BX153" s="76">
        <v>7.35</v>
      </c>
      <c r="BY153" s="76"/>
      <c r="BZ153" s="76">
        <v>3.29</v>
      </c>
      <c r="CA153" s="76"/>
      <c r="CB153" s="76">
        <v>1.59</v>
      </c>
      <c r="CC153" s="76"/>
      <c r="CD153" s="76"/>
      <c r="CE153" s="76"/>
      <c r="CF153" s="76"/>
      <c r="CG153" s="76"/>
      <c r="CH153" s="76"/>
      <c r="CI153" s="76"/>
      <c r="CJ153" s="76"/>
      <c r="CK153" s="76"/>
      <c r="CL153" s="76"/>
      <c r="CM153" s="76"/>
      <c r="CN153" s="76"/>
      <c r="CO153" s="76"/>
      <c r="CP153" s="76"/>
      <c r="CQ153" s="76"/>
      <c r="CR153" s="76"/>
      <c r="CS153" s="76"/>
      <c r="CT153" s="76"/>
      <c r="CU153" s="76"/>
      <c r="CV153" s="76"/>
      <c r="CW153" s="76"/>
      <c r="CX153" s="76"/>
      <c r="CY153" s="76"/>
      <c r="CZ153" s="76"/>
      <c r="DA153" s="76"/>
      <c r="DB153" s="76"/>
      <c r="DC153" s="76"/>
      <c r="DD153" s="76"/>
      <c r="DE153" s="76"/>
      <c r="DF153" s="76"/>
      <c r="DG153" s="76"/>
      <c r="DH153" s="39">
        <f t="shared" si="143"/>
        <v>91.91</v>
      </c>
      <c r="DJ153" s="41">
        <f t="shared" si="120"/>
        <v>8.0900000000000034</v>
      </c>
      <c r="DK153" s="76"/>
      <c r="DL153" s="12" t="s">
        <v>450</v>
      </c>
      <c r="DO153" s="39">
        <v>0.83</v>
      </c>
      <c r="DP153" s="76">
        <v>0.09</v>
      </c>
      <c r="DQ153" s="76">
        <v>0.14000000000000001</v>
      </c>
      <c r="DR153" s="76">
        <v>1.4E-2</v>
      </c>
      <c r="DU153" s="64"/>
      <c r="DW153" s="32"/>
      <c r="DX153" s="12">
        <f t="shared" si="121"/>
        <v>61.886628223261894</v>
      </c>
      <c r="DY153" s="12">
        <f t="shared" si="122"/>
        <v>0</v>
      </c>
      <c r="DZ153" s="12">
        <f t="shared" si="123"/>
        <v>1.1424219345011426</v>
      </c>
      <c r="EA153" s="12">
        <f t="shared" si="124"/>
        <v>0</v>
      </c>
      <c r="EB153" s="12">
        <f t="shared" si="125"/>
        <v>18.888042650418889</v>
      </c>
      <c r="EC153" s="12">
        <f t="shared" si="126"/>
        <v>0</v>
      </c>
      <c r="ED153" s="12">
        <f t="shared" si="127"/>
        <v>0</v>
      </c>
      <c r="EE153" s="12" t="e">
        <f t="shared" si="128"/>
        <v>#DIV/0!</v>
      </c>
      <c r="EF153" s="12">
        <f t="shared" si="129"/>
        <v>0.13056250680013057</v>
      </c>
      <c r="EG153" s="12">
        <f t="shared" si="130"/>
        <v>0</v>
      </c>
      <c r="EH153" s="12">
        <f t="shared" si="131"/>
        <v>4.6458492003046459</v>
      </c>
      <c r="EI153" s="12">
        <f t="shared" si="132"/>
        <v>0</v>
      </c>
      <c r="EJ153" s="12">
        <f t="shared" si="133"/>
        <v>7.9969535415079962</v>
      </c>
      <c r="EK153" s="12">
        <f t="shared" si="134"/>
        <v>0</v>
      </c>
      <c r="EL153" s="12">
        <f t="shared" si="135"/>
        <v>3.5795887281035799</v>
      </c>
      <c r="EM153" s="12">
        <f t="shared" si="136"/>
        <v>0</v>
      </c>
      <c r="EN153" s="12">
        <f t="shared" si="137"/>
        <v>1.7299532151017303</v>
      </c>
      <c r="EO153" s="12">
        <f t="shared" si="138"/>
        <v>0</v>
      </c>
      <c r="EP153" s="12">
        <f t="shared" si="139"/>
        <v>0</v>
      </c>
      <c r="EQ153" s="12" t="e">
        <f t="shared" si="140"/>
        <v>#DIV/0!</v>
      </c>
      <c r="ER153" s="12">
        <f t="shared" si="141"/>
        <v>100</v>
      </c>
      <c r="ES153" s="12">
        <f t="shared" si="142"/>
        <v>0</v>
      </c>
    </row>
    <row r="154" spans="1:149" s="12" customFormat="1" x14ac:dyDescent="0.45">
      <c r="A154" s="39" t="s">
        <v>259</v>
      </c>
      <c r="B154" s="32" t="s">
        <v>116</v>
      </c>
      <c r="C154" s="12" t="s">
        <v>448</v>
      </c>
      <c r="D154" s="12" t="s">
        <v>538</v>
      </c>
      <c r="E154" s="39" t="s">
        <v>20</v>
      </c>
      <c r="F154" s="39" t="s">
        <v>311</v>
      </c>
      <c r="G154" s="76" t="s">
        <v>434</v>
      </c>
      <c r="H154" s="39" t="s">
        <v>224</v>
      </c>
      <c r="I154" s="39">
        <v>2</v>
      </c>
      <c r="J154" s="39">
        <v>500</v>
      </c>
      <c r="K154" s="39">
        <v>5</v>
      </c>
      <c r="L154" s="39">
        <v>1300</v>
      </c>
      <c r="M154" s="76">
        <v>5</v>
      </c>
      <c r="O154" s="39" t="s">
        <v>401</v>
      </c>
      <c r="P154" s="76" t="s">
        <v>226</v>
      </c>
      <c r="Q154" s="114">
        <v>2.6</v>
      </c>
      <c r="R154" s="95"/>
      <c r="S154" s="96"/>
      <c r="AA154" s="50"/>
      <c r="AB154" s="50"/>
      <c r="AC154" s="50"/>
      <c r="AD154" s="76"/>
      <c r="AE154" s="50">
        <v>0.49</v>
      </c>
      <c r="AF154" s="50">
        <v>0.17</v>
      </c>
      <c r="AG154" s="50">
        <v>0.51</v>
      </c>
      <c r="AH154" s="76"/>
      <c r="AQ154" s="32" t="s">
        <v>110</v>
      </c>
      <c r="AR154" s="62">
        <v>1.24</v>
      </c>
      <c r="AS154" s="62">
        <v>3.2469999999999999</v>
      </c>
      <c r="AT154" s="41"/>
      <c r="AU154" s="81">
        <v>2450</v>
      </c>
      <c r="AV154" s="81">
        <v>2550</v>
      </c>
      <c r="AW154" s="81">
        <v>3038</v>
      </c>
      <c r="AX154" s="81">
        <v>1054.133897556547</v>
      </c>
      <c r="AY154" s="81">
        <v>8279.85</v>
      </c>
      <c r="AZ154" s="81">
        <v>2761.3903180750476</v>
      </c>
      <c r="BA154" s="32"/>
      <c r="BB154" s="97" t="s">
        <v>441</v>
      </c>
      <c r="BC154" s="83" t="s">
        <v>132</v>
      </c>
      <c r="BD154" s="76">
        <v>52.67</v>
      </c>
      <c r="BE154" s="76"/>
      <c r="BF154" s="76">
        <v>0.97</v>
      </c>
      <c r="BG154" s="76"/>
      <c r="BH154" s="76">
        <v>16.07</v>
      </c>
      <c r="BI154" s="76"/>
      <c r="BJ154" s="76"/>
      <c r="BK154" s="76"/>
      <c r="BL154" s="76"/>
      <c r="BM154" s="76"/>
      <c r="BN154" s="76"/>
      <c r="BO154" s="76"/>
      <c r="BP154" s="76">
        <v>0.11</v>
      </c>
      <c r="BQ154" s="76"/>
      <c r="BR154" s="76">
        <v>3.95</v>
      </c>
      <c r="BS154" s="76"/>
      <c r="BT154" s="76"/>
      <c r="BU154" s="76"/>
      <c r="BV154" s="76"/>
      <c r="BW154" s="76"/>
      <c r="BX154" s="76">
        <v>6.8</v>
      </c>
      <c r="BY154" s="76"/>
      <c r="BZ154" s="76">
        <v>3.04</v>
      </c>
      <c r="CA154" s="76"/>
      <c r="CB154" s="76">
        <v>1.48</v>
      </c>
      <c r="CC154" s="76"/>
      <c r="CD154" s="76"/>
      <c r="CE154" s="76"/>
      <c r="CF154" s="76"/>
      <c r="CG154" s="76"/>
      <c r="CH154" s="76"/>
      <c r="CI154" s="76"/>
      <c r="CJ154" s="76"/>
      <c r="CK154" s="76"/>
      <c r="CL154" s="76"/>
      <c r="CM154" s="76"/>
      <c r="CN154" s="76"/>
      <c r="CO154" s="76"/>
      <c r="CP154" s="76"/>
      <c r="CQ154" s="76"/>
      <c r="CR154" s="76"/>
      <c r="CS154" s="76"/>
      <c r="CT154" s="76"/>
      <c r="CU154" s="76"/>
      <c r="CV154" s="76"/>
      <c r="CW154" s="76"/>
      <c r="CX154" s="76"/>
      <c r="CY154" s="76"/>
      <c r="CZ154" s="76"/>
      <c r="DA154" s="76"/>
      <c r="DB154" s="76"/>
      <c r="DC154" s="76"/>
      <c r="DD154" s="76"/>
      <c r="DE154" s="76"/>
      <c r="DF154" s="76"/>
      <c r="DG154" s="76"/>
      <c r="DH154" s="39">
        <f t="shared" si="143"/>
        <v>85.090000000000018</v>
      </c>
      <c r="DJ154" s="41">
        <f t="shared" si="120"/>
        <v>14.909999999999982</v>
      </c>
      <c r="DK154" s="76"/>
      <c r="DL154" s="12" t="s">
        <v>450</v>
      </c>
      <c r="DO154" s="39">
        <v>7.97</v>
      </c>
      <c r="DP154" s="76">
        <v>0.28000000000000003</v>
      </c>
      <c r="DQ154" s="76">
        <v>0.32</v>
      </c>
      <c r="DR154" s="76">
        <v>3.4000000000000002E-2</v>
      </c>
      <c r="DU154" s="64"/>
      <c r="DW154" s="32"/>
      <c r="DX154" s="12">
        <f t="shared" si="121"/>
        <v>61.899165589375947</v>
      </c>
      <c r="DY154" s="12">
        <f t="shared" si="122"/>
        <v>0</v>
      </c>
      <c r="DZ154" s="12">
        <f t="shared" si="123"/>
        <v>1.1399694441179924</v>
      </c>
      <c r="EA154" s="12">
        <f t="shared" si="124"/>
        <v>0</v>
      </c>
      <c r="EB154" s="12">
        <f t="shared" si="125"/>
        <v>18.885885532965091</v>
      </c>
      <c r="EC154" s="12">
        <f t="shared" si="126"/>
        <v>0</v>
      </c>
      <c r="ED154" s="12">
        <f t="shared" si="127"/>
        <v>0</v>
      </c>
      <c r="EE154" s="12" t="e">
        <f t="shared" si="128"/>
        <v>#DIV/0!</v>
      </c>
      <c r="EF154" s="12">
        <f t="shared" si="129"/>
        <v>0.12927488541544246</v>
      </c>
      <c r="EG154" s="12">
        <f t="shared" si="130"/>
        <v>0</v>
      </c>
      <c r="EH154" s="12">
        <f t="shared" si="131"/>
        <v>4.6421436126454338</v>
      </c>
      <c r="EI154" s="12">
        <f t="shared" si="132"/>
        <v>0</v>
      </c>
      <c r="EJ154" s="12">
        <f t="shared" si="133"/>
        <v>7.9915383711364418</v>
      </c>
      <c r="EK154" s="12">
        <f t="shared" si="134"/>
        <v>0</v>
      </c>
      <c r="EL154" s="12">
        <f t="shared" si="135"/>
        <v>3.5726877423904098</v>
      </c>
      <c r="EM154" s="12">
        <f t="shared" si="136"/>
        <v>0</v>
      </c>
      <c r="EN154" s="12">
        <f t="shared" si="137"/>
        <v>1.7393348219532256</v>
      </c>
      <c r="EO154" s="12">
        <f t="shared" si="138"/>
        <v>0</v>
      </c>
      <c r="EP154" s="12">
        <f t="shared" si="139"/>
        <v>0</v>
      </c>
      <c r="EQ154" s="12" t="e">
        <f t="shared" si="140"/>
        <v>#DIV/0!</v>
      </c>
      <c r="ER154" s="12">
        <f t="shared" si="141"/>
        <v>100</v>
      </c>
      <c r="ES154" s="12">
        <f t="shared" si="142"/>
        <v>0</v>
      </c>
    </row>
    <row r="155" spans="1:149" s="12" customFormat="1" x14ac:dyDescent="0.45">
      <c r="A155" s="39" t="s">
        <v>259</v>
      </c>
      <c r="B155" s="32" t="s">
        <v>116</v>
      </c>
      <c r="C155" s="12" t="s">
        <v>448</v>
      </c>
      <c r="D155" s="12" t="s">
        <v>538</v>
      </c>
      <c r="E155" s="39" t="s">
        <v>20</v>
      </c>
      <c r="F155" s="39" t="s">
        <v>312</v>
      </c>
      <c r="G155" s="76" t="s">
        <v>434</v>
      </c>
      <c r="H155" s="39" t="s">
        <v>224</v>
      </c>
      <c r="I155" s="39">
        <v>2</v>
      </c>
      <c r="J155" s="39">
        <v>500</v>
      </c>
      <c r="K155" s="39">
        <v>5</v>
      </c>
      <c r="L155" s="39">
        <v>1300</v>
      </c>
      <c r="M155" s="76">
        <v>5</v>
      </c>
      <c r="O155" s="39" t="s">
        <v>401</v>
      </c>
      <c r="P155" s="76" t="s">
        <v>226</v>
      </c>
      <c r="Q155" s="114">
        <v>2.6</v>
      </c>
      <c r="R155" s="95"/>
      <c r="S155" s="96"/>
      <c r="AA155" s="50"/>
      <c r="AB155" s="50"/>
      <c r="AC155" s="50"/>
      <c r="AD155" s="76"/>
      <c r="AE155" s="50">
        <v>0.46</v>
      </c>
      <c r="AF155" s="50">
        <v>0.16</v>
      </c>
      <c r="AG155" s="50">
        <v>0.54</v>
      </c>
      <c r="AH155" s="76"/>
      <c r="AQ155" s="32" t="s">
        <v>110</v>
      </c>
      <c r="AR155" s="62">
        <v>1.244</v>
      </c>
      <c r="AS155" s="62">
        <v>3.238</v>
      </c>
      <c r="AT155" s="41"/>
      <c r="AU155" s="81">
        <v>2300</v>
      </c>
      <c r="AV155" s="81">
        <v>2700</v>
      </c>
      <c r="AW155" s="81">
        <v>2861.2</v>
      </c>
      <c r="AX155" s="81">
        <v>995.32650717023307</v>
      </c>
      <c r="AY155" s="81">
        <v>8742.6</v>
      </c>
      <c r="AZ155" s="81">
        <v>2592.1107990115238</v>
      </c>
      <c r="BA155" s="32"/>
      <c r="BB155" s="97" t="s">
        <v>441</v>
      </c>
      <c r="BC155" s="83" t="s">
        <v>132</v>
      </c>
      <c r="BD155" s="76">
        <v>54.03</v>
      </c>
      <c r="BE155" s="76"/>
      <c r="BF155" s="76">
        <v>1</v>
      </c>
      <c r="BG155" s="76"/>
      <c r="BH155" s="76">
        <v>16.489999999999998</v>
      </c>
      <c r="BI155" s="76"/>
      <c r="BJ155" s="76"/>
      <c r="BK155" s="76"/>
      <c r="BL155" s="76"/>
      <c r="BM155" s="76"/>
      <c r="BN155" s="76"/>
      <c r="BO155" s="76"/>
      <c r="BP155" s="76">
        <v>0.11</v>
      </c>
      <c r="BQ155" s="76"/>
      <c r="BR155" s="76">
        <v>4.05</v>
      </c>
      <c r="BS155" s="76"/>
      <c r="BT155" s="76"/>
      <c r="BU155" s="76"/>
      <c r="BV155" s="76"/>
      <c r="BW155" s="76"/>
      <c r="BX155" s="76">
        <v>6.98</v>
      </c>
      <c r="BY155" s="76"/>
      <c r="BZ155" s="76">
        <v>3.12</v>
      </c>
      <c r="CA155" s="76"/>
      <c r="CB155" s="76">
        <v>1.51</v>
      </c>
      <c r="CC155" s="76"/>
      <c r="CD155" s="76"/>
      <c r="CE155" s="76"/>
      <c r="CF155" s="76"/>
      <c r="CG155" s="76"/>
      <c r="CH155" s="76"/>
      <c r="CI155" s="76"/>
      <c r="CJ155" s="76"/>
      <c r="CK155" s="76"/>
      <c r="CL155" s="76"/>
      <c r="CM155" s="76"/>
      <c r="CN155" s="76"/>
      <c r="CO155" s="76"/>
      <c r="CP155" s="76"/>
      <c r="CQ155" s="76"/>
      <c r="CR155" s="76"/>
      <c r="CS155" s="76"/>
      <c r="CT155" s="76"/>
      <c r="CU155" s="76"/>
      <c r="CV155" s="76"/>
      <c r="CW155" s="76"/>
      <c r="CX155" s="76"/>
      <c r="CY155" s="76"/>
      <c r="CZ155" s="76"/>
      <c r="DA155" s="76"/>
      <c r="DB155" s="76"/>
      <c r="DC155" s="76"/>
      <c r="DD155" s="76"/>
      <c r="DE155" s="76"/>
      <c r="DF155" s="76"/>
      <c r="DG155" s="76"/>
      <c r="DH155" s="39">
        <f t="shared" si="143"/>
        <v>87.29</v>
      </c>
      <c r="DJ155" s="41">
        <f t="shared" si="120"/>
        <v>12.709999999999994</v>
      </c>
      <c r="DK155" s="76"/>
      <c r="DL155" s="12" t="s">
        <v>450</v>
      </c>
      <c r="DO155" s="39">
        <v>5.57</v>
      </c>
      <c r="DP155" s="76">
        <v>0.11</v>
      </c>
      <c r="DQ155" s="76">
        <v>0.36</v>
      </c>
      <c r="DR155" s="76">
        <v>3.7999999999999999E-2</v>
      </c>
      <c r="DU155" s="64"/>
      <c r="DW155" s="32"/>
      <c r="DX155" s="12">
        <f t="shared" si="121"/>
        <v>61.897124527437278</v>
      </c>
      <c r="DY155" s="12">
        <f t="shared" si="122"/>
        <v>0</v>
      </c>
      <c r="DZ155" s="12">
        <f t="shared" si="123"/>
        <v>1.1456065986940083</v>
      </c>
      <c r="EA155" s="12">
        <f t="shared" si="124"/>
        <v>0</v>
      </c>
      <c r="EB155" s="12">
        <f t="shared" si="125"/>
        <v>18.891052812464196</v>
      </c>
      <c r="EC155" s="12">
        <f t="shared" si="126"/>
        <v>0</v>
      </c>
      <c r="ED155" s="12">
        <f t="shared" si="127"/>
        <v>0</v>
      </c>
      <c r="EE155" s="12" t="e">
        <f t="shared" si="128"/>
        <v>#DIV/0!</v>
      </c>
      <c r="EF155" s="12">
        <f t="shared" si="129"/>
        <v>0.12601672585634091</v>
      </c>
      <c r="EG155" s="12">
        <f t="shared" si="130"/>
        <v>0</v>
      </c>
      <c r="EH155" s="12">
        <f t="shared" si="131"/>
        <v>4.6397067247107335</v>
      </c>
      <c r="EI155" s="12">
        <f t="shared" si="132"/>
        <v>0</v>
      </c>
      <c r="EJ155" s="12">
        <f t="shared" si="133"/>
        <v>7.9963340588841785</v>
      </c>
      <c r="EK155" s="12">
        <f t="shared" si="134"/>
        <v>0</v>
      </c>
      <c r="EL155" s="12">
        <f t="shared" si="135"/>
        <v>3.574292587925306</v>
      </c>
      <c r="EM155" s="12">
        <f t="shared" si="136"/>
        <v>0</v>
      </c>
      <c r="EN155" s="12">
        <f t="shared" si="137"/>
        <v>1.7298659640279528</v>
      </c>
      <c r="EO155" s="12">
        <f t="shared" si="138"/>
        <v>0</v>
      </c>
      <c r="EP155" s="12">
        <f t="shared" si="139"/>
        <v>0</v>
      </c>
      <c r="EQ155" s="12" t="e">
        <f t="shared" si="140"/>
        <v>#DIV/0!</v>
      </c>
      <c r="ER155" s="12">
        <f t="shared" si="141"/>
        <v>100</v>
      </c>
      <c r="ES155" s="12">
        <f t="shared" si="142"/>
        <v>0</v>
      </c>
    </row>
    <row r="156" spans="1:149" s="12" customFormat="1" x14ac:dyDescent="0.45">
      <c r="A156" s="39" t="s">
        <v>259</v>
      </c>
      <c r="B156" s="32" t="s">
        <v>116</v>
      </c>
      <c r="C156" s="12" t="s">
        <v>448</v>
      </c>
      <c r="D156" s="12" t="s">
        <v>538</v>
      </c>
      <c r="E156" s="39" t="s">
        <v>20</v>
      </c>
      <c r="F156" s="39" t="s">
        <v>313</v>
      </c>
      <c r="G156" s="76" t="s">
        <v>434</v>
      </c>
      <c r="H156" s="39" t="s">
        <v>224</v>
      </c>
      <c r="I156" s="39">
        <v>2</v>
      </c>
      <c r="J156" s="39">
        <v>500</v>
      </c>
      <c r="K156" s="39">
        <v>5</v>
      </c>
      <c r="L156" s="39">
        <v>1300</v>
      </c>
      <c r="M156" s="76">
        <v>5</v>
      </c>
      <c r="O156" s="39" t="s">
        <v>401</v>
      </c>
      <c r="P156" s="76" t="s">
        <v>226</v>
      </c>
      <c r="Q156" s="114">
        <v>2.6</v>
      </c>
      <c r="R156" s="95"/>
      <c r="S156" s="96"/>
      <c r="AA156" s="50"/>
      <c r="AB156" s="50"/>
      <c r="AC156" s="50"/>
      <c r="AD156" s="76"/>
      <c r="AE156" s="50">
        <v>0.17</v>
      </c>
      <c r="AF156" s="50">
        <v>0.24</v>
      </c>
      <c r="AG156" s="50">
        <v>0.83</v>
      </c>
      <c r="AH156" s="76"/>
      <c r="AQ156" s="32" t="s">
        <v>110</v>
      </c>
      <c r="AR156" s="62">
        <v>1.3</v>
      </c>
      <c r="AS156" s="62">
        <v>3.1739999999999999</v>
      </c>
      <c r="AT156" s="41"/>
      <c r="AU156" s="81">
        <v>850.00000000000011</v>
      </c>
      <c r="AV156" s="81">
        <v>4150</v>
      </c>
      <c r="AW156" s="81">
        <v>1105.0000000000002</v>
      </c>
      <c r="AX156" s="81">
        <v>1560.0128267362486</v>
      </c>
      <c r="AY156" s="81">
        <v>13172.1</v>
      </c>
      <c r="AZ156" s="81">
        <v>3811.4411879675595</v>
      </c>
      <c r="BA156" s="32"/>
      <c r="BB156" s="97" t="s">
        <v>441</v>
      </c>
      <c r="BC156" s="83" t="s">
        <v>132</v>
      </c>
      <c r="BD156" s="76">
        <v>55.43</v>
      </c>
      <c r="BE156" s="76"/>
      <c r="BF156" s="76">
        <v>1.02</v>
      </c>
      <c r="BG156" s="76"/>
      <c r="BH156" s="76">
        <v>16.920000000000002</v>
      </c>
      <c r="BI156" s="76"/>
      <c r="BJ156" s="76"/>
      <c r="BK156" s="76"/>
      <c r="BL156" s="76"/>
      <c r="BM156" s="76"/>
      <c r="BN156" s="76"/>
      <c r="BO156" s="76"/>
      <c r="BP156" s="76">
        <v>0.12</v>
      </c>
      <c r="BQ156" s="76"/>
      <c r="BR156" s="76">
        <v>4.16</v>
      </c>
      <c r="BS156" s="76"/>
      <c r="BT156" s="76"/>
      <c r="BU156" s="76"/>
      <c r="BV156" s="76"/>
      <c r="BW156" s="76"/>
      <c r="BX156" s="76">
        <v>7.16</v>
      </c>
      <c r="BY156" s="76"/>
      <c r="BZ156" s="76">
        <v>3.2</v>
      </c>
      <c r="CA156" s="76"/>
      <c r="CB156" s="76">
        <v>1.55</v>
      </c>
      <c r="CC156" s="76"/>
      <c r="CD156" s="76"/>
      <c r="CE156" s="76"/>
      <c r="CF156" s="76"/>
      <c r="CG156" s="76"/>
      <c r="CH156" s="76"/>
      <c r="CI156" s="76"/>
      <c r="CJ156" s="76"/>
      <c r="CK156" s="76"/>
      <c r="CL156" s="76"/>
      <c r="CM156" s="76"/>
      <c r="CN156" s="76"/>
      <c r="CO156" s="76"/>
      <c r="CP156" s="76"/>
      <c r="CQ156" s="76"/>
      <c r="CR156" s="76"/>
      <c r="CS156" s="76"/>
      <c r="CT156" s="76"/>
      <c r="CU156" s="76"/>
      <c r="CV156" s="76"/>
      <c r="CW156" s="76"/>
      <c r="CX156" s="76"/>
      <c r="CY156" s="76"/>
      <c r="CZ156" s="76"/>
      <c r="DA156" s="76"/>
      <c r="DB156" s="76"/>
      <c r="DC156" s="76"/>
      <c r="DD156" s="76"/>
      <c r="DE156" s="76"/>
      <c r="DF156" s="76"/>
      <c r="DG156" s="76"/>
      <c r="DH156" s="39">
        <f t="shared" si="143"/>
        <v>89.56</v>
      </c>
      <c r="DJ156" s="41">
        <f t="shared" si="120"/>
        <v>10.439999999999998</v>
      </c>
      <c r="DK156" s="76"/>
      <c r="DL156" s="12" t="s">
        <v>450</v>
      </c>
      <c r="DO156" s="39">
        <v>3.11</v>
      </c>
      <c r="DP156" s="76">
        <v>0.05</v>
      </c>
      <c r="DQ156" s="76">
        <v>0.37</v>
      </c>
      <c r="DR156" s="76">
        <v>3.7999999999999999E-2</v>
      </c>
      <c r="DU156" s="64"/>
      <c r="DW156" s="32"/>
      <c r="DX156" s="12">
        <f t="shared" si="121"/>
        <v>61.891469405984815</v>
      </c>
      <c r="DY156" s="12">
        <f t="shared" si="122"/>
        <v>0</v>
      </c>
      <c r="DZ156" s="12">
        <f t="shared" si="123"/>
        <v>1.1389012952210809</v>
      </c>
      <c r="EA156" s="12">
        <f t="shared" si="124"/>
        <v>0</v>
      </c>
      <c r="EB156" s="12">
        <f t="shared" si="125"/>
        <v>18.892362661902638</v>
      </c>
      <c r="EC156" s="12">
        <f t="shared" si="126"/>
        <v>0</v>
      </c>
      <c r="ED156" s="12">
        <f t="shared" si="127"/>
        <v>0</v>
      </c>
      <c r="EE156" s="12" t="e">
        <f t="shared" si="128"/>
        <v>#DIV/0!</v>
      </c>
      <c r="EF156" s="12">
        <f t="shared" si="129"/>
        <v>0.13398838767306834</v>
      </c>
      <c r="EG156" s="12">
        <f t="shared" si="130"/>
        <v>0</v>
      </c>
      <c r="EH156" s="12">
        <f t="shared" si="131"/>
        <v>4.6449307726663687</v>
      </c>
      <c r="EI156" s="12">
        <f t="shared" si="132"/>
        <v>0</v>
      </c>
      <c r="EJ156" s="12">
        <f t="shared" si="133"/>
        <v>7.9946404644930773</v>
      </c>
      <c r="EK156" s="12">
        <f t="shared" si="134"/>
        <v>0</v>
      </c>
      <c r="EL156" s="12">
        <f t="shared" si="135"/>
        <v>3.5730236712818226</v>
      </c>
      <c r="EM156" s="12">
        <f t="shared" si="136"/>
        <v>0</v>
      </c>
      <c r="EN156" s="12">
        <f t="shared" si="137"/>
        <v>1.7306833407771327</v>
      </c>
      <c r="EO156" s="12">
        <f t="shared" si="138"/>
        <v>0</v>
      </c>
      <c r="EP156" s="12">
        <f t="shared" si="139"/>
        <v>0</v>
      </c>
      <c r="EQ156" s="12" t="e">
        <f t="shared" si="140"/>
        <v>#DIV/0!</v>
      </c>
      <c r="ER156" s="12">
        <f t="shared" si="141"/>
        <v>100</v>
      </c>
      <c r="ES156" s="12">
        <f t="shared" si="142"/>
        <v>0</v>
      </c>
    </row>
    <row r="157" spans="1:149" s="12" customFormat="1" x14ac:dyDescent="0.45">
      <c r="A157" s="39" t="s">
        <v>259</v>
      </c>
      <c r="B157" s="32" t="s">
        <v>116</v>
      </c>
      <c r="C157" s="12" t="s">
        <v>448</v>
      </c>
      <c r="D157" s="12" t="s">
        <v>538</v>
      </c>
      <c r="E157" s="39" t="s">
        <v>20</v>
      </c>
      <c r="F157" s="39" t="s">
        <v>314</v>
      </c>
      <c r="G157" s="76" t="s">
        <v>434</v>
      </c>
      <c r="H157" s="39" t="s">
        <v>224</v>
      </c>
      <c r="I157" s="39">
        <v>2</v>
      </c>
      <c r="J157" s="39">
        <v>500</v>
      </c>
      <c r="K157" s="39">
        <v>5</v>
      </c>
      <c r="L157" s="39">
        <v>1300</v>
      </c>
      <c r="M157" s="76">
        <v>5</v>
      </c>
      <c r="O157" s="39" t="s">
        <v>401</v>
      </c>
      <c r="P157" s="76" t="s">
        <v>226</v>
      </c>
      <c r="Q157" s="114">
        <v>2.6</v>
      </c>
      <c r="R157" s="95"/>
      <c r="S157" s="96"/>
      <c r="AA157" s="50"/>
      <c r="AB157" s="50"/>
      <c r="AC157" s="50"/>
      <c r="AD157" s="76"/>
      <c r="AE157" s="50">
        <v>0.18</v>
      </c>
      <c r="AF157" s="50">
        <v>0.22</v>
      </c>
      <c r="AG157" s="50">
        <v>0.82</v>
      </c>
      <c r="AH157" s="76"/>
      <c r="AQ157" s="32" t="s">
        <v>110</v>
      </c>
      <c r="AR157" s="62">
        <v>1.298</v>
      </c>
      <c r="AS157" s="62">
        <v>3.1749999999999998</v>
      </c>
      <c r="AT157" s="41"/>
      <c r="AU157" s="81">
        <v>900</v>
      </c>
      <c r="AV157" s="81">
        <v>4100</v>
      </c>
      <c r="AW157" s="81">
        <v>1168.2</v>
      </c>
      <c r="AX157" s="81">
        <v>1427.8156335952747</v>
      </c>
      <c r="AY157" s="81">
        <v>13017.5</v>
      </c>
      <c r="AZ157" s="81">
        <v>3495.3130139552595</v>
      </c>
      <c r="BA157" s="32"/>
      <c r="BB157" s="97" t="s">
        <v>441</v>
      </c>
      <c r="BC157" s="83" t="s">
        <v>132</v>
      </c>
      <c r="BD157" s="76">
        <v>56.66</v>
      </c>
      <c r="BE157" s="76"/>
      <c r="BF157" s="76">
        <v>1.05</v>
      </c>
      <c r="BG157" s="76"/>
      <c r="BH157" s="76">
        <v>17.29</v>
      </c>
      <c r="BI157" s="76"/>
      <c r="BJ157" s="76"/>
      <c r="BK157" s="76"/>
      <c r="BL157" s="76"/>
      <c r="BM157" s="76"/>
      <c r="BN157" s="76"/>
      <c r="BO157" s="76"/>
      <c r="BP157" s="76">
        <v>0.12</v>
      </c>
      <c r="BQ157" s="76"/>
      <c r="BR157" s="76">
        <v>4.25</v>
      </c>
      <c r="BS157" s="76"/>
      <c r="BT157" s="76"/>
      <c r="BU157" s="76"/>
      <c r="BV157" s="76"/>
      <c r="BW157" s="76"/>
      <c r="BX157" s="76">
        <v>7.32</v>
      </c>
      <c r="BY157" s="76"/>
      <c r="BZ157" s="76">
        <v>3.28</v>
      </c>
      <c r="CA157" s="76"/>
      <c r="CB157" s="76">
        <v>1.59</v>
      </c>
      <c r="CC157" s="76"/>
      <c r="CD157" s="76"/>
      <c r="CE157" s="76"/>
      <c r="CF157" s="76"/>
      <c r="CG157" s="76"/>
      <c r="CH157" s="76"/>
      <c r="CI157" s="76"/>
      <c r="CJ157" s="76"/>
      <c r="CK157" s="76"/>
      <c r="CL157" s="76"/>
      <c r="CM157" s="76"/>
      <c r="CN157" s="76"/>
      <c r="CO157" s="76"/>
      <c r="CP157" s="76"/>
      <c r="CQ157" s="76"/>
      <c r="CR157" s="76"/>
      <c r="CS157" s="76"/>
      <c r="CT157" s="76"/>
      <c r="CU157" s="76"/>
      <c r="CV157" s="76"/>
      <c r="CW157" s="76"/>
      <c r="CX157" s="76"/>
      <c r="CY157" s="76"/>
      <c r="CZ157" s="76"/>
      <c r="DA157" s="76"/>
      <c r="DB157" s="76"/>
      <c r="DC157" s="76"/>
      <c r="DD157" s="76"/>
      <c r="DE157" s="76"/>
      <c r="DF157" s="76"/>
      <c r="DG157" s="76"/>
      <c r="DH157" s="39">
        <f t="shared" si="143"/>
        <v>91.56</v>
      </c>
      <c r="DJ157" s="41">
        <f t="shared" si="120"/>
        <v>8.4399999999999977</v>
      </c>
      <c r="DK157" s="76"/>
      <c r="DL157" s="12" t="s">
        <v>450</v>
      </c>
      <c r="DO157" s="39">
        <v>0.89</v>
      </c>
      <c r="DP157" s="76">
        <v>0.09</v>
      </c>
      <c r="DQ157" s="76">
        <v>0.45</v>
      </c>
      <c r="DR157" s="76">
        <v>4.5999999999999999E-2</v>
      </c>
      <c r="DU157" s="64"/>
      <c r="DW157" s="32"/>
      <c r="DX157" s="12">
        <f t="shared" si="121"/>
        <v>61.882918304936652</v>
      </c>
      <c r="DY157" s="12">
        <f t="shared" si="122"/>
        <v>0</v>
      </c>
      <c r="DZ157" s="12">
        <f t="shared" si="123"/>
        <v>1.1467889908256881</v>
      </c>
      <c r="EA157" s="12">
        <f t="shared" si="124"/>
        <v>0</v>
      </c>
      <c r="EB157" s="12">
        <f t="shared" si="125"/>
        <v>18.883792048929664</v>
      </c>
      <c r="EC157" s="12">
        <f t="shared" si="126"/>
        <v>0</v>
      </c>
      <c r="ED157" s="12">
        <f t="shared" si="127"/>
        <v>0</v>
      </c>
      <c r="EE157" s="12" t="e">
        <f t="shared" si="128"/>
        <v>#DIV/0!</v>
      </c>
      <c r="EF157" s="12">
        <f t="shared" si="129"/>
        <v>0.13106159895150721</v>
      </c>
      <c r="EG157" s="12">
        <f t="shared" si="130"/>
        <v>0</v>
      </c>
      <c r="EH157" s="12">
        <f t="shared" si="131"/>
        <v>4.6417649628658806</v>
      </c>
      <c r="EI157" s="12">
        <f t="shared" si="132"/>
        <v>0</v>
      </c>
      <c r="EJ157" s="12">
        <f t="shared" si="133"/>
        <v>7.9947575360419396</v>
      </c>
      <c r="EK157" s="12">
        <f t="shared" si="134"/>
        <v>0</v>
      </c>
      <c r="EL157" s="12">
        <f t="shared" si="135"/>
        <v>3.5823503713411968</v>
      </c>
      <c r="EM157" s="12">
        <f t="shared" si="136"/>
        <v>0</v>
      </c>
      <c r="EN157" s="12">
        <f t="shared" si="137"/>
        <v>1.7365661861074706</v>
      </c>
      <c r="EO157" s="12">
        <f t="shared" si="138"/>
        <v>0</v>
      </c>
      <c r="EP157" s="12">
        <f t="shared" si="139"/>
        <v>0</v>
      </c>
      <c r="EQ157" s="12" t="e">
        <f t="shared" si="140"/>
        <v>#DIV/0!</v>
      </c>
      <c r="ER157" s="12">
        <f t="shared" si="141"/>
        <v>100</v>
      </c>
      <c r="ES157" s="12">
        <f t="shared" si="142"/>
        <v>0</v>
      </c>
    </row>
    <row r="158" spans="1:149" s="12" customFormat="1" x14ac:dyDescent="0.45">
      <c r="A158" s="39" t="s">
        <v>259</v>
      </c>
      <c r="B158" s="32" t="s">
        <v>116</v>
      </c>
      <c r="C158" s="12" t="s">
        <v>448</v>
      </c>
      <c r="D158" s="12" t="s">
        <v>538</v>
      </c>
      <c r="E158" s="39" t="s">
        <v>20</v>
      </c>
      <c r="F158" s="39" t="s">
        <v>315</v>
      </c>
      <c r="G158" s="76" t="s">
        <v>434</v>
      </c>
      <c r="H158" s="39" t="s">
        <v>224</v>
      </c>
      <c r="I158" s="39">
        <v>35</v>
      </c>
      <c r="J158" s="39">
        <v>200</v>
      </c>
      <c r="K158" s="39">
        <v>5</v>
      </c>
      <c r="L158" s="39">
        <v>1200</v>
      </c>
      <c r="M158" s="76">
        <v>5</v>
      </c>
      <c r="O158" s="39" t="s">
        <v>401</v>
      </c>
      <c r="P158" s="76" t="s">
        <v>226</v>
      </c>
      <c r="Q158" s="114">
        <v>2.6</v>
      </c>
      <c r="R158" s="95"/>
      <c r="S158" s="96"/>
      <c r="AA158" s="50"/>
      <c r="AB158" s="50"/>
      <c r="AC158" s="50"/>
      <c r="AD158" s="76"/>
      <c r="AE158" s="50">
        <v>0.45</v>
      </c>
      <c r="AF158" s="50">
        <v>0.15</v>
      </c>
      <c r="AG158" s="50">
        <v>0.55000000000000004</v>
      </c>
      <c r="AH158" s="76"/>
      <c r="AQ158" s="32" t="s">
        <v>110</v>
      </c>
      <c r="AR158" s="62">
        <v>1.018</v>
      </c>
      <c r="AS158" s="62">
        <v>1.6040000000000001</v>
      </c>
      <c r="AT158" s="41"/>
      <c r="AU158" s="81">
        <v>900</v>
      </c>
      <c r="AV158" s="81">
        <v>1100</v>
      </c>
      <c r="AW158" s="81">
        <v>916.2</v>
      </c>
      <c r="AX158" s="81">
        <v>305.5927256575842</v>
      </c>
      <c r="AY158" s="81">
        <v>1764.4</v>
      </c>
      <c r="AZ158" s="81">
        <v>481.84651235844802</v>
      </c>
      <c r="BA158" s="32"/>
      <c r="BB158" s="97" t="s">
        <v>441</v>
      </c>
      <c r="BC158" s="83" t="s">
        <v>132</v>
      </c>
      <c r="BD158" s="76">
        <v>55.46</v>
      </c>
      <c r="BE158" s="76"/>
      <c r="BF158" s="76">
        <v>1.02</v>
      </c>
      <c r="BG158" s="76"/>
      <c r="BH158" s="76">
        <v>16.93</v>
      </c>
      <c r="BI158" s="76"/>
      <c r="BJ158" s="76"/>
      <c r="BK158" s="76"/>
      <c r="BL158" s="76"/>
      <c r="BM158" s="76"/>
      <c r="BN158" s="76"/>
      <c r="BO158" s="76"/>
      <c r="BP158" s="76">
        <v>0.12</v>
      </c>
      <c r="BQ158" s="76"/>
      <c r="BR158" s="76">
        <v>4.16</v>
      </c>
      <c r="BS158" s="76"/>
      <c r="BT158" s="76"/>
      <c r="BU158" s="76"/>
      <c r="BV158" s="76"/>
      <c r="BW158" s="76"/>
      <c r="BX158" s="76">
        <v>7.16</v>
      </c>
      <c r="BY158" s="76"/>
      <c r="BZ158" s="76">
        <v>3.21</v>
      </c>
      <c r="CA158" s="76"/>
      <c r="CB158" s="76">
        <v>1.55</v>
      </c>
      <c r="CC158" s="76"/>
      <c r="CD158" s="76"/>
      <c r="CE158" s="76"/>
      <c r="CF158" s="76"/>
      <c r="CG158" s="76"/>
      <c r="CH158" s="76"/>
      <c r="CI158" s="76"/>
      <c r="CJ158" s="76"/>
      <c r="CK158" s="76"/>
      <c r="CL158" s="76"/>
      <c r="CM158" s="76"/>
      <c r="CN158" s="76"/>
      <c r="CO158" s="76"/>
      <c r="CP158" s="76"/>
      <c r="CQ158" s="76"/>
      <c r="CR158" s="76"/>
      <c r="CS158" s="76"/>
      <c r="CT158" s="76"/>
      <c r="CU158" s="76"/>
      <c r="CV158" s="76"/>
      <c r="CW158" s="76"/>
      <c r="CX158" s="76"/>
      <c r="CY158" s="76"/>
      <c r="CZ158" s="76"/>
      <c r="DA158" s="76"/>
      <c r="DB158" s="76"/>
      <c r="DC158" s="76"/>
      <c r="DD158" s="76"/>
      <c r="DE158" s="76"/>
      <c r="DF158" s="76"/>
      <c r="DG158" s="76"/>
      <c r="DH158" s="39">
        <f t="shared" si="143"/>
        <v>89.609999999999985</v>
      </c>
      <c r="DJ158" s="41">
        <f t="shared" si="120"/>
        <v>10.390000000000015</v>
      </c>
      <c r="DK158" s="76"/>
      <c r="DL158" s="12" t="s">
        <v>450</v>
      </c>
      <c r="DO158" s="39">
        <v>3.33</v>
      </c>
      <c r="DP158" s="76">
        <v>0.14000000000000001</v>
      </c>
      <c r="DQ158" s="76">
        <v>0.1</v>
      </c>
      <c r="DR158" s="76">
        <v>1.18E-2</v>
      </c>
      <c r="DU158" s="64"/>
      <c r="DW158" s="32"/>
      <c r="DX158" s="12">
        <f t="shared" si="121"/>
        <v>61.890414016292837</v>
      </c>
      <c r="DY158" s="12">
        <f t="shared" si="122"/>
        <v>0</v>
      </c>
      <c r="DZ158" s="12">
        <f t="shared" si="123"/>
        <v>1.1382658185470373</v>
      </c>
      <c r="EA158" s="12">
        <f t="shared" si="124"/>
        <v>0</v>
      </c>
      <c r="EB158" s="12">
        <f t="shared" si="125"/>
        <v>18.892980694118965</v>
      </c>
      <c r="EC158" s="12">
        <f t="shared" si="126"/>
        <v>0</v>
      </c>
      <c r="ED158" s="12">
        <f t="shared" si="127"/>
        <v>0</v>
      </c>
      <c r="EE158" s="12" t="e">
        <f t="shared" si="128"/>
        <v>#DIV/0!</v>
      </c>
      <c r="EF158" s="12">
        <f t="shared" si="129"/>
        <v>0.13391362571141616</v>
      </c>
      <c r="EG158" s="12">
        <f t="shared" si="130"/>
        <v>0</v>
      </c>
      <c r="EH158" s="12">
        <f t="shared" si="131"/>
        <v>4.6423390246624274</v>
      </c>
      <c r="EI158" s="12">
        <f t="shared" si="132"/>
        <v>0</v>
      </c>
      <c r="EJ158" s="12">
        <f t="shared" si="133"/>
        <v>7.9901796674478307</v>
      </c>
      <c r="EK158" s="12">
        <f t="shared" si="134"/>
        <v>0</v>
      </c>
      <c r="EL158" s="12">
        <f t="shared" si="135"/>
        <v>3.5821894877803824</v>
      </c>
      <c r="EM158" s="12">
        <f t="shared" si="136"/>
        <v>0</v>
      </c>
      <c r="EN158" s="12">
        <f t="shared" si="137"/>
        <v>1.7297176654391253</v>
      </c>
      <c r="EO158" s="12">
        <f t="shared" si="138"/>
        <v>0</v>
      </c>
      <c r="EP158" s="12">
        <f t="shared" si="139"/>
        <v>0</v>
      </c>
      <c r="EQ158" s="12" t="e">
        <f t="shared" si="140"/>
        <v>#DIV/0!</v>
      </c>
      <c r="ER158" s="12">
        <f t="shared" si="141"/>
        <v>100</v>
      </c>
      <c r="ES158" s="12">
        <f t="shared" si="142"/>
        <v>0</v>
      </c>
    </row>
    <row r="159" spans="1:149" s="12" customFormat="1" x14ac:dyDescent="0.45">
      <c r="A159" s="39" t="s">
        <v>259</v>
      </c>
      <c r="B159" s="32" t="s">
        <v>116</v>
      </c>
      <c r="C159" s="12" t="s">
        <v>448</v>
      </c>
      <c r="D159" s="12" t="s">
        <v>538</v>
      </c>
      <c r="E159" s="39" t="s">
        <v>20</v>
      </c>
      <c r="F159" s="39" t="s">
        <v>316</v>
      </c>
      <c r="G159" s="76" t="s">
        <v>434</v>
      </c>
      <c r="H159" s="39" t="s">
        <v>224</v>
      </c>
      <c r="I159" s="39">
        <v>35</v>
      </c>
      <c r="J159" s="39">
        <v>200</v>
      </c>
      <c r="K159" s="39">
        <v>5</v>
      </c>
      <c r="L159" s="39">
        <v>1200</v>
      </c>
      <c r="M159" s="76">
        <v>5</v>
      </c>
      <c r="O159" s="39" t="s">
        <v>401</v>
      </c>
      <c r="P159" s="76" t="s">
        <v>226</v>
      </c>
      <c r="Q159" s="114">
        <v>2.6</v>
      </c>
      <c r="R159" s="95"/>
      <c r="S159" s="96"/>
      <c r="AA159" s="50"/>
      <c r="AB159" s="50"/>
      <c r="AC159" s="50"/>
      <c r="AD159" s="76"/>
      <c r="AE159" s="50">
        <v>0.21</v>
      </c>
      <c r="AF159" s="50">
        <v>0.21</v>
      </c>
      <c r="AG159" s="50">
        <v>0.79</v>
      </c>
      <c r="AH159" s="76"/>
      <c r="AQ159" s="32" t="s">
        <v>110</v>
      </c>
      <c r="AR159" s="62">
        <v>1.0409999999999999</v>
      </c>
      <c r="AS159" s="62">
        <v>1.587</v>
      </c>
      <c r="AT159" s="41"/>
      <c r="AU159" s="81">
        <v>420</v>
      </c>
      <c r="AV159" s="81">
        <v>1580</v>
      </c>
      <c r="AW159" s="81">
        <v>437.21999999999997</v>
      </c>
      <c r="AX159" s="81">
        <v>437.25126615615375</v>
      </c>
      <c r="AY159" s="81">
        <v>2507.46</v>
      </c>
      <c r="AZ159" s="81">
        <v>667.48261605102505</v>
      </c>
      <c r="BA159" s="32"/>
      <c r="BB159" s="97" t="s">
        <v>441</v>
      </c>
      <c r="BC159" s="83" t="s">
        <v>132</v>
      </c>
      <c r="BD159" s="76">
        <v>55.61</v>
      </c>
      <c r="BE159" s="76"/>
      <c r="BF159" s="76">
        <v>1.03</v>
      </c>
      <c r="BG159" s="76"/>
      <c r="BH159" s="76">
        <v>16.97</v>
      </c>
      <c r="BI159" s="76"/>
      <c r="BJ159" s="76"/>
      <c r="BK159" s="76"/>
      <c r="BL159" s="76"/>
      <c r="BM159" s="76"/>
      <c r="BN159" s="76"/>
      <c r="BO159" s="76"/>
      <c r="BP159" s="76">
        <v>0.12</v>
      </c>
      <c r="BQ159" s="76"/>
      <c r="BR159" s="76">
        <v>4.17</v>
      </c>
      <c r="BS159" s="76"/>
      <c r="BT159" s="76"/>
      <c r="BU159" s="76"/>
      <c r="BV159" s="76"/>
      <c r="BW159" s="76"/>
      <c r="BX159" s="76">
        <v>7.18</v>
      </c>
      <c r="BY159" s="76"/>
      <c r="BZ159" s="76">
        <v>3.21</v>
      </c>
      <c r="CA159" s="76"/>
      <c r="CB159" s="76">
        <v>1.56</v>
      </c>
      <c r="CC159" s="76"/>
      <c r="CD159" s="76"/>
      <c r="CE159" s="76"/>
      <c r="CF159" s="76"/>
      <c r="CG159" s="76"/>
      <c r="CH159" s="76"/>
      <c r="CI159" s="76"/>
      <c r="CJ159" s="76"/>
      <c r="CK159" s="76"/>
      <c r="CL159" s="76"/>
      <c r="CM159" s="76"/>
      <c r="CN159" s="76"/>
      <c r="CO159" s="76"/>
      <c r="CP159" s="76"/>
      <c r="CQ159" s="76"/>
      <c r="CR159" s="76"/>
      <c r="CS159" s="76"/>
      <c r="CT159" s="76"/>
      <c r="CU159" s="76"/>
      <c r="CV159" s="76"/>
      <c r="CW159" s="76"/>
      <c r="CX159" s="76"/>
      <c r="CY159" s="76"/>
      <c r="CZ159" s="76"/>
      <c r="DA159" s="76"/>
      <c r="DB159" s="76"/>
      <c r="DC159" s="76"/>
      <c r="DD159" s="76"/>
      <c r="DE159" s="76"/>
      <c r="DF159" s="76"/>
      <c r="DG159" s="76"/>
      <c r="DH159" s="39">
        <f t="shared" si="143"/>
        <v>89.850000000000009</v>
      </c>
      <c r="DJ159" s="41">
        <f t="shared" si="120"/>
        <v>10.149999999999991</v>
      </c>
      <c r="DK159" s="76"/>
      <c r="DL159" s="12" t="s">
        <v>450</v>
      </c>
      <c r="DO159" s="39">
        <v>3.04</v>
      </c>
      <c r="DP159" s="76">
        <v>0.05</v>
      </c>
      <c r="DQ159" s="76">
        <v>0.13</v>
      </c>
      <c r="DR159" s="76">
        <v>1.2999999999999999E-2</v>
      </c>
      <c r="DU159" s="64"/>
      <c r="DW159" s="32"/>
      <c r="DX159" s="12">
        <f t="shared" si="121"/>
        <v>61.892042292710073</v>
      </c>
      <c r="DY159" s="12">
        <f t="shared" si="122"/>
        <v>0</v>
      </c>
      <c r="DZ159" s="12">
        <f t="shared" si="123"/>
        <v>1.1463550361713968</v>
      </c>
      <c r="EA159" s="12">
        <f t="shared" si="124"/>
        <v>0</v>
      </c>
      <c r="EB159" s="12">
        <f t="shared" si="125"/>
        <v>18.887033945464658</v>
      </c>
      <c r="EC159" s="12">
        <f t="shared" si="126"/>
        <v>0</v>
      </c>
      <c r="ED159" s="12">
        <f t="shared" si="127"/>
        <v>0</v>
      </c>
      <c r="EE159" s="12" t="e">
        <f t="shared" si="128"/>
        <v>#DIV/0!</v>
      </c>
      <c r="EF159" s="12">
        <f t="shared" si="129"/>
        <v>0.13355592654424037</v>
      </c>
      <c r="EG159" s="12">
        <f t="shared" si="130"/>
        <v>0</v>
      </c>
      <c r="EH159" s="12">
        <f t="shared" si="131"/>
        <v>4.6410684474123531</v>
      </c>
      <c r="EI159" s="12">
        <f t="shared" si="132"/>
        <v>0</v>
      </c>
      <c r="EJ159" s="12">
        <f t="shared" si="133"/>
        <v>7.9910962715637162</v>
      </c>
      <c r="EK159" s="12">
        <f t="shared" si="134"/>
        <v>0</v>
      </c>
      <c r="EL159" s="12">
        <f t="shared" si="135"/>
        <v>3.5726210350584306</v>
      </c>
      <c r="EM159" s="12">
        <f t="shared" si="136"/>
        <v>0</v>
      </c>
      <c r="EN159" s="12">
        <f t="shared" si="137"/>
        <v>1.7362270450751252</v>
      </c>
      <c r="EO159" s="12">
        <f t="shared" si="138"/>
        <v>0</v>
      </c>
      <c r="EP159" s="12">
        <f t="shared" si="139"/>
        <v>0</v>
      </c>
      <c r="EQ159" s="12" t="e">
        <f t="shared" si="140"/>
        <v>#DIV/0!</v>
      </c>
      <c r="ER159" s="12">
        <f t="shared" si="141"/>
        <v>100</v>
      </c>
      <c r="ES159" s="12">
        <f t="shared" si="142"/>
        <v>0</v>
      </c>
    </row>
    <row r="160" spans="1:149" s="12" customFormat="1" x14ac:dyDescent="0.45">
      <c r="A160" s="39" t="s">
        <v>259</v>
      </c>
      <c r="B160" s="32" t="s">
        <v>116</v>
      </c>
      <c r="C160" s="12" t="s">
        <v>448</v>
      </c>
      <c r="D160" s="12" t="s">
        <v>538</v>
      </c>
      <c r="E160" s="39" t="s">
        <v>20</v>
      </c>
      <c r="F160" s="39" t="s">
        <v>317</v>
      </c>
      <c r="G160" s="76" t="s">
        <v>434</v>
      </c>
      <c r="H160" s="39" t="s">
        <v>224</v>
      </c>
      <c r="I160" s="39">
        <v>35</v>
      </c>
      <c r="J160" s="39">
        <v>200</v>
      </c>
      <c r="K160" s="39">
        <v>5</v>
      </c>
      <c r="L160" s="39">
        <v>1200</v>
      </c>
      <c r="M160" s="76">
        <v>5</v>
      </c>
      <c r="O160" s="39" t="s">
        <v>401</v>
      </c>
      <c r="P160" s="76" t="s">
        <v>226</v>
      </c>
      <c r="Q160" s="114">
        <v>2.6</v>
      </c>
      <c r="R160" s="95"/>
      <c r="S160" s="96"/>
      <c r="AA160" s="50"/>
      <c r="AB160" s="50"/>
      <c r="AC160" s="50"/>
      <c r="AD160" s="76"/>
      <c r="AE160" s="50">
        <v>0.09</v>
      </c>
      <c r="AF160" s="50">
        <v>0.27</v>
      </c>
      <c r="AG160" s="50">
        <v>0.91</v>
      </c>
      <c r="AH160" s="76"/>
      <c r="AQ160" s="32" t="s">
        <v>110</v>
      </c>
      <c r="AR160" s="62">
        <v>1.0580000000000001</v>
      </c>
      <c r="AS160" s="62">
        <v>1.5820000000000001</v>
      </c>
      <c r="AT160" s="41"/>
      <c r="AU160" s="81">
        <v>180</v>
      </c>
      <c r="AV160" s="81">
        <v>1820</v>
      </c>
      <c r="AW160" s="81">
        <v>190.44</v>
      </c>
      <c r="AX160" s="81">
        <v>571.32459357927394</v>
      </c>
      <c r="AY160" s="81">
        <v>2879.2400000000002</v>
      </c>
      <c r="AZ160" s="81">
        <v>855.24985997983072</v>
      </c>
      <c r="BA160" s="32"/>
      <c r="BB160" s="97" t="s">
        <v>441</v>
      </c>
      <c r="BC160" s="83" t="s">
        <v>132</v>
      </c>
      <c r="BD160" s="76">
        <v>56.32</v>
      </c>
      <c r="BE160" s="76"/>
      <c r="BF160" s="76">
        <v>1.04</v>
      </c>
      <c r="BG160" s="76"/>
      <c r="BH160" s="76">
        <v>17.190000000000001</v>
      </c>
      <c r="BI160" s="76"/>
      <c r="BJ160" s="76"/>
      <c r="BK160" s="76"/>
      <c r="BL160" s="76"/>
      <c r="BM160" s="76"/>
      <c r="BN160" s="76"/>
      <c r="BO160" s="76"/>
      <c r="BP160" s="76">
        <v>0.12</v>
      </c>
      <c r="BQ160" s="76"/>
      <c r="BR160" s="76">
        <v>4.2300000000000004</v>
      </c>
      <c r="BS160" s="76"/>
      <c r="BT160" s="76"/>
      <c r="BU160" s="76"/>
      <c r="BV160" s="76"/>
      <c r="BW160" s="76"/>
      <c r="BX160" s="76">
        <v>7.28</v>
      </c>
      <c r="BY160" s="76"/>
      <c r="BZ160" s="76">
        <v>3.26</v>
      </c>
      <c r="CA160" s="76"/>
      <c r="CB160" s="76">
        <v>1.58</v>
      </c>
      <c r="CC160" s="76"/>
      <c r="CD160" s="76"/>
      <c r="CE160" s="76"/>
      <c r="CF160" s="76"/>
      <c r="CG160" s="76"/>
      <c r="CH160" s="76"/>
      <c r="CI160" s="76"/>
      <c r="CJ160" s="76"/>
      <c r="CK160" s="76"/>
      <c r="CL160" s="76"/>
      <c r="CM160" s="76"/>
      <c r="CN160" s="76"/>
      <c r="CO160" s="76"/>
      <c r="CP160" s="76"/>
      <c r="CQ160" s="76"/>
      <c r="CR160" s="76"/>
      <c r="CS160" s="76"/>
      <c r="CT160" s="76"/>
      <c r="CU160" s="76"/>
      <c r="CV160" s="76"/>
      <c r="CW160" s="76"/>
      <c r="CX160" s="76"/>
      <c r="CY160" s="76"/>
      <c r="CZ160" s="76"/>
      <c r="DA160" s="76"/>
      <c r="DB160" s="76"/>
      <c r="DC160" s="76"/>
      <c r="DD160" s="76"/>
      <c r="DE160" s="76"/>
      <c r="DF160" s="76"/>
      <c r="DG160" s="76"/>
      <c r="DH160" s="39">
        <f t="shared" si="143"/>
        <v>91.02000000000001</v>
      </c>
      <c r="DJ160" s="41">
        <f t="shared" si="120"/>
        <v>8.9799999999999898</v>
      </c>
      <c r="DK160" s="76"/>
      <c r="DL160" s="12" t="s">
        <v>450</v>
      </c>
      <c r="DO160" s="39">
        <v>1.78</v>
      </c>
      <c r="DP160" s="76">
        <v>0.28000000000000003</v>
      </c>
      <c r="DQ160" s="76">
        <v>0.16</v>
      </c>
      <c r="DR160" s="76">
        <v>1.7000000000000001E-2</v>
      </c>
      <c r="DU160" s="64"/>
      <c r="DW160" s="32"/>
      <c r="DX160" s="12">
        <f t="shared" si="121"/>
        <v>61.876510656998448</v>
      </c>
      <c r="DY160" s="12">
        <f t="shared" si="122"/>
        <v>0</v>
      </c>
      <c r="DZ160" s="12">
        <f t="shared" si="123"/>
        <v>1.1426060206548012</v>
      </c>
      <c r="EA160" s="12">
        <f t="shared" si="124"/>
        <v>0</v>
      </c>
      <c r="EB160" s="12">
        <f t="shared" si="125"/>
        <v>18.885959129861568</v>
      </c>
      <c r="EC160" s="12">
        <f t="shared" si="126"/>
        <v>0</v>
      </c>
      <c r="ED160" s="12">
        <f t="shared" si="127"/>
        <v>0</v>
      </c>
      <c r="EE160" s="12" t="e">
        <f t="shared" si="128"/>
        <v>#DIV/0!</v>
      </c>
      <c r="EF160" s="12">
        <f t="shared" si="129"/>
        <v>0.13183915622940012</v>
      </c>
      <c r="EG160" s="12">
        <f t="shared" si="130"/>
        <v>0</v>
      </c>
      <c r="EH160" s="12">
        <f t="shared" si="131"/>
        <v>4.6473302570863542</v>
      </c>
      <c r="EI160" s="12">
        <f t="shared" si="132"/>
        <v>0</v>
      </c>
      <c r="EJ160" s="12">
        <f t="shared" si="133"/>
        <v>7.9982421445836076</v>
      </c>
      <c r="EK160" s="12">
        <f t="shared" si="134"/>
        <v>0</v>
      </c>
      <c r="EL160" s="12">
        <f t="shared" si="135"/>
        <v>3.5816304108987027</v>
      </c>
      <c r="EM160" s="12">
        <f t="shared" si="136"/>
        <v>0</v>
      </c>
      <c r="EN160" s="12">
        <f t="shared" si="137"/>
        <v>1.7358822236871014</v>
      </c>
      <c r="EO160" s="12">
        <f t="shared" si="138"/>
        <v>0</v>
      </c>
      <c r="EP160" s="12">
        <f t="shared" si="139"/>
        <v>0</v>
      </c>
      <c r="EQ160" s="12" t="e">
        <f t="shared" si="140"/>
        <v>#DIV/0!</v>
      </c>
      <c r="ER160" s="12">
        <f t="shared" si="141"/>
        <v>100</v>
      </c>
      <c r="ES160" s="12">
        <f t="shared" si="142"/>
        <v>0</v>
      </c>
    </row>
    <row r="161" spans="1:149" s="12" customFormat="1" x14ac:dyDescent="0.45">
      <c r="A161" s="39" t="s">
        <v>259</v>
      </c>
      <c r="B161" s="32" t="s">
        <v>116</v>
      </c>
      <c r="C161" s="12" t="s">
        <v>448</v>
      </c>
      <c r="D161" s="12" t="s">
        <v>538</v>
      </c>
      <c r="E161" s="39" t="s">
        <v>20</v>
      </c>
      <c r="F161" s="39" t="s">
        <v>318</v>
      </c>
      <c r="G161" s="76" t="s">
        <v>434</v>
      </c>
      <c r="H161" s="39" t="s">
        <v>224</v>
      </c>
      <c r="I161" s="39">
        <v>35</v>
      </c>
      <c r="J161" s="39">
        <v>200</v>
      </c>
      <c r="K161" s="39">
        <v>5</v>
      </c>
      <c r="L161" s="39">
        <v>1200</v>
      </c>
      <c r="M161" s="76">
        <v>5</v>
      </c>
      <c r="O161" s="39" t="s">
        <v>401</v>
      </c>
      <c r="P161" s="76" t="s">
        <v>226</v>
      </c>
      <c r="Q161" s="114">
        <v>2.6</v>
      </c>
      <c r="R161" s="95"/>
      <c r="S161" s="96"/>
      <c r="AA161" s="50"/>
      <c r="AB161" s="50"/>
      <c r="AC161" s="50"/>
      <c r="AD161" s="76"/>
      <c r="AE161" s="50">
        <v>0.27</v>
      </c>
      <c r="AF161" s="50">
        <v>0.26</v>
      </c>
      <c r="AG161" s="50">
        <v>0.73</v>
      </c>
      <c r="AH161" s="76"/>
      <c r="AQ161" s="32" t="s">
        <v>110</v>
      </c>
      <c r="AR161" s="62">
        <v>1.034</v>
      </c>
      <c r="AS161" s="62">
        <v>1.59</v>
      </c>
      <c r="AT161" s="41"/>
      <c r="AU161" s="81">
        <v>540</v>
      </c>
      <c r="AV161" s="81">
        <v>1460</v>
      </c>
      <c r="AW161" s="81">
        <v>558.36</v>
      </c>
      <c r="AX161" s="81">
        <v>537.7212510641782</v>
      </c>
      <c r="AY161" s="81">
        <v>2321.4</v>
      </c>
      <c r="AZ161" s="81">
        <v>827.45152099201562</v>
      </c>
      <c r="BA161" s="32"/>
      <c r="BB161" s="97" t="s">
        <v>441</v>
      </c>
      <c r="BC161" s="83" t="s">
        <v>132</v>
      </c>
      <c r="BD161" s="76">
        <v>56.58</v>
      </c>
      <c r="BE161" s="76"/>
      <c r="BF161" s="76">
        <v>1.04</v>
      </c>
      <c r="BG161" s="76"/>
      <c r="BH161" s="76">
        <v>17.27</v>
      </c>
      <c r="BI161" s="76"/>
      <c r="BJ161" s="76"/>
      <c r="BK161" s="76"/>
      <c r="BL161" s="76"/>
      <c r="BM161" s="76"/>
      <c r="BN161" s="76"/>
      <c r="BO161" s="76"/>
      <c r="BP161" s="76">
        <v>0.12</v>
      </c>
      <c r="BQ161" s="76"/>
      <c r="BR161" s="76">
        <v>4.25</v>
      </c>
      <c r="BS161" s="76"/>
      <c r="BT161" s="76"/>
      <c r="BU161" s="76"/>
      <c r="BV161" s="76"/>
      <c r="BW161" s="76"/>
      <c r="BX161" s="76">
        <v>7.31</v>
      </c>
      <c r="BY161" s="76"/>
      <c r="BZ161" s="76">
        <v>3.27</v>
      </c>
      <c r="CA161" s="76"/>
      <c r="CB161" s="76">
        <v>1.59</v>
      </c>
      <c r="CC161" s="76"/>
      <c r="CD161" s="76"/>
      <c r="CE161" s="76"/>
      <c r="CF161" s="76"/>
      <c r="CG161" s="76"/>
      <c r="CH161" s="76"/>
      <c r="CI161" s="76"/>
      <c r="CJ161" s="76"/>
      <c r="CK161" s="76"/>
      <c r="CL161" s="76"/>
      <c r="CM161" s="76"/>
      <c r="CN161" s="76"/>
      <c r="CO161" s="76"/>
      <c r="CP161" s="76"/>
      <c r="CQ161" s="76"/>
      <c r="CR161" s="76"/>
      <c r="CS161" s="76"/>
      <c r="CT161" s="76"/>
      <c r="CU161" s="76"/>
      <c r="CV161" s="76"/>
      <c r="CW161" s="76"/>
      <c r="CX161" s="76"/>
      <c r="CY161" s="76"/>
      <c r="CZ161" s="76"/>
      <c r="DA161" s="76"/>
      <c r="DB161" s="76"/>
      <c r="DC161" s="76"/>
      <c r="DD161" s="76"/>
      <c r="DE161" s="76"/>
      <c r="DF161" s="76"/>
      <c r="DG161" s="76"/>
      <c r="DH161" s="39">
        <f t="shared" si="143"/>
        <v>91.43</v>
      </c>
      <c r="DJ161" s="41">
        <f t="shared" si="120"/>
        <v>8.5699999999999932</v>
      </c>
      <c r="DK161" s="76"/>
      <c r="DL161" s="12" t="s">
        <v>450</v>
      </c>
      <c r="DO161" s="39">
        <v>1.27</v>
      </c>
      <c r="DP161" s="76">
        <v>7.0000000000000007E-2</v>
      </c>
      <c r="DQ161" s="76">
        <v>0.22</v>
      </c>
      <c r="DR161" s="76">
        <v>2.3E-2</v>
      </c>
      <c r="DU161" s="64"/>
      <c r="DW161" s="32"/>
      <c r="DX161" s="12">
        <f t="shared" si="121"/>
        <v>61.883408071748867</v>
      </c>
      <c r="DY161" s="12">
        <f t="shared" si="122"/>
        <v>0</v>
      </c>
      <c r="DZ161" s="12">
        <f t="shared" si="123"/>
        <v>1.1374822268402056</v>
      </c>
      <c r="EA161" s="12">
        <f t="shared" si="124"/>
        <v>0</v>
      </c>
      <c r="EB161" s="12">
        <f t="shared" si="125"/>
        <v>18.888767363009951</v>
      </c>
      <c r="EC161" s="12">
        <f t="shared" si="126"/>
        <v>0</v>
      </c>
      <c r="ED161" s="12">
        <f t="shared" si="127"/>
        <v>0</v>
      </c>
      <c r="EE161" s="12" t="e">
        <f t="shared" si="128"/>
        <v>#DIV/0!</v>
      </c>
      <c r="EF161" s="12">
        <f t="shared" si="129"/>
        <v>0.13124794925079294</v>
      </c>
      <c r="EG161" s="12">
        <f t="shared" si="130"/>
        <v>0</v>
      </c>
      <c r="EH161" s="12">
        <f t="shared" si="131"/>
        <v>4.6483648692989172</v>
      </c>
      <c r="EI161" s="12">
        <f t="shared" si="132"/>
        <v>0</v>
      </c>
      <c r="EJ161" s="12">
        <f t="shared" si="133"/>
        <v>7.9951875751941364</v>
      </c>
      <c r="EK161" s="12">
        <f t="shared" si="134"/>
        <v>0</v>
      </c>
      <c r="EL161" s="12">
        <f t="shared" si="135"/>
        <v>3.5765066170841076</v>
      </c>
      <c r="EM161" s="12">
        <f t="shared" si="136"/>
        <v>0</v>
      </c>
      <c r="EN161" s="12">
        <f t="shared" si="137"/>
        <v>1.7390353275730068</v>
      </c>
      <c r="EO161" s="12">
        <f t="shared" si="138"/>
        <v>0</v>
      </c>
      <c r="EP161" s="12">
        <f t="shared" si="139"/>
        <v>0</v>
      </c>
      <c r="EQ161" s="12" t="e">
        <f t="shared" si="140"/>
        <v>#DIV/0!</v>
      </c>
      <c r="ER161" s="12">
        <f t="shared" si="141"/>
        <v>100</v>
      </c>
      <c r="ES161" s="12">
        <f t="shared" si="142"/>
        <v>0</v>
      </c>
    </row>
    <row r="162" spans="1:149" s="12" customFormat="1" x14ac:dyDescent="0.45">
      <c r="A162" s="39" t="s">
        <v>259</v>
      </c>
      <c r="B162" s="32" t="s">
        <v>116</v>
      </c>
      <c r="C162" s="12" t="s">
        <v>448</v>
      </c>
      <c r="D162" s="12" t="s">
        <v>538</v>
      </c>
      <c r="E162" s="39" t="s">
        <v>20</v>
      </c>
      <c r="F162" s="39" t="s">
        <v>319</v>
      </c>
      <c r="G162" s="76" t="s">
        <v>434</v>
      </c>
      <c r="H162" s="39" t="s">
        <v>224</v>
      </c>
      <c r="I162" s="39">
        <v>24</v>
      </c>
      <c r="J162" s="39">
        <v>500</v>
      </c>
      <c r="K162" s="39">
        <v>5</v>
      </c>
      <c r="L162" s="39">
        <v>1200</v>
      </c>
      <c r="M162" s="76">
        <v>5</v>
      </c>
      <c r="O162" s="39" t="s">
        <v>401</v>
      </c>
      <c r="P162" s="76" t="s">
        <v>226</v>
      </c>
      <c r="Q162" s="114">
        <v>2.6</v>
      </c>
      <c r="R162" s="95"/>
      <c r="S162" s="96"/>
      <c r="AA162" s="50"/>
      <c r="AB162" s="50"/>
      <c r="AC162" s="50"/>
      <c r="AD162" s="76"/>
      <c r="AE162" s="50">
        <v>0.47</v>
      </c>
      <c r="AF162" s="50">
        <v>0.17</v>
      </c>
      <c r="AG162" s="50">
        <v>0.53</v>
      </c>
      <c r="AH162" s="76"/>
      <c r="AQ162" s="32" t="s">
        <v>110</v>
      </c>
      <c r="AR162" s="62">
        <v>1.218</v>
      </c>
      <c r="AS162" s="62">
        <v>3.4830000000000001</v>
      </c>
      <c r="AT162" s="41"/>
      <c r="AU162" s="81">
        <v>2350</v>
      </c>
      <c r="AV162" s="81">
        <v>2650</v>
      </c>
      <c r="AW162" s="81">
        <v>2862.2999999999997</v>
      </c>
      <c r="AX162" s="81">
        <v>1035.4116875393918</v>
      </c>
      <c r="AY162" s="81">
        <v>9229.9500000000007</v>
      </c>
      <c r="AZ162" s="81">
        <v>2962.2185219582116</v>
      </c>
      <c r="BA162" s="32"/>
      <c r="BB162" s="97" t="s">
        <v>441</v>
      </c>
      <c r="BC162" s="83" t="s">
        <v>132</v>
      </c>
      <c r="BD162" s="76">
        <v>52.76</v>
      </c>
      <c r="BE162" s="76"/>
      <c r="BF162" s="76">
        <v>0.97</v>
      </c>
      <c r="BG162" s="76"/>
      <c r="BH162" s="76">
        <v>16.100000000000001</v>
      </c>
      <c r="BI162" s="76"/>
      <c r="BJ162" s="76"/>
      <c r="BK162" s="76"/>
      <c r="BL162" s="76"/>
      <c r="BM162" s="76"/>
      <c r="BN162" s="76"/>
      <c r="BO162" s="76"/>
      <c r="BP162" s="76">
        <v>0.11</v>
      </c>
      <c r="BQ162" s="76"/>
      <c r="BR162" s="76">
        <v>3.96</v>
      </c>
      <c r="BS162" s="76"/>
      <c r="BT162" s="76"/>
      <c r="BU162" s="76"/>
      <c r="BV162" s="76"/>
      <c r="BW162" s="76"/>
      <c r="BX162" s="76">
        <v>6.82</v>
      </c>
      <c r="BY162" s="76"/>
      <c r="BZ162" s="76">
        <v>3.05</v>
      </c>
      <c r="CA162" s="76"/>
      <c r="CB162" s="76">
        <v>1.48</v>
      </c>
      <c r="CC162" s="76"/>
      <c r="CD162" s="76"/>
      <c r="CE162" s="76"/>
      <c r="CF162" s="76"/>
      <c r="CG162" s="76"/>
      <c r="CH162" s="76"/>
      <c r="CI162" s="76"/>
      <c r="CJ162" s="76"/>
      <c r="CK162" s="76"/>
      <c r="CL162" s="76"/>
      <c r="CM162" s="76"/>
      <c r="CN162" s="76"/>
      <c r="CO162" s="76"/>
      <c r="CP162" s="76"/>
      <c r="CQ162" s="76"/>
      <c r="CR162" s="76"/>
      <c r="CS162" s="76"/>
      <c r="CT162" s="76"/>
      <c r="CU162" s="76"/>
      <c r="CV162" s="76"/>
      <c r="CW162" s="76"/>
      <c r="CX162" s="76"/>
      <c r="CY162" s="76"/>
      <c r="CZ162" s="76"/>
      <c r="DA162" s="76"/>
      <c r="DB162" s="76"/>
      <c r="DC162" s="76"/>
      <c r="DD162" s="76"/>
      <c r="DE162" s="76"/>
      <c r="DF162" s="76"/>
      <c r="DG162" s="76"/>
      <c r="DH162" s="39">
        <f t="shared" si="143"/>
        <v>85.25</v>
      </c>
      <c r="DJ162" s="41">
        <f t="shared" si="120"/>
        <v>14.75</v>
      </c>
      <c r="DK162" s="76"/>
      <c r="DL162" s="12" t="s">
        <v>450</v>
      </c>
      <c r="DO162" s="39">
        <v>7.81</v>
      </c>
      <c r="DP162" s="76">
        <v>0.28000000000000003</v>
      </c>
      <c r="DQ162" s="76">
        <v>0.33</v>
      </c>
      <c r="DR162" s="76">
        <v>3.4000000000000002E-2</v>
      </c>
      <c r="DU162" s="64"/>
      <c r="DW162" s="32"/>
      <c r="DX162" s="12">
        <f t="shared" si="121"/>
        <v>61.888563049853374</v>
      </c>
      <c r="DY162" s="12">
        <f t="shared" si="122"/>
        <v>0</v>
      </c>
      <c r="DZ162" s="12">
        <f t="shared" si="123"/>
        <v>1.1378299120234603</v>
      </c>
      <c r="EA162" s="12">
        <f t="shared" si="124"/>
        <v>0</v>
      </c>
      <c r="EB162" s="12">
        <f t="shared" si="125"/>
        <v>18.885630498533725</v>
      </c>
      <c r="EC162" s="12">
        <f t="shared" si="126"/>
        <v>0</v>
      </c>
      <c r="ED162" s="12">
        <f t="shared" si="127"/>
        <v>0</v>
      </c>
      <c r="EE162" s="12" t="e">
        <f t="shared" si="128"/>
        <v>#DIV/0!</v>
      </c>
      <c r="EF162" s="12">
        <f t="shared" si="129"/>
        <v>0.12903225806451613</v>
      </c>
      <c r="EG162" s="12">
        <f t="shared" si="130"/>
        <v>0</v>
      </c>
      <c r="EH162" s="12">
        <f t="shared" si="131"/>
        <v>4.6451612903225801</v>
      </c>
      <c r="EI162" s="12">
        <f t="shared" si="132"/>
        <v>0</v>
      </c>
      <c r="EJ162" s="12">
        <f t="shared" si="133"/>
        <v>8</v>
      </c>
      <c r="EK162" s="12">
        <f t="shared" si="134"/>
        <v>0</v>
      </c>
      <c r="EL162" s="12">
        <f t="shared" si="135"/>
        <v>3.5777126099706744</v>
      </c>
      <c r="EM162" s="12">
        <f t="shared" si="136"/>
        <v>0</v>
      </c>
      <c r="EN162" s="12">
        <f t="shared" si="137"/>
        <v>1.7360703812316716</v>
      </c>
      <c r="EO162" s="12">
        <f t="shared" si="138"/>
        <v>0</v>
      </c>
      <c r="EP162" s="12">
        <f t="shared" si="139"/>
        <v>0</v>
      </c>
      <c r="EQ162" s="12" t="e">
        <f t="shared" si="140"/>
        <v>#DIV/0!</v>
      </c>
      <c r="ER162" s="12">
        <f t="shared" si="141"/>
        <v>100</v>
      </c>
      <c r="ES162" s="12">
        <f t="shared" si="142"/>
        <v>0</v>
      </c>
    </row>
    <row r="163" spans="1:149" s="12" customFormat="1" x14ac:dyDescent="0.45">
      <c r="A163" s="39" t="s">
        <v>259</v>
      </c>
      <c r="B163" s="32" t="s">
        <v>116</v>
      </c>
      <c r="C163" s="12" t="s">
        <v>448</v>
      </c>
      <c r="D163" s="12" t="s">
        <v>538</v>
      </c>
      <c r="E163" s="39" t="s">
        <v>20</v>
      </c>
      <c r="F163" s="39" t="s">
        <v>320</v>
      </c>
      <c r="G163" s="76" t="s">
        <v>434</v>
      </c>
      <c r="H163" s="39" t="s">
        <v>224</v>
      </c>
      <c r="I163" s="39">
        <v>24</v>
      </c>
      <c r="J163" s="39">
        <v>500</v>
      </c>
      <c r="K163" s="39">
        <v>5</v>
      </c>
      <c r="L163" s="39">
        <v>1200</v>
      </c>
      <c r="M163" s="76">
        <v>5</v>
      </c>
      <c r="O163" s="39" t="s">
        <v>401</v>
      </c>
      <c r="P163" s="76" t="s">
        <v>226</v>
      </c>
      <c r="Q163" s="114">
        <v>2.6</v>
      </c>
      <c r="R163" s="95"/>
      <c r="S163" s="96"/>
      <c r="AA163" s="50"/>
      <c r="AB163" s="50"/>
      <c r="AC163" s="50"/>
      <c r="AD163" s="76"/>
      <c r="AE163" s="50">
        <v>0.28999999999999998</v>
      </c>
      <c r="AF163" s="50">
        <v>0.22</v>
      </c>
      <c r="AG163" s="50">
        <v>0.71</v>
      </c>
      <c r="AH163" s="76"/>
      <c r="AQ163" s="32" t="s">
        <v>110</v>
      </c>
      <c r="AR163" s="62">
        <v>1.2569999999999999</v>
      </c>
      <c r="AS163" s="62">
        <v>3.4180000000000001</v>
      </c>
      <c r="AT163" s="41"/>
      <c r="AU163" s="81">
        <v>1450</v>
      </c>
      <c r="AV163" s="81">
        <v>3550</v>
      </c>
      <c r="AW163" s="81">
        <v>1822.6499999999999</v>
      </c>
      <c r="AX163" s="81">
        <v>1382.7354672874092</v>
      </c>
      <c r="AY163" s="81">
        <v>12133.9</v>
      </c>
      <c r="AZ163" s="81">
        <v>3762.0705598630607</v>
      </c>
      <c r="BA163" s="32"/>
      <c r="BB163" s="97" t="s">
        <v>441</v>
      </c>
      <c r="BC163" s="83" t="s">
        <v>132</v>
      </c>
      <c r="BD163" s="76">
        <v>54.88</v>
      </c>
      <c r="BE163" s="76"/>
      <c r="BF163" s="76">
        <v>1.01</v>
      </c>
      <c r="BG163" s="76"/>
      <c r="BH163" s="76">
        <v>16.75</v>
      </c>
      <c r="BI163" s="76"/>
      <c r="BJ163" s="76"/>
      <c r="BK163" s="76"/>
      <c r="BL163" s="76"/>
      <c r="BM163" s="76"/>
      <c r="BN163" s="76"/>
      <c r="BO163" s="76"/>
      <c r="BP163" s="76">
        <v>0.11</v>
      </c>
      <c r="BQ163" s="76"/>
      <c r="BR163" s="76">
        <v>4.12</v>
      </c>
      <c r="BS163" s="76"/>
      <c r="BT163" s="76"/>
      <c r="BU163" s="76"/>
      <c r="BV163" s="76"/>
      <c r="BW163" s="76"/>
      <c r="BX163" s="76">
        <v>7.09</v>
      </c>
      <c r="BY163" s="76"/>
      <c r="BZ163" s="76">
        <v>3.17</v>
      </c>
      <c r="CA163" s="76"/>
      <c r="CB163" s="76">
        <v>1.54</v>
      </c>
      <c r="CC163" s="76"/>
      <c r="CD163" s="76"/>
      <c r="CE163" s="76"/>
      <c r="CF163" s="76"/>
      <c r="CG163" s="76"/>
      <c r="CH163" s="76"/>
      <c r="CI163" s="76"/>
      <c r="CJ163" s="76"/>
      <c r="CK163" s="76"/>
      <c r="CL163" s="76"/>
      <c r="CM163" s="76"/>
      <c r="CN163" s="76"/>
      <c r="CO163" s="76"/>
      <c r="CP163" s="76"/>
      <c r="CQ163" s="76"/>
      <c r="CR163" s="76"/>
      <c r="CS163" s="76"/>
      <c r="CT163" s="76"/>
      <c r="CU163" s="76"/>
      <c r="CV163" s="76"/>
      <c r="CW163" s="76"/>
      <c r="CX163" s="76"/>
      <c r="CY163" s="76"/>
      <c r="CZ163" s="76"/>
      <c r="DA163" s="76"/>
      <c r="DB163" s="76"/>
      <c r="DC163" s="76"/>
      <c r="DD163" s="76"/>
      <c r="DE163" s="76"/>
      <c r="DF163" s="76"/>
      <c r="DG163" s="76"/>
      <c r="DH163" s="39">
        <f t="shared" si="143"/>
        <v>88.670000000000016</v>
      </c>
      <c r="DJ163" s="41">
        <f t="shared" si="120"/>
        <v>11.329999999999984</v>
      </c>
      <c r="DK163" s="76"/>
      <c r="DL163" s="12" t="s">
        <v>450</v>
      </c>
      <c r="DO163" s="39">
        <v>4.05</v>
      </c>
      <c r="DP163" s="76">
        <v>7.0000000000000007E-2</v>
      </c>
      <c r="DQ163" s="76">
        <v>0.4</v>
      </c>
      <c r="DR163" s="76">
        <v>4.2000000000000003E-2</v>
      </c>
      <c r="DU163" s="64"/>
      <c r="DW163" s="32"/>
      <c r="DX163" s="12">
        <f t="shared" si="121"/>
        <v>61.892410059772182</v>
      </c>
      <c r="DY163" s="12">
        <f t="shared" si="122"/>
        <v>0</v>
      </c>
      <c r="DZ163" s="12">
        <f t="shared" si="123"/>
        <v>1.1390549227472651</v>
      </c>
      <c r="EA163" s="12">
        <f t="shared" si="124"/>
        <v>0</v>
      </c>
      <c r="EB163" s="12">
        <f t="shared" si="125"/>
        <v>18.890267283184841</v>
      </c>
      <c r="EC163" s="12">
        <f t="shared" si="126"/>
        <v>0</v>
      </c>
      <c r="ED163" s="12">
        <f t="shared" si="127"/>
        <v>0</v>
      </c>
      <c r="EE163" s="12" t="e">
        <f t="shared" si="128"/>
        <v>#DIV/0!</v>
      </c>
      <c r="EF163" s="12">
        <f t="shared" si="129"/>
        <v>0.12405548663584073</v>
      </c>
      <c r="EG163" s="12">
        <f t="shared" si="130"/>
        <v>0</v>
      </c>
      <c r="EH163" s="12">
        <f t="shared" si="131"/>
        <v>4.646441863087853</v>
      </c>
      <c r="EI163" s="12">
        <f t="shared" si="132"/>
        <v>0</v>
      </c>
      <c r="EJ163" s="12">
        <f t="shared" si="133"/>
        <v>7.9959400022555531</v>
      </c>
      <c r="EK163" s="12">
        <f t="shared" si="134"/>
        <v>0</v>
      </c>
      <c r="EL163" s="12">
        <f t="shared" si="135"/>
        <v>3.575053569414683</v>
      </c>
      <c r="EM163" s="12">
        <f t="shared" si="136"/>
        <v>0</v>
      </c>
      <c r="EN163" s="12">
        <f t="shared" si="137"/>
        <v>1.7367768129017704</v>
      </c>
      <c r="EO163" s="12">
        <f t="shared" si="138"/>
        <v>0</v>
      </c>
      <c r="EP163" s="12">
        <f t="shared" si="139"/>
        <v>0</v>
      </c>
      <c r="EQ163" s="12" t="e">
        <f t="shared" si="140"/>
        <v>#DIV/0!</v>
      </c>
      <c r="ER163" s="12">
        <f t="shared" si="141"/>
        <v>100</v>
      </c>
      <c r="ES163" s="12">
        <f t="shared" si="142"/>
        <v>0</v>
      </c>
    </row>
    <row r="164" spans="1:149" s="12" customFormat="1" x14ac:dyDescent="0.45">
      <c r="A164" s="39" t="s">
        <v>259</v>
      </c>
      <c r="B164" s="32" t="s">
        <v>116</v>
      </c>
      <c r="C164" s="12" t="s">
        <v>448</v>
      </c>
      <c r="D164" s="12" t="s">
        <v>538</v>
      </c>
      <c r="E164" s="39" t="s">
        <v>20</v>
      </c>
      <c r="F164" s="39" t="s">
        <v>321</v>
      </c>
      <c r="G164" s="76" t="s">
        <v>434</v>
      </c>
      <c r="H164" s="39" t="s">
        <v>224</v>
      </c>
      <c r="I164" s="39">
        <v>24</v>
      </c>
      <c r="J164" s="39">
        <v>500</v>
      </c>
      <c r="K164" s="39">
        <v>5</v>
      </c>
      <c r="L164" s="39">
        <v>1200</v>
      </c>
      <c r="M164" s="76">
        <v>5</v>
      </c>
      <c r="O164" s="39" t="s">
        <v>401</v>
      </c>
      <c r="P164" s="76" t="s">
        <v>226</v>
      </c>
      <c r="Q164" s="114">
        <v>2.6</v>
      </c>
      <c r="R164" s="95"/>
      <c r="S164" s="96"/>
      <c r="AA164" s="50"/>
      <c r="AB164" s="50"/>
      <c r="AC164" s="50"/>
      <c r="AD164" s="76"/>
      <c r="AE164" s="50">
        <v>0.22</v>
      </c>
      <c r="AF164" s="50">
        <v>0.19</v>
      </c>
      <c r="AG164" s="50">
        <v>0.78</v>
      </c>
      <c r="AH164" s="76"/>
      <c r="AQ164" s="32" t="s">
        <v>110</v>
      </c>
      <c r="AR164" s="62">
        <v>1.276</v>
      </c>
      <c r="AS164" s="62">
        <v>3.4</v>
      </c>
      <c r="AT164" s="41"/>
      <c r="AU164" s="81">
        <v>1100</v>
      </c>
      <c r="AV164" s="81">
        <v>3900</v>
      </c>
      <c r="AW164" s="81">
        <v>1403.6000000000001</v>
      </c>
      <c r="AX164" s="81">
        <v>1212.2244467896965</v>
      </c>
      <c r="AY164" s="81">
        <v>13260</v>
      </c>
      <c r="AZ164" s="81">
        <v>3233.1557342014939</v>
      </c>
      <c r="BA164" s="32"/>
      <c r="BB164" s="97" t="s">
        <v>441</v>
      </c>
      <c r="BC164" s="83" t="s">
        <v>132</v>
      </c>
      <c r="BD164" s="76">
        <v>55.91</v>
      </c>
      <c r="BE164" s="76"/>
      <c r="BF164" s="76">
        <v>1.03</v>
      </c>
      <c r="BG164" s="76"/>
      <c r="BH164" s="76">
        <v>17.059999999999999</v>
      </c>
      <c r="BI164" s="76"/>
      <c r="BJ164" s="76"/>
      <c r="BK164" s="76"/>
      <c r="BL164" s="76"/>
      <c r="BM164" s="76"/>
      <c r="BN164" s="76"/>
      <c r="BO164" s="76"/>
      <c r="BP164" s="76">
        <v>0.12</v>
      </c>
      <c r="BQ164" s="76"/>
      <c r="BR164" s="76">
        <v>4.2</v>
      </c>
      <c r="BS164" s="76"/>
      <c r="BT164" s="76"/>
      <c r="BU164" s="76"/>
      <c r="BV164" s="76"/>
      <c r="BW164" s="76"/>
      <c r="BX164" s="76">
        <v>7.22</v>
      </c>
      <c r="BY164" s="76"/>
      <c r="BZ164" s="76">
        <v>3.23</v>
      </c>
      <c r="CA164" s="76"/>
      <c r="CB164" s="76">
        <v>1.57</v>
      </c>
      <c r="CC164" s="76"/>
      <c r="CD164" s="76"/>
      <c r="CE164" s="76"/>
      <c r="CF164" s="76"/>
      <c r="CG164" s="76"/>
      <c r="CH164" s="76"/>
      <c r="CI164" s="76"/>
      <c r="CJ164" s="76"/>
      <c r="CK164" s="76"/>
      <c r="CL164" s="76"/>
      <c r="CM164" s="76"/>
      <c r="CN164" s="76"/>
      <c r="CO164" s="76"/>
      <c r="CP164" s="76"/>
      <c r="CQ164" s="76"/>
      <c r="CR164" s="76"/>
      <c r="CS164" s="76"/>
      <c r="CT164" s="76"/>
      <c r="CU164" s="76"/>
      <c r="CV164" s="76"/>
      <c r="CW164" s="76"/>
      <c r="CX164" s="76"/>
      <c r="CY164" s="76"/>
      <c r="CZ164" s="76"/>
      <c r="DA164" s="76"/>
      <c r="DB164" s="76"/>
      <c r="DC164" s="76"/>
      <c r="DD164" s="76"/>
      <c r="DE164" s="76"/>
      <c r="DF164" s="76"/>
      <c r="DG164" s="76"/>
      <c r="DH164" s="39">
        <f t="shared" si="143"/>
        <v>90.34</v>
      </c>
      <c r="DJ164" s="41">
        <f t="shared" si="120"/>
        <v>9.6599999999999966</v>
      </c>
      <c r="DK164" s="76"/>
      <c r="DL164" s="12" t="s">
        <v>450</v>
      </c>
      <c r="DO164" s="39">
        <v>2.2400000000000002</v>
      </c>
      <c r="DP164" s="76">
        <v>0.09</v>
      </c>
      <c r="DQ164" s="76">
        <v>0.41</v>
      </c>
      <c r="DR164" s="76">
        <v>4.2999999999999997E-2</v>
      </c>
      <c r="DU164" s="64"/>
      <c r="DW164" s="32"/>
      <c r="DX164" s="12">
        <f t="shared" si="121"/>
        <v>61.888421518707105</v>
      </c>
      <c r="DY164" s="12">
        <f t="shared" si="122"/>
        <v>0</v>
      </c>
      <c r="DZ164" s="12">
        <f t="shared" si="123"/>
        <v>1.1401372592428602</v>
      </c>
      <c r="EA164" s="12">
        <f t="shared" si="124"/>
        <v>0</v>
      </c>
      <c r="EB164" s="12">
        <f t="shared" si="125"/>
        <v>18.884215187071064</v>
      </c>
      <c r="EC164" s="12">
        <f t="shared" si="126"/>
        <v>0</v>
      </c>
      <c r="ED164" s="12">
        <f t="shared" si="127"/>
        <v>0</v>
      </c>
      <c r="EE164" s="12" t="e">
        <f t="shared" si="128"/>
        <v>#DIV/0!</v>
      </c>
      <c r="EF164" s="12">
        <f t="shared" si="129"/>
        <v>0.13283152534868276</v>
      </c>
      <c r="EG164" s="12">
        <f t="shared" si="130"/>
        <v>0</v>
      </c>
      <c r="EH164" s="12">
        <f t="shared" si="131"/>
        <v>4.6491033872038967</v>
      </c>
      <c r="EI164" s="12">
        <f t="shared" si="132"/>
        <v>0</v>
      </c>
      <c r="EJ164" s="12">
        <f t="shared" si="133"/>
        <v>7.9920301084790788</v>
      </c>
      <c r="EK164" s="12">
        <f t="shared" si="134"/>
        <v>0</v>
      </c>
      <c r="EL164" s="12">
        <f t="shared" si="135"/>
        <v>3.5753818906353776</v>
      </c>
      <c r="EM164" s="12">
        <f t="shared" si="136"/>
        <v>0</v>
      </c>
      <c r="EN164" s="12">
        <f t="shared" si="137"/>
        <v>1.7378791233119326</v>
      </c>
      <c r="EO164" s="12">
        <f t="shared" si="138"/>
        <v>0</v>
      </c>
      <c r="EP164" s="12">
        <f t="shared" si="139"/>
        <v>0</v>
      </c>
      <c r="EQ164" s="12" t="e">
        <f t="shared" si="140"/>
        <v>#DIV/0!</v>
      </c>
      <c r="ER164" s="12">
        <f t="shared" si="141"/>
        <v>100</v>
      </c>
      <c r="ES164" s="12">
        <f t="shared" si="142"/>
        <v>0</v>
      </c>
    </row>
    <row r="165" spans="1:149" s="12" customFormat="1" x14ac:dyDescent="0.45">
      <c r="A165" s="39" t="s">
        <v>259</v>
      </c>
      <c r="B165" s="32" t="s">
        <v>116</v>
      </c>
      <c r="C165" s="12" t="s">
        <v>448</v>
      </c>
      <c r="D165" s="12" t="s">
        <v>538</v>
      </c>
      <c r="E165" s="39" t="s">
        <v>20</v>
      </c>
      <c r="F165" s="39" t="s">
        <v>322</v>
      </c>
      <c r="G165" s="76" t="s">
        <v>434</v>
      </c>
      <c r="H165" s="39" t="s">
        <v>224</v>
      </c>
      <c r="I165" s="39">
        <v>24</v>
      </c>
      <c r="J165" s="39">
        <v>500</v>
      </c>
      <c r="K165" s="39">
        <v>5</v>
      </c>
      <c r="L165" s="39">
        <v>1200</v>
      </c>
      <c r="M165" s="76">
        <v>5</v>
      </c>
      <c r="O165" s="39" t="s">
        <v>401</v>
      </c>
      <c r="P165" s="76" t="s">
        <v>226</v>
      </c>
      <c r="Q165" s="114">
        <v>2.6</v>
      </c>
      <c r="R165" s="95"/>
      <c r="S165" s="96"/>
      <c r="AA165" s="50"/>
      <c r="AB165" s="50"/>
      <c r="AC165" s="50"/>
      <c r="AD165" s="76"/>
      <c r="AE165" s="50">
        <v>0.05</v>
      </c>
      <c r="AF165" s="50">
        <v>0.26</v>
      </c>
      <c r="AG165" s="50">
        <v>0.95</v>
      </c>
      <c r="AH165" s="76"/>
      <c r="AQ165" s="32" t="s">
        <v>110</v>
      </c>
      <c r="AR165" s="62">
        <v>1.3340000000000001</v>
      </c>
      <c r="AS165" s="62">
        <v>3.3769999999999998</v>
      </c>
      <c r="AT165" s="41"/>
      <c r="AU165" s="81">
        <v>250</v>
      </c>
      <c r="AV165" s="81">
        <v>4750</v>
      </c>
      <c r="AW165" s="81">
        <v>333.5</v>
      </c>
      <c r="AX165" s="81">
        <v>1734.2010134705615</v>
      </c>
      <c r="AY165" s="81">
        <v>16040.749999999998</v>
      </c>
      <c r="AZ165" s="81">
        <v>4393.4980899762832</v>
      </c>
      <c r="BA165" s="32"/>
      <c r="BB165" s="97" t="s">
        <v>441</v>
      </c>
      <c r="BC165" s="83" t="s">
        <v>132</v>
      </c>
      <c r="BD165" s="76">
        <v>56.5</v>
      </c>
      <c r="BE165" s="76"/>
      <c r="BF165" s="76">
        <v>1.04</v>
      </c>
      <c r="BG165" s="76"/>
      <c r="BH165" s="76">
        <v>17.239999999999998</v>
      </c>
      <c r="BI165" s="76"/>
      <c r="BJ165" s="76"/>
      <c r="BK165" s="76"/>
      <c r="BL165" s="76"/>
      <c r="BM165" s="76"/>
      <c r="BN165" s="76"/>
      <c r="BO165" s="76"/>
      <c r="BP165" s="76">
        <v>0.12</v>
      </c>
      <c r="BQ165" s="76"/>
      <c r="BR165" s="76">
        <v>4.24</v>
      </c>
      <c r="BS165" s="76"/>
      <c r="BT165" s="76"/>
      <c r="BU165" s="76"/>
      <c r="BV165" s="76"/>
      <c r="BW165" s="76"/>
      <c r="BX165" s="76">
        <v>7.3</v>
      </c>
      <c r="BY165" s="76"/>
      <c r="BZ165" s="76">
        <v>3.27</v>
      </c>
      <c r="CA165" s="76"/>
      <c r="CB165" s="76">
        <v>1.58</v>
      </c>
      <c r="CC165" s="76"/>
      <c r="CD165" s="76"/>
      <c r="CE165" s="76"/>
      <c r="CF165" s="76"/>
      <c r="CG165" s="76"/>
      <c r="CH165" s="76"/>
      <c r="CI165" s="76"/>
      <c r="CJ165" s="76"/>
      <c r="CK165" s="76"/>
      <c r="CL165" s="76"/>
      <c r="CM165" s="76"/>
      <c r="CN165" s="76"/>
      <c r="CO165" s="76"/>
      <c r="CP165" s="76"/>
      <c r="CQ165" s="76"/>
      <c r="CR165" s="76"/>
      <c r="CS165" s="76"/>
      <c r="CT165" s="76"/>
      <c r="CU165" s="76"/>
      <c r="CV165" s="76"/>
      <c r="CW165" s="76"/>
      <c r="CX165" s="76"/>
      <c r="CY165" s="76"/>
      <c r="CZ165" s="76"/>
      <c r="DA165" s="76"/>
      <c r="DB165" s="76"/>
      <c r="DC165" s="76"/>
      <c r="DD165" s="76"/>
      <c r="DE165" s="76"/>
      <c r="DF165" s="76"/>
      <c r="DG165" s="76"/>
      <c r="DH165" s="39">
        <f t="shared" si="143"/>
        <v>91.289999999999992</v>
      </c>
      <c r="DJ165" s="41">
        <f t="shared" si="120"/>
        <v>8.710000000000008</v>
      </c>
      <c r="DK165" s="76"/>
      <c r="DL165" s="12" t="s">
        <v>450</v>
      </c>
      <c r="DO165" s="39">
        <v>1.26</v>
      </c>
      <c r="DP165" s="76">
        <v>7.0000000000000007E-2</v>
      </c>
      <c r="DQ165" s="76">
        <v>0.37</v>
      </c>
      <c r="DR165" s="76">
        <v>3.6999999999999998E-2</v>
      </c>
      <c r="DU165" s="64"/>
      <c r="DW165" s="32"/>
      <c r="DX165" s="12">
        <f t="shared" si="121"/>
        <v>61.890678058933076</v>
      </c>
      <c r="DY165" s="12">
        <f t="shared" si="122"/>
        <v>0</v>
      </c>
      <c r="DZ165" s="12">
        <f t="shared" si="123"/>
        <v>1.1392266403768214</v>
      </c>
      <c r="EA165" s="12">
        <f t="shared" si="124"/>
        <v>0</v>
      </c>
      <c r="EB165" s="12">
        <f t="shared" si="125"/>
        <v>18.884872384708075</v>
      </c>
      <c r="EC165" s="12">
        <f t="shared" si="126"/>
        <v>0</v>
      </c>
      <c r="ED165" s="12">
        <f t="shared" si="127"/>
        <v>0</v>
      </c>
      <c r="EE165" s="12" t="e">
        <f t="shared" si="128"/>
        <v>#DIV/0!</v>
      </c>
      <c r="EF165" s="12">
        <f t="shared" si="129"/>
        <v>0.13144922773578707</v>
      </c>
      <c r="EG165" s="12">
        <f t="shared" si="130"/>
        <v>0</v>
      </c>
      <c r="EH165" s="12">
        <f t="shared" si="131"/>
        <v>4.6445393799978101</v>
      </c>
      <c r="EI165" s="12">
        <f t="shared" si="132"/>
        <v>0</v>
      </c>
      <c r="EJ165" s="12">
        <f t="shared" si="133"/>
        <v>7.9964946872603786</v>
      </c>
      <c r="EK165" s="12">
        <f t="shared" si="134"/>
        <v>0</v>
      </c>
      <c r="EL165" s="12">
        <f t="shared" si="135"/>
        <v>3.5819914558001971</v>
      </c>
      <c r="EM165" s="12">
        <f t="shared" si="136"/>
        <v>0</v>
      </c>
      <c r="EN165" s="12">
        <f t="shared" si="137"/>
        <v>1.7307481651878631</v>
      </c>
      <c r="EO165" s="12">
        <f t="shared" si="138"/>
        <v>0</v>
      </c>
      <c r="EP165" s="12">
        <f t="shared" si="139"/>
        <v>0</v>
      </c>
      <c r="EQ165" s="12" t="e">
        <f t="shared" si="140"/>
        <v>#DIV/0!</v>
      </c>
      <c r="ER165" s="12">
        <f t="shared" si="141"/>
        <v>100</v>
      </c>
      <c r="ES165" s="12">
        <f t="shared" si="142"/>
        <v>0</v>
      </c>
    </row>
    <row r="166" spans="1:149" s="12" customFormat="1" x14ac:dyDescent="0.45">
      <c r="A166" s="39" t="s">
        <v>259</v>
      </c>
      <c r="B166" s="32" t="s">
        <v>116</v>
      </c>
      <c r="C166" s="12" t="s">
        <v>448</v>
      </c>
      <c r="D166" s="12" t="s">
        <v>538</v>
      </c>
      <c r="E166" s="39" t="s">
        <v>20</v>
      </c>
      <c r="F166" s="39" t="s">
        <v>323</v>
      </c>
      <c r="G166" s="76" t="s">
        <v>434</v>
      </c>
      <c r="H166" s="39" t="s">
        <v>224</v>
      </c>
      <c r="I166" s="39">
        <v>51</v>
      </c>
      <c r="J166" s="39">
        <v>200</v>
      </c>
      <c r="K166" s="39">
        <v>5</v>
      </c>
      <c r="L166" s="39">
        <v>1100</v>
      </c>
      <c r="M166" s="76">
        <v>5</v>
      </c>
      <c r="O166" s="39" t="s">
        <v>401</v>
      </c>
      <c r="P166" s="76" t="s">
        <v>226</v>
      </c>
      <c r="Q166" s="114">
        <v>2.6</v>
      </c>
      <c r="R166" s="95"/>
      <c r="S166" s="96"/>
      <c r="AA166" s="50"/>
      <c r="AB166" s="50"/>
      <c r="AC166" s="50"/>
      <c r="AD166" s="76"/>
      <c r="AE166" s="50">
        <v>0.51</v>
      </c>
      <c r="AF166" s="50">
        <v>0.37</v>
      </c>
      <c r="AG166" s="50">
        <v>0.49</v>
      </c>
      <c r="AH166" s="76"/>
      <c r="AQ166" s="32" t="s">
        <v>110</v>
      </c>
      <c r="AR166" s="80">
        <v>0.98480000000000001</v>
      </c>
      <c r="AS166" s="80">
        <v>1.655</v>
      </c>
      <c r="AT166" s="41"/>
      <c r="AU166" s="81">
        <v>1020</v>
      </c>
      <c r="AV166" s="81">
        <v>980</v>
      </c>
      <c r="AW166" s="81">
        <v>1004.496</v>
      </c>
      <c r="AX166" s="81">
        <v>728.84573520180891</v>
      </c>
      <c r="AY166" s="81">
        <v>1621.9</v>
      </c>
      <c r="AZ166" s="81">
        <v>1224.9147733299651</v>
      </c>
      <c r="BA166" s="32"/>
      <c r="BB166" s="97" t="s">
        <v>441</v>
      </c>
      <c r="BC166" s="83" t="s">
        <v>132</v>
      </c>
      <c r="BD166" s="76">
        <v>55.63</v>
      </c>
      <c r="BE166" s="76"/>
      <c r="BF166" s="76">
        <v>1.03</v>
      </c>
      <c r="BG166" s="76"/>
      <c r="BH166" s="76">
        <v>16.98</v>
      </c>
      <c r="BI166" s="76"/>
      <c r="BJ166" s="76"/>
      <c r="BK166" s="76"/>
      <c r="BL166" s="76"/>
      <c r="BM166" s="76"/>
      <c r="BN166" s="76"/>
      <c r="BO166" s="76"/>
      <c r="BP166" s="76">
        <v>0.12</v>
      </c>
      <c r="BQ166" s="76"/>
      <c r="BR166" s="76">
        <v>4.17</v>
      </c>
      <c r="BS166" s="76"/>
      <c r="BT166" s="76"/>
      <c r="BU166" s="76"/>
      <c r="BV166" s="76"/>
      <c r="BW166" s="76"/>
      <c r="BX166" s="76">
        <v>7.19</v>
      </c>
      <c r="BY166" s="76"/>
      <c r="BZ166" s="76">
        <v>3.22</v>
      </c>
      <c r="CA166" s="76"/>
      <c r="CB166" s="76">
        <v>1.56</v>
      </c>
      <c r="CC166" s="76"/>
      <c r="CD166" s="76"/>
      <c r="CE166" s="76"/>
      <c r="CF166" s="76"/>
      <c r="CG166" s="76"/>
      <c r="CH166" s="76"/>
      <c r="CI166" s="76"/>
      <c r="CJ166" s="76"/>
      <c r="CK166" s="76"/>
      <c r="CL166" s="76"/>
      <c r="CM166" s="76"/>
      <c r="CN166" s="76"/>
      <c r="CO166" s="76"/>
      <c r="CP166" s="76"/>
      <c r="CQ166" s="76"/>
      <c r="CR166" s="76"/>
      <c r="CS166" s="76"/>
      <c r="CT166" s="76"/>
      <c r="CU166" s="76"/>
      <c r="CV166" s="76"/>
      <c r="CW166" s="76"/>
      <c r="CX166" s="76"/>
      <c r="CY166" s="76"/>
      <c r="CZ166" s="76"/>
      <c r="DA166" s="76"/>
      <c r="DB166" s="76"/>
      <c r="DC166" s="76"/>
      <c r="DD166" s="76"/>
      <c r="DE166" s="76"/>
      <c r="DF166" s="76"/>
      <c r="DG166" s="76"/>
      <c r="DH166" s="39">
        <f t="shared" si="143"/>
        <v>89.9</v>
      </c>
      <c r="DJ166" s="41">
        <f t="shared" si="120"/>
        <v>10.099999999999994</v>
      </c>
      <c r="DK166" s="76"/>
      <c r="DL166" s="12" t="s">
        <v>450</v>
      </c>
      <c r="DO166" s="39">
        <v>2.99</v>
      </c>
      <c r="DP166" s="76">
        <v>0.06</v>
      </c>
      <c r="DQ166" s="76">
        <v>0.16</v>
      </c>
      <c r="DR166" s="76">
        <v>1.7999999999999999E-2</v>
      </c>
      <c r="DU166" s="64"/>
      <c r="DW166" s="32"/>
      <c r="DX166" s="12">
        <f t="shared" si="121"/>
        <v>61.879866518353722</v>
      </c>
      <c r="DY166" s="12">
        <f t="shared" si="122"/>
        <v>0</v>
      </c>
      <c r="DZ166" s="12">
        <f t="shared" si="123"/>
        <v>1.1457174638487209</v>
      </c>
      <c r="EA166" s="12">
        <f t="shared" si="124"/>
        <v>0</v>
      </c>
      <c r="EB166" s="12">
        <f t="shared" si="125"/>
        <v>18.887652947719687</v>
      </c>
      <c r="EC166" s="12">
        <f t="shared" si="126"/>
        <v>0</v>
      </c>
      <c r="ED166" s="12">
        <f t="shared" si="127"/>
        <v>0</v>
      </c>
      <c r="EE166" s="12" t="e">
        <f t="shared" si="128"/>
        <v>#DIV/0!</v>
      </c>
      <c r="EF166" s="12">
        <f t="shared" si="129"/>
        <v>0.13348164627363737</v>
      </c>
      <c r="EG166" s="12">
        <f t="shared" si="130"/>
        <v>0</v>
      </c>
      <c r="EH166" s="12">
        <f t="shared" si="131"/>
        <v>4.6384872080088986</v>
      </c>
      <c r="EI166" s="12">
        <f t="shared" si="132"/>
        <v>0</v>
      </c>
      <c r="EJ166" s="12">
        <f t="shared" si="133"/>
        <v>7.9977753058954395</v>
      </c>
      <c r="EK166" s="12">
        <f t="shared" si="134"/>
        <v>0</v>
      </c>
      <c r="EL166" s="12">
        <f t="shared" si="135"/>
        <v>3.5817575083426028</v>
      </c>
      <c r="EM166" s="12">
        <f t="shared" si="136"/>
        <v>0</v>
      </c>
      <c r="EN166" s="12">
        <f t="shared" si="137"/>
        <v>1.7352614015572858</v>
      </c>
      <c r="EO166" s="12">
        <f t="shared" si="138"/>
        <v>0</v>
      </c>
      <c r="EP166" s="12">
        <f t="shared" si="139"/>
        <v>0</v>
      </c>
      <c r="EQ166" s="12" t="e">
        <f t="shared" si="140"/>
        <v>#DIV/0!</v>
      </c>
      <c r="ER166" s="12">
        <f t="shared" si="141"/>
        <v>100</v>
      </c>
      <c r="ES166" s="12">
        <f t="shared" si="142"/>
        <v>0</v>
      </c>
    </row>
    <row r="167" spans="1:149" s="12" customFormat="1" x14ac:dyDescent="0.45">
      <c r="A167" s="39" t="s">
        <v>259</v>
      </c>
      <c r="B167" s="32" t="s">
        <v>116</v>
      </c>
      <c r="C167" s="12" t="s">
        <v>448</v>
      </c>
      <c r="D167" s="12" t="s">
        <v>538</v>
      </c>
      <c r="E167" s="39" t="s">
        <v>20</v>
      </c>
      <c r="F167" s="39" t="s">
        <v>324</v>
      </c>
      <c r="G167" s="76" t="s">
        <v>434</v>
      </c>
      <c r="H167" s="39" t="s">
        <v>224</v>
      </c>
      <c r="I167" s="39">
        <v>51</v>
      </c>
      <c r="J167" s="39">
        <v>200</v>
      </c>
      <c r="K167" s="39">
        <v>5</v>
      </c>
      <c r="L167" s="39">
        <v>1100</v>
      </c>
      <c r="M167" s="76">
        <v>5</v>
      </c>
      <c r="O167" s="39" t="s">
        <v>401</v>
      </c>
      <c r="P167" s="76" t="s">
        <v>226</v>
      </c>
      <c r="Q167" s="114">
        <v>2.6</v>
      </c>
      <c r="R167" s="95"/>
      <c r="S167" s="96"/>
      <c r="AA167" s="50"/>
      <c r="AB167" s="50"/>
      <c r="AC167" s="50"/>
      <c r="AD167" s="76"/>
      <c r="AE167" s="50">
        <v>0.28000000000000003</v>
      </c>
      <c r="AF167" s="50">
        <v>0.2</v>
      </c>
      <c r="AG167" s="50">
        <v>0.72</v>
      </c>
      <c r="AH167" s="76"/>
      <c r="AQ167" s="32" t="s">
        <v>110</v>
      </c>
      <c r="AR167" s="80">
        <v>1.0089999999999999</v>
      </c>
      <c r="AS167" s="80">
        <v>1.63</v>
      </c>
      <c r="AT167" s="41"/>
      <c r="AU167" s="81">
        <v>560</v>
      </c>
      <c r="AV167" s="81">
        <v>1440</v>
      </c>
      <c r="AW167" s="81">
        <v>565.04</v>
      </c>
      <c r="AX167" s="81">
        <v>403.6547050841948</v>
      </c>
      <c r="AY167" s="81">
        <v>2347.1999999999998</v>
      </c>
      <c r="AZ167" s="81">
        <v>652.84444515366749</v>
      </c>
      <c r="BA167" s="32"/>
      <c r="BB167" s="97" t="s">
        <v>441</v>
      </c>
      <c r="BC167" s="83" t="s">
        <v>132</v>
      </c>
      <c r="BD167" s="76">
        <v>56.18</v>
      </c>
      <c r="BE167" s="76"/>
      <c r="BF167" s="76">
        <v>1.04</v>
      </c>
      <c r="BG167" s="76"/>
      <c r="BH167" s="76">
        <v>17.149999999999999</v>
      </c>
      <c r="BI167" s="76"/>
      <c r="BJ167" s="76"/>
      <c r="BK167" s="76"/>
      <c r="BL167" s="76"/>
      <c r="BM167" s="76"/>
      <c r="BN167" s="76"/>
      <c r="BO167" s="76"/>
      <c r="BP167" s="76">
        <v>0.12</v>
      </c>
      <c r="BQ167" s="76"/>
      <c r="BR167" s="76">
        <v>4.22</v>
      </c>
      <c r="BS167" s="76"/>
      <c r="BT167" s="76"/>
      <c r="BU167" s="76"/>
      <c r="BV167" s="76"/>
      <c r="BW167" s="76"/>
      <c r="BX167" s="76">
        <v>7.26</v>
      </c>
      <c r="BY167" s="76"/>
      <c r="BZ167" s="76">
        <v>3.25</v>
      </c>
      <c r="CA167" s="76"/>
      <c r="CB167" s="76">
        <v>1.57</v>
      </c>
      <c r="CC167" s="76"/>
      <c r="CD167" s="76"/>
      <c r="CE167" s="76"/>
      <c r="CF167" s="76"/>
      <c r="CG167" s="76"/>
      <c r="CH167" s="76"/>
      <c r="CI167" s="76"/>
      <c r="CJ167" s="76"/>
      <c r="CK167" s="76"/>
      <c r="CL167" s="76"/>
      <c r="CM167" s="76"/>
      <c r="CN167" s="76"/>
      <c r="CO167" s="76"/>
      <c r="CP167" s="76"/>
      <c r="CQ167" s="76"/>
      <c r="CR167" s="76"/>
      <c r="CS167" s="76"/>
      <c r="CT167" s="76"/>
      <c r="CU167" s="76"/>
      <c r="CV167" s="76"/>
      <c r="CW167" s="76"/>
      <c r="CX167" s="76"/>
      <c r="CY167" s="76"/>
      <c r="CZ167" s="76"/>
      <c r="DA167" s="76"/>
      <c r="DB167" s="76"/>
      <c r="DC167" s="76"/>
      <c r="DD167" s="76"/>
      <c r="DE167" s="76"/>
      <c r="DF167" s="76"/>
      <c r="DG167" s="76"/>
      <c r="DH167" s="39">
        <f t="shared" si="143"/>
        <v>90.79</v>
      </c>
      <c r="DJ167" s="41">
        <f t="shared" si="120"/>
        <v>9.2099999999999937</v>
      </c>
      <c r="DK167" s="76"/>
      <c r="DL167" s="12" t="s">
        <v>450</v>
      </c>
      <c r="DO167" s="39">
        <v>2</v>
      </c>
      <c r="DP167" s="76">
        <v>0.14000000000000001</v>
      </c>
      <c r="DQ167" s="76">
        <v>0.18</v>
      </c>
      <c r="DR167" s="76">
        <v>1.9E-2</v>
      </c>
      <c r="DU167" s="64"/>
      <c r="DW167" s="32"/>
      <c r="DX167" s="12">
        <f t="shared" si="121"/>
        <v>61.879061570657555</v>
      </c>
      <c r="DY167" s="12">
        <f t="shared" si="122"/>
        <v>0</v>
      </c>
      <c r="DZ167" s="12">
        <f t="shared" si="123"/>
        <v>1.1455006057935897</v>
      </c>
      <c r="EA167" s="12">
        <f t="shared" si="124"/>
        <v>0</v>
      </c>
      <c r="EB167" s="12">
        <f t="shared" si="125"/>
        <v>18.889745566692365</v>
      </c>
      <c r="EC167" s="12">
        <f t="shared" si="126"/>
        <v>0</v>
      </c>
      <c r="ED167" s="12">
        <f t="shared" si="127"/>
        <v>0</v>
      </c>
      <c r="EE167" s="12" t="e">
        <f t="shared" si="128"/>
        <v>#DIV/0!</v>
      </c>
      <c r="EF167" s="12">
        <f t="shared" si="129"/>
        <v>0.13217314682233725</v>
      </c>
      <c r="EG167" s="12">
        <f t="shared" si="130"/>
        <v>0</v>
      </c>
      <c r="EH167" s="12">
        <f t="shared" si="131"/>
        <v>4.6480889965855265</v>
      </c>
      <c r="EI167" s="12">
        <f t="shared" si="132"/>
        <v>0</v>
      </c>
      <c r="EJ167" s="12">
        <f t="shared" si="133"/>
        <v>7.9964753827514032</v>
      </c>
      <c r="EK167" s="12">
        <f t="shared" si="134"/>
        <v>0</v>
      </c>
      <c r="EL167" s="12">
        <f t="shared" si="135"/>
        <v>3.5796893931049669</v>
      </c>
      <c r="EM167" s="12">
        <f t="shared" si="136"/>
        <v>0</v>
      </c>
      <c r="EN167" s="12">
        <f t="shared" si="137"/>
        <v>1.7292653375922458</v>
      </c>
      <c r="EO167" s="12">
        <f t="shared" si="138"/>
        <v>0</v>
      </c>
      <c r="EP167" s="12">
        <f t="shared" si="139"/>
        <v>0</v>
      </c>
      <c r="EQ167" s="12" t="e">
        <f t="shared" si="140"/>
        <v>#DIV/0!</v>
      </c>
      <c r="ER167" s="12">
        <f t="shared" si="141"/>
        <v>100</v>
      </c>
      <c r="ES167" s="12">
        <f t="shared" si="142"/>
        <v>0</v>
      </c>
    </row>
    <row r="168" spans="1:149" s="12" customFormat="1" x14ac:dyDescent="0.45">
      <c r="A168" s="39" t="s">
        <v>259</v>
      </c>
      <c r="B168" s="32" t="s">
        <v>116</v>
      </c>
      <c r="C168" s="12" t="s">
        <v>448</v>
      </c>
      <c r="D168" s="12" t="s">
        <v>538</v>
      </c>
      <c r="E168" s="39" t="s">
        <v>20</v>
      </c>
      <c r="F168" s="39" t="s">
        <v>325</v>
      </c>
      <c r="G168" s="76" t="s">
        <v>434</v>
      </c>
      <c r="H168" s="39" t="s">
        <v>224</v>
      </c>
      <c r="I168" s="39">
        <v>50</v>
      </c>
      <c r="J168" s="39">
        <v>500</v>
      </c>
      <c r="K168" s="39">
        <v>5</v>
      </c>
      <c r="L168" s="39">
        <v>1100</v>
      </c>
      <c r="M168" s="76">
        <v>5</v>
      </c>
      <c r="O168" s="39" t="s">
        <v>401</v>
      </c>
      <c r="P168" s="76" t="s">
        <v>226</v>
      </c>
      <c r="Q168" s="114">
        <v>2.6</v>
      </c>
      <c r="R168" s="95"/>
      <c r="S168" s="96"/>
      <c r="AA168" s="50"/>
      <c r="AB168" s="50"/>
      <c r="AC168" s="50"/>
      <c r="AD168" s="76"/>
      <c r="AE168" s="50">
        <v>0.53</v>
      </c>
      <c r="AF168" s="50">
        <v>0.14000000000000001</v>
      </c>
      <c r="AG168" s="50">
        <v>0.47</v>
      </c>
      <c r="AH168" s="76"/>
      <c r="AQ168" s="32" t="s">
        <v>110</v>
      </c>
      <c r="AR168" s="80">
        <v>1.1719999999999999</v>
      </c>
      <c r="AS168" s="80">
        <v>3.8170000000000002</v>
      </c>
      <c r="AT168" s="41"/>
      <c r="AU168" s="81">
        <v>2650</v>
      </c>
      <c r="AV168" s="81">
        <v>2350</v>
      </c>
      <c r="AW168" s="81">
        <v>3105.7999999999997</v>
      </c>
      <c r="AX168" s="81">
        <v>820.54947231150777</v>
      </c>
      <c r="AY168" s="81">
        <v>8969.9500000000007</v>
      </c>
      <c r="AZ168" s="81">
        <v>2673.6460069254294</v>
      </c>
      <c r="BA168" s="32"/>
      <c r="BB168" s="97" t="s">
        <v>441</v>
      </c>
      <c r="BC168" s="83" t="s">
        <v>132</v>
      </c>
      <c r="BD168" s="76">
        <v>52.74</v>
      </c>
      <c r="BE168" s="76"/>
      <c r="BF168" s="76">
        <v>0.97</v>
      </c>
      <c r="BG168" s="76"/>
      <c r="BH168" s="76">
        <v>16.100000000000001</v>
      </c>
      <c r="BI168" s="76"/>
      <c r="BJ168" s="76"/>
      <c r="BK168" s="76"/>
      <c r="BL168" s="76"/>
      <c r="BM168" s="76"/>
      <c r="BN168" s="76"/>
      <c r="BO168" s="76"/>
      <c r="BP168" s="76">
        <v>0.11</v>
      </c>
      <c r="BQ168" s="76"/>
      <c r="BR168" s="76">
        <v>3.96</v>
      </c>
      <c r="BS168" s="76"/>
      <c r="BT168" s="76"/>
      <c r="BU168" s="76"/>
      <c r="BV168" s="76"/>
      <c r="BW168" s="76"/>
      <c r="BX168" s="76">
        <v>6.81</v>
      </c>
      <c r="BY168" s="76"/>
      <c r="BZ168" s="76">
        <v>3.05</v>
      </c>
      <c r="CA168" s="76"/>
      <c r="CB168" s="76">
        <v>1.48</v>
      </c>
      <c r="CC168" s="76"/>
      <c r="CD168" s="76"/>
      <c r="CE168" s="76"/>
      <c r="CF168" s="76"/>
      <c r="CG168" s="76"/>
      <c r="CH168" s="76"/>
      <c r="CI168" s="76"/>
      <c r="CJ168" s="76"/>
      <c r="CK168" s="76"/>
      <c r="CL168" s="76"/>
      <c r="CM168" s="76"/>
      <c r="CN168" s="76"/>
      <c r="CO168" s="76"/>
      <c r="CP168" s="76"/>
      <c r="CQ168" s="76"/>
      <c r="CR168" s="76"/>
      <c r="CS168" s="76"/>
      <c r="CT168" s="76"/>
      <c r="CU168" s="76"/>
      <c r="CV168" s="76"/>
      <c r="CW168" s="76"/>
      <c r="CX168" s="76"/>
      <c r="CY168" s="76"/>
      <c r="CZ168" s="76"/>
      <c r="DA168" s="76"/>
      <c r="DB168" s="76"/>
      <c r="DC168" s="76"/>
      <c r="DD168" s="76"/>
      <c r="DE168" s="76"/>
      <c r="DF168" s="76"/>
      <c r="DG168" s="76"/>
      <c r="DH168" s="39">
        <f t="shared" si="143"/>
        <v>85.22</v>
      </c>
      <c r="DJ168" s="41">
        <f t="shared" si="120"/>
        <v>14.780000000000001</v>
      </c>
      <c r="DK168" s="76"/>
      <c r="DL168" s="12" t="s">
        <v>450</v>
      </c>
      <c r="DO168" s="39">
        <v>7.72</v>
      </c>
      <c r="DP168" s="76">
        <v>0.24</v>
      </c>
      <c r="DQ168" s="76">
        <v>0.45</v>
      </c>
      <c r="DR168" s="76">
        <v>4.7E-2</v>
      </c>
      <c r="DU168" s="64"/>
      <c r="DW168" s="32"/>
      <c r="DX168" s="12">
        <f t="shared" si="121"/>
        <v>61.886881013846519</v>
      </c>
      <c r="DY168" s="12">
        <f t="shared" si="122"/>
        <v>0</v>
      </c>
      <c r="DZ168" s="12">
        <f t="shared" si="123"/>
        <v>1.1382304623327857</v>
      </c>
      <c r="EA168" s="12">
        <f t="shared" si="124"/>
        <v>0</v>
      </c>
      <c r="EB168" s="12">
        <f t="shared" si="125"/>
        <v>18.892278807791602</v>
      </c>
      <c r="EC168" s="12">
        <f t="shared" si="126"/>
        <v>0</v>
      </c>
      <c r="ED168" s="12">
        <f t="shared" si="127"/>
        <v>0</v>
      </c>
      <c r="EE168" s="12" t="e">
        <f t="shared" si="128"/>
        <v>#DIV/0!</v>
      </c>
      <c r="EF168" s="12">
        <f t="shared" si="129"/>
        <v>0.12907768129547054</v>
      </c>
      <c r="EG168" s="12">
        <f t="shared" si="130"/>
        <v>0</v>
      </c>
      <c r="EH168" s="12">
        <f t="shared" si="131"/>
        <v>4.6467965266369395</v>
      </c>
      <c r="EI168" s="12">
        <f t="shared" si="132"/>
        <v>0</v>
      </c>
      <c r="EJ168" s="12">
        <f t="shared" si="133"/>
        <v>7.9910819056559488</v>
      </c>
      <c r="EK168" s="12">
        <f t="shared" si="134"/>
        <v>0</v>
      </c>
      <c r="EL168" s="12">
        <f t="shared" si="135"/>
        <v>3.5789720722835012</v>
      </c>
      <c r="EM168" s="12">
        <f t="shared" si="136"/>
        <v>0</v>
      </c>
      <c r="EN168" s="12">
        <f t="shared" si="137"/>
        <v>1.73668153015724</v>
      </c>
      <c r="EO168" s="12">
        <f t="shared" si="138"/>
        <v>0</v>
      </c>
      <c r="EP168" s="12">
        <f t="shared" si="139"/>
        <v>0</v>
      </c>
      <c r="EQ168" s="12" t="e">
        <f t="shared" si="140"/>
        <v>#DIV/0!</v>
      </c>
      <c r="ER168" s="12">
        <f t="shared" si="141"/>
        <v>100</v>
      </c>
      <c r="ES168" s="12">
        <f t="shared" si="142"/>
        <v>0</v>
      </c>
    </row>
    <row r="169" spans="1:149" s="12" customFormat="1" x14ac:dyDescent="0.45">
      <c r="A169" s="39" t="s">
        <v>259</v>
      </c>
      <c r="B169" s="32" t="s">
        <v>116</v>
      </c>
      <c r="C169" s="12" t="s">
        <v>448</v>
      </c>
      <c r="D169" s="12" t="s">
        <v>538</v>
      </c>
      <c r="E169" s="39" t="s">
        <v>20</v>
      </c>
      <c r="F169" s="39" t="s">
        <v>326</v>
      </c>
      <c r="G169" s="76" t="s">
        <v>434</v>
      </c>
      <c r="H169" s="39" t="s">
        <v>224</v>
      </c>
      <c r="I169" s="39">
        <v>50</v>
      </c>
      <c r="J169" s="39">
        <v>500</v>
      </c>
      <c r="K169" s="39">
        <v>5</v>
      </c>
      <c r="L169" s="39">
        <v>1100</v>
      </c>
      <c r="M169" s="76">
        <v>5</v>
      </c>
      <c r="O169" s="39" t="s">
        <v>401</v>
      </c>
      <c r="P169" s="76" t="s">
        <v>226</v>
      </c>
      <c r="Q169" s="114">
        <v>2.6</v>
      </c>
      <c r="R169" s="95"/>
      <c r="S169" s="96"/>
      <c r="AA169" s="50"/>
      <c r="AB169" s="50"/>
      <c r="AC169" s="50"/>
      <c r="AD169" s="76"/>
      <c r="AE169" s="50">
        <v>0.34</v>
      </c>
      <c r="AF169" s="50">
        <v>0.23</v>
      </c>
      <c r="AG169" s="50">
        <v>0.66</v>
      </c>
      <c r="AH169" s="76"/>
      <c r="AQ169" s="32" t="s">
        <v>110</v>
      </c>
      <c r="AR169" s="80">
        <v>1.2170000000000001</v>
      </c>
      <c r="AS169" s="80">
        <v>3.7080000000000002</v>
      </c>
      <c r="AT169" s="41"/>
      <c r="AU169" s="81">
        <v>1700.0000000000002</v>
      </c>
      <c r="AV169" s="81">
        <v>3299.9999999999995</v>
      </c>
      <c r="AW169" s="81">
        <v>2068.9000000000005</v>
      </c>
      <c r="AX169" s="81">
        <v>1399.5909389977667</v>
      </c>
      <c r="AY169" s="81">
        <v>12236.4</v>
      </c>
      <c r="AZ169" s="81">
        <v>4266.2360764795203</v>
      </c>
      <c r="BA169" s="32"/>
      <c r="BB169" s="97" t="s">
        <v>441</v>
      </c>
      <c r="BC169" s="83" t="s">
        <v>132</v>
      </c>
      <c r="BD169" s="76">
        <v>54.57</v>
      </c>
      <c r="BE169" s="76"/>
      <c r="BF169" s="76">
        <v>1.01</v>
      </c>
      <c r="BG169" s="76"/>
      <c r="BH169" s="76">
        <v>16.649999999999999</v>
      </c>
      <c r="BI169" s="76"/>
      <c r="BJ169" s="76"/>
      <c r="BK169" s="76"/>
      <c r="BL169" s="76"/>
      <c r="BM169" s="76"/>
      <c r="BN169" s="76"/>
      <c r="BO169" s="76"/>
      <c r="BP169" s="76">
        <v>0.11</v>
      </c>
      <c r="BQ169" s="76"/>
      <c r="BR169" s="76">
        <v>4.09</v>
      </c>
      <c r="BS169" s="76"/>
      <c r="BT169" s="76"/>
      <c r="BU169" s="76"/>
      <c r="BV169" s="76"/>
      <c r="BW169" s="76"/>
      <c r="BX169" s="76">
        <v>7.05</v>
      </c>
      <c r="BY169" s="76"/>
      <c r="BZ169" s="76">
        <v>3.15</v>
      </c>
      <c r="CA169" s="76"/>
      <c r="CB169" s="76">
        <v>1.53</v>
      </c>
      <c r="CC169" s="76"/>
      <c r="CD169" s="76"/>
      <c r="CE169" s="76"/>
      <c r="CF169" s="76"/>
      <c r="CG169" s="76"/>
      <c r="CH169" s="76"/>
      <c r="CI169" s="76"/>
      <c r="CJ169" s="76"/>
      <c r="CK169" s="76"/>
      <c r="CL169" s="76"/>
      <c r="CM169" s="76"/>
      <c r="CN169" s="76"/>
      <c r="CO169" s="76"/>
      <c r="CP169" s="76"/>
      <c r="CQ169" s="76"/>
      <c r="CR169" s="76"/>
      <c r="CS169" s="76"/>
      <c r="CT169" s="76"/>
      <c r="CU169" s="76"/>
      <c r="CV169" s="76"/>
      <c r="CW169" s="76"/>
      <c r="CX169" s="76"/>
      <c r="CY169" s="76"/>
      <c r="CZ169" s="76"/>
      <c r="DA169" s="76"/>
      <c r="DB169" s="76"/>
      <c r="DC169" s="76"/>
      <c r="DD169" s="76"/>
      <c r="DE169" s="76"/>
      <c r="DF169" s="76"/>
      <c r="DG169" s="76"/>
      <c r="DH169" s="39">
        <f t="shared" si="143"/>
        <v>88.16</v>
      </c>
      <c r="DJ169" s="41">
        <f t="shared" si="120"/>
        <v>11.840000000000003</v>
      </c>
      <c r="DK169" s="76"/>
      <c r="DL169" s="12" t="s">
        <v>450</v>
      </c>
      <c r="DO169" s="39">
        <v>4.5599999999999996</v>
      </c>
      <c r="DP169" s="76">
        <v>0.12</v>
      </c>
      <c r="DQ169" s="76">
        <v>0.43</v>
      </c>
      <c r="DR169" s="76">
        <v>4.3999999999999997E-2</v>
      </c>
      <c r="DU169" s="64"/>
      <c r="DW169" s="32"/>
      <c r="DX169" s="12">
        <f t="shared" si="121"/>
        <v>61.898820326678774</v>
      </c>
      <c r="DY169" s="12">
        <f t="shared" si="122"/>
        <v>0</v>
      </c>
      <c r="DZ169" s="12">
        <f t="shared" si="123"/>
        <v>1.1456442831215972</v>
      </c>
      <c r="EA169" s="12">
        <f t="shared" si="124"/>
        <v>0</v>
      </c>
      <c r="EB169" s="12">
        <f t="shared" si="125"/>
        <v>18.886116152450089</v>
      </c>
      <c r="EC169" s="12">
        <f t="shared" si="126"/>
        <v>0</v>
      </c>
      <c r="ED169" s="12">
        <f t="shared" si="127"/>
        <v>0</v>
      </c>
      <c r="EE169" s="12" t="e">
        <f t="shared" si="128"/>
        <v>#DIV/0!</v>
      </c>
      <c r="EF169" s="12">
        <f t="shared" si="129"/>
        <v>0.12477313974591651</v>
      </c>
      <c r="EG169" s="12">
        <f t="shared" si="130"/>
        <v>0</v>
      </c>
      <c r="EH169" s="12">
        <f t="shared" si="131"/>
        <v>4.6392921960072595</v>
      </c>
      <c r="EI169" s="12">
        <f t="shared" si="132"/>
        <v>0</v>
      </c>
      <c r="EJ169" s="12">
        <f t="shared" si="133"/>
        <v>7.9968239564428316</v>
      </c>
      <c r="EK169" s="12">
        <f t="shared" si="134"/>
        <v>0</v>
      </c>
      <c r="EL169" s="12">
        <f t="shared" si="135"/>
        <v>3.5730490018148817</v>
      </c>
      <c r="EM169" s="12">
        <f t="shared" si="136"/>
        <v>0</v>
      </c>
      <c r="EN169" s="12">
        <f t="shared" si="137"/>
        <v>1.7354809437386569</v>
      </c>
      <c r="EO169" s="12">
        <f t="shared" si="138"/>
        <v>0</v>
      </c>
      <c r="EP169" s="12">
        <f t="shared" si="139"/>
        <v>0</v>
      </c>
      <c r="EQ169" s="12" t="e">
        <f t="shared" si="140"/>
        <v>#DIV/0!</v>
      </c>
      <c r="ER169" s="12">
        <f t="shared" si="141"/>
        <v>100</v>
      </c>
      <c r="ES169" s="12">
        <f t="shared" si="142"/>
        <v>0</v>
      </c>
    </row>
    <row r="170" spans="1:149" s="12" customFormat="1" x14ac:dyDescent="0.45">
      <c r="A170" s="39" t="s">
        <v>259</v>
      </c>
      <c r="B170" s="32" t="s">
        <v>116</v>
      </c>
      <c r="C170" s="12" t="s">
        <v>448</v>
      </c>
      <c r="D170" s="12" t="s">
        <v>538</v>
      </c>
      <c r="E170" s="39" t="s">
        <v>20</v>
      </c>
      <c r="F170" s="39" t="s">
        <v>327</v>
      </c>
      <c r="G170" s="76" t="s">
        <v>434</v>
      </c>
      <c r="H170" s="39" t="s">
        <v>224</v>
      </c>
      <c r="I170" s="39">
        <v>50</v>
      </c>
      <c r="J170" s="39">
        <v>500</v>
      </c>
      <c r="K170" s="39">
        <v>5</v>
      </c>
      <c r="L170" s="39">
        <v>1100</v>
      </c>
      <c r="M170" s="76">
        <v>5</v>
      </c>
      <c r="O170" s="39" t="s">
        <v>401</v>
      </c>
      <c r="P170" s="76" t="s">
        <v>226</v>
      </c>
      <c r="Q170" s="114">
        <v>2.6</v>
      </c>
      <c r="R170" s="95"/>
      <c r="S170" s="96"/>
      <c r="AA170" s="50"/>
      <c r="AB170" s="50"/>
      <c r="AC170" s="50"/>
      <c r="AD170" s="76"/>
      <c r="AE170" s="50">
        <v>0.22</v>
      </c>
      <c r="AF170" s="50">
        <v>0.2</v>
      </c>
      <c r="AG170" s="50">
        <v>0.78</v>
      </c>
      <c r="AH170" s="76"/>
      <c r="AQ170" s="32" t="s">
        <v>110</v>
      </c>
      <c r="AR170" s="80">
        <v>1.256</v>
      </c>
      <c r="AS170" s="80">
        <v>3.6629999999999998</v>
      </c>
      <c r="AT170" s="41"/>
      <c r="AU170" s="81">
        <v>1100</v>
      </c>
      <c r="AV170" s="81">
        <v>3900</v>
      </c>
      <c r="AW170" s="81">
        <v>1381.6</v>
      </c>
      <c r="AX170" s="81">
        <v>1256.0210919956246</v>
      </c>
      <c r="AY170" s="81">
        <v>14285.699999999999</v>
      </c>
      <c r="AZ170" s="81">
        <v>3666.2300012466267</v>
      </c>
      <c r="BA170" s="32"/>
      <c r="BB170" s="97" t="s">
        <v>441</v>
      </c>
      <c r="BC170" s="83" t="s">
        <v>132</v>
      </c>
      <c r="BD170" s="76">
        <v>55.4</v>
      </c>
      <c r="BE170" s="76"/>
      <c r="BF170" s="76">
        <v>1.02</v>
      </c>
      <c r="BG170" s="76"/>
      <c r="BH170" s="76">
        <v>16.91</v>
      </c>
      <c r="BI170" s="76"/>
      <c r="BJ170" s="76"/>
      <c r="BK170" s="76"/>
      <c r="BL170" s="76"/>
      <c r="BM170" s="76"/>
      <c r="BN170" s="76"/>
      <c r="BO170" s="76"/>
      <c r="BP170" s="76">
        <v>0.12</v>
      </c>
      <c r="BQ170" s="76"/>
      <c r="BR170" s="76">
        <v>4.16</v>
      </c>
      <c r="BS170" s="76"/>
      <c r="BT170" s="76"/>
      <c r="BU170" s="76"/>
      <c r="BV170" s="76"/>
      <c r="BW170" s="76"/>
      <c r="BX170" s="76">
        <v>7.16</v>
      </c>
      <c r="BY170" s="76"/>
      <c r="BZ170" s="76">
        <v>3.2</v>
      </c>
      <c r="CA170" s="76"/>
      <c r="CB170" s="76">
        <v>1.55</v>
      </c>
      <c r="CC170" s="76"/>
      <c r="CD170" s="76"/>
      <c r="CE170" s="76"/>
      <c r="CF170" s="76"/>
      <c r="CG170" s="76"/>
      <c r="CH170" s="76"/>
      <c r="CI170" s="76"/>
      <c r="CJ170" s="76"/>
      <c r="CK170" s="76"/>
      <c r="CL170" s="76"/>
      <c r="CM170" s="76"/>
      <c r="CN170" s="76"/>
      <c r="CO170" s="76"/>
      <c r="CP170" s="76"/>
      <c r="CQ170" s="76"/>
      <c r="CR170" s="76"/>
      <c r="CS170" s="76"/>
      <c r="CT170" s="76"/>
      <c r="CU170" s="76"/>
      <c r="CV170" s="76"/>
      <c r="CW170" s="76"/>
      <c r="CX170" s="76"/>
      <c r="CY170" s="76"/>
      <c r="CZ170" s="76"/>
      <c r="DA170" s="76"/>
      <c r="DB170" s="76"/>
      <c r="DC170" s="76"/>
      <c r="DD170" s="76"/>
      <c r="DE170" s="76"/>
      <c r="DF170" s="76"/>
      <c r="DG170" s="76"/>
      <c r="DH170" s="39">
        <f t="shared" si="143"/>
        <v>89.52</v>
      </c>
      <c r="DJ170" s="41">
        <f t="shared" si="120"/>
        <v>10.480000000000004</v>
      </c>
      <c r="DK170" s="76"/>
      <c r="DL170" s="12" t="s">
        <v>450</v>
      </c>
      <c r="DO170" s="39">
        <v>3.1</v>
      </c>
      <c r="DP170" s="76">
        <v>0.06</v>
      </c>
      <c r="DQ170" s="76">
        <v>0.45</v>
      </c>
      <c r="DR170" s="76">
        <v>4.5999999999999999E-2</v>
      </c>
      <c r="DU170" s="64"/>
      <c r="DW170" s="32"/>
      <c r="DX170" s="12">
        <f t="shared" si="121"/>
        <v>61.885612153708671</v>
      </c>
      <c r="DY170" s="12">
        <f t="shared" si="122"/>
        <v>0</v>
      </c>
      <c r="DZ170" s="12">
        <f t="shared" si="123"/>
        <v>1.1394101876675604</v>
      </c>
      <c r="EA170" s="12">
        <f t="shared" si="124"/>
        <v>0</v>
      </c>
      <c r="EB170" s="12">
        <f t="shared" si="125"/>
        <v>18.889633601429846</v>
      </c>
      <c r="EC170" s="12">
        <f t="shared" si="126"/>
        <v>0</v>
      </c>
      <c r="ED170" s="12">
        <f t="shared" si="127"/>
        <v>0</v>
      </c>
      <c r="EE170" s="12" t="e">
        <f t="shared" si="128"/>
        <v>#DIV/0!</v>
      </c>
      <c r="EF170" s="12">
        <f t="shared" si="129"/>
        <v>0.13404825737265416</v>
      </c>
      <c r="EG170" s="12">
        <f t="shared" si="130"/>
        <v>0</v>
      </c>
      <c r="EH170" s="12">
        <f t="shared" si="131"/>
        <v>4.6470062555853442</v>
      </c>
      <c r="EI170" s="12">
        <f t="shared" si="132"/>
        <v>0</v>
      </c>
      <c r="EJ170" s="12">
        <f t="shared" si="133"/>
        <v>7.998212689901699</v>
      </c>
      <c r="EK170" s="12">
        <f t="shared" si="134"/>
        <v>0</v>
      </c>
      <c r="EL170" s="12">
        <f t="shared" si="135"/>
        <v>3.5746201966041111</v>
      </c>
      <c r="EM170" s="12">
        <f t="shared" si="136"/>
        <v>0</v>
      </c>
      <c r="EN170" s="12">
        <f t="shared" si="137"/>
        <v>1.7314566577301163</v>
      </c>
      <c r="EO170" s="12">
        <f t="shared" si="138"/>
        <v>0</v>
      </c>
      <c r="EP170" s="12">
        <f t="shared" si="139"/>
        <v>0</v>
      </c>
      <c r="EQ170" s="12" t="e">
        <f t="shared" si="140"/>
        <v>#DIV/0!</v>
      </c>
      <c r="ER170" s="12">
        <f t="shared" si="141"/>
        <v>100</v>
      </c>
      <c r="ES170" s="12">
        <f t="shared" si="142"/>
        <v>0</v>
      </c>
    </row>
    <row r="171" spans="1:149" s="12" customFormat="1" x14ac:dyDescent="0.45">
      <c r="A171" s="39" t="s">
        <v>259</v>
      </c>
      <c r="B171" s="32" t="s">
        <v>116</v>
      </c>
      <c r="C171" s="12" t="s">
        <v>448</v>
      </c>
      <c r="D171" s="12" t="s">
        <v>538</v>
      </c>
      <c r="E171" s="39" t="s">
        <v>20</v>
      </c>
      <c r="F171" s="39" t="s">
        <v>328</v>
      </c>
      <c r="G171" s="76" t="s">
        <v>434</v>
      </c>
      <c r="H171" s="39" t="s">
        <v>224</v>
      </c>
      <c r="I171" s="39">
        <v>24</v>
      </c>
      <c r="J171" s="39">
        <v>500</v>
      </c>
      <c r="K171" s="39">
        <v>5</v>
      </c>
      <c r="L171" s="39">
        <v>1200</v>
      </c>
      <c r="M171" s="76">
        <v>5</v>
      </c>
      <c r="O171" s="39" t="s">
        <v>401</v>
      </c>
      <c r="P171" s="76" t="s">
        <v>226</v>
      </c>
      <c r="Q171" s="114">
        <v>2.6</v>
      </c>
      <c r="R171" s="95"/>
      <c r="S171" s="96"/>
      <c r="AA171" s="50"/>
      <c r="AB171" s="50"/>
      <c r="AC171" s="50"/>
      <c r="AD171" s="76"/>
      <c r="AE171" s="50">
        <v>1</v>
      </c>
      <c r="AF171" s="50">
        <v>0</v>
      </c>
      <c r="AG171" s="50">
        <v>0</v>
      </c>
      <c r="AH171" s="76"/>
      <c r="AQ171" s="75"/>
      <c r="AR171" s="80">
        <v>1.1830000000000001</v>
      </c>
      <c r="AS171" s="80"/>
      <c r="AT171" s="41"/>
      <c r="AU171" s="81">
        <v>5000</v>
      </c>
      <c r="AV171" s="81"/>
      <c r="AW171" s="81">
        <v>5915</v>
      </c>
      <c r="AX171" s="81"/>
      <c r="AY171" s="81"/>
      <c r="AZ171" s="81"/>
      <c r="BA171" s="32"/>
      <c r="BB171" s="97" t="s">
        <v>441</v>
      </c>
      <c r="BC171" s="83" t="s">
        <v>132</v>
      </c>
      <c r="BD171" s="76">
        <v>51.7</v>
      </c>
      <c r="BE171" s="76"/>
      <c r="BF171" s="76">
        <v>0.95</v>
      </c>
      <c r="BG171" s="76"/>
      <c r="BH171" s="76">
        <v>15.78</v>
      </c>
      <c r="BI171" s="76"/>
      <c r="BJ171" s="76"/>
      <c r="BK171" s="76"/>
      <c r="BL171" s="76"/>
      <c r="BM171" s="76"/>
      <c r="BN171" s="76"/>
      <c r="BO171" s="76"/>
      <c r="BP171" s="76">
        <v>0.11</v>
      </c>
      <c r="BQ171" s="76"/>
      <c r="BR171" s="76">
        <v>3.88</v>
      </c>
      <c r="BS171" s="76"/>
      <c r="BT171" s="76"/>
      <c r="BU171" s="76"/>
      <c r="BV171" s="76"/>
      <c r="BW171" s="76"/>
      <c r="BX171" s="76">
        <v>6.68</v>
      </c>
      <c r="BY171" s="76"/>
      <c r="BZ171" s="76">
        <v>2.99</v>
      </c>
      <c r="CA171" s="76"/>
      <c r="CB171" s="76">
        <v>1.45</v>
      </c>
      <c r="CC171" s="76"/>
      <c r="CD171" s="76"/>
      <c r="CE171" s="76"/>
      <c r="CF171" s="76"/>
      <c r="CG171" s="76"/>
      <c r="CH171" s="76"/>
      <c r="CI171" s="76"/>
      <c r="CJ171" s="76"/>
      <c r="CK171" s="76"/>
      <c r="CL171" s="76"/>
      <c r="CM171" s="76"/>
      <c r="CN171" s="76"/>
      <c r="CO171" s="76"/>
      <c r="CP171" s="76"/>
      <c r="CQ171" s="76"/>
      <c r="CR171" s="76"/>
      <c r="CS171" s="76"/>
      <c r="CT171" s="76"/>
      <c r="CU171" s="76"/>
      <c r="CV171" s="76"/>
      <c r="CW171" s="76"/>
      <c r="CX171" s="76"/>
      <c r="CY171" s="76"/>
      <c r="CZ171" s="76"/>
      <c r="DA171" s="76"/>
      <c r="DB171" s="76"/>
      <c r="DC171" s="76"/>
      <c r="DD171" s="76"/>
      <c r="DE171" s="76"/>
      <c r="DF171" s="76"/>
      <c r="DG171" s="76"/>
      <c r="DH171" s="39">
        <f t="shared" si="143"/>
        <v>83.539999999999992</v>
      </c>
      <c r="DJ171" s="41">
        <f t="shared" si="120"/>
        <v>16.460000000000008</v>
      </c>
      <c r="DK171" s="76"/>
      <c r="DL171" s="12" t="s">
        <v>450</v>
      </c>
      <c r="DO171" s="39">
        <v>9.98</v>
      </c>
      <c r="DP171" s="76">
        <v>0.11</v>
      </c>
      <c r="DQ171" s="76">
        <v>0</v>
      </c>
      <c r="DR171" s="76"/>
      <c r="DU171" s="64"/>
      <c r="DW171" s="32"/>
      <c r="DX171" s="12">
        <f t="shared" si="121"/>
        <v>61.886521426861393</v>
      </c>
      <c r="DY171" s="12">
        <f t="shared" si="122"/>
        <v>0</v>
      </c>
      <c r="DZ171" s="12">
        <f t="shared" si="123"/>
        <v>1.1371797941106057</v>
      </c>
      <c r="EA171" s="12">
        <f t="shared" si="124"/>
        <v>0</v>
      </c>
      <c r="EB171" s="12">
        <f t="shared" si="125"/>
        <v>18.889154895858272</v>
      </c>
      <c r="EC171" s="12">
        <f t="shared" si="126"/>
        <v>0</v>
      </c>
      <c r="ED171" s="12">
        <f t="shared" si="127"/>
        <v>0</v>
      </c>
      <c r="EE171" s="12" t="e">
        <f t="shared" si="128"/>
        <v>#DIV/0!</v>
      </c>
      <c r="EF171" s="12">
        <f t="shared" si="129"/>
        <v>0.13167344984438592</v>
      </c>
      <c r="EG171" s="12">
        <f t="shared" si="130"/>
        <v>0</v>
      </c>
      <c r="EH171" s="12">
        <f t="shared" si="131"/>
        <v>4.6444816854201587</v>
      </c>
      <c r="EI171" s="12">
        <f t="shared" si="132"/>
        <v>0</v>
      </c>
      <c r="EJ171" s="12">
        <f t="shared" si="133"/>
        <v>7.9961694996408914</v>
      </c>
      <c r="EK171" s="12">
        <f t="shared" si="134"/>
        <v>0</v>
      </c>
      <c r="EL171" s="12">
        <f t="shared" si="135"/>
        <v>3.5791237730428542</v>
      </c>
      <c r="EM171" s="12">
        <f t="shared" si="136"/>
        <v>0</v>
      </c>
      <c r="EN171" s="12">
        <f t="shared" si="137"/>
        <v>1.7356954752214511</v>
      </c>
      <c r="EO171" s="12">
        <f t="shared" si="138"/>
        <v>0</v>
      </c>
      <c r="EP171" s="12">
        <f t="shared" si="139"/>
        <v>0</v>
      </c>
      <c r="EQ171" s="12" t="e">
        <f t="shared" si="140"/>
        <v>#DIV/0!</v>
      </c>
      <c r="ER171" s="12">
        <f t="shared" si="141"/>
        <v>100</v>
      </c>
      <c r="ES171" s="12">
        <f t="shared" si="142"/>
        <v>0</v>
      </c>
    </row>
    <row r="172" spans="1:149" s="38" customFormat="1" ht="14.65" thickBot="1" x14ac:dyDescent="0.5">
      <c r="A172" s="40" t="s">
        <v>259</v>
      </c>
      <c r="B172" s="98" t="s">
        <v>116</v>
      </c>
      <c r="C172" s="38" t="s">
        <v>448</v>
      </c>
      <c r="D172" s="38" t="s">
        <v>538</v>
      </c>
      <c r="E172" s="40" t="s">
        <v>20</v>
      </c>
      <c r="F172" s="40" t="s">
        <v>329</v>
      </c>
      <c r="G172" s="85" t="s">
        <v>434</v>
      </c>
      <c r="H172" s="40" t="s">
        <v>224</v>
      </c>
      <c r="I172" s="40">
        <v>35</v>
      </c>
      <c r="J172" s="40">
        <v>200</v>
      </c>
      <c r="K172" s="40">
        <v>5</v>
      </c>
      <c r="L172" s="40">
        <v>1200</v>
      </c>
      <c r="M172" s="85">
        <v>5</v>
      </c>
      <c r="O172" s="40" t="s">
        <v>401</v>
      </c>
      <c r="P172" s="85" t="s">
        <v>226</v>
      </c>
      <c r="Q172" s="124">
        <v>2.6</v>
      </c>
      <c r="R172" s="99"/>
      <c r="S172" s="100"/>
      <c r="AA172" s="51"/>
      <c r="AB172" s="51"/>
      <c r="AC172" s="51"/>
      <c r="AD172" s="85"/>
      <c r="AE172" s="51">
        <v>1</v>
      </c>
      <c r="AF172" s="51">
        <v>0</v>
      </c>
      <c r="AG172" s="51">
        <v>0</v>
      </c>
      <c r="AH172" s="85"/>
      <c r="AQ172" s="98"/>
      <c r="AR172" s="63">
        <v>1.0069999999999999</v>
      </c>
      <c r="AS172" s="63"/>
      <c r="AT172" s="42"/>
      <c r="AU172" s="90">
        <v>2000</v>
      </c>
      <c r="AV172" s="90"/>
      <c r="AW172" s="90">
        <v>2013.9999999999998</v>
      </c>
      <c r="AX172" s="90"/>
      <c r="AY172" s="90"/>
      <c r="AZ172" s="90"/>
      <c r="BA172" s="98"/>
      <c r="BB172" s="101" t="s">
        <v>441</v>
      </c>
      <c r="BC172" s="92" t="s">
        <v>132</v>
      </c>
      <c r="BD172" s="85">
        <v>54.29</v>
      </c>
      <c r="BE172" s="85"/>
      <c r="BF172" s="85">
        <v>1</v>
      </c>
      <c r="BG172" s="85"/>
      <c r="BH172" s="85">
        <v>16.57</v>
      </c>
      <c r="BI172" s="85"/>
      <c r="BJ172" s="85"/>
      <c r="BK172" s="85"/>
      <c r="BL172" s="85"/>
      <c r="BM172" s="85"/>
      <c r="BN172" s="85"/>
      <c r="BO172" s="85"/>
      <c r="BP172" s="85">
        <v>0.11</v>
      </c>
      <c r="BQ172" s="85"/>
      <c r="BR172" s="85">
        <v>4.07</v>
      </c>
      <c r="BS172" s="85"/>
      <c r="BT172" s="85"/>
      <c r="BU172" s="85"/>
      <c r="BV172" s="85"/>
      <c r="BW172" s="85"/>
      <c r="BX172" s="85">
        <v>7.01</v>
      </c>
      <c r="BY172" s="85"/>
      <c r="BZ172" s="85">
        <v>3.14</v>
      </c>
      <c r="CA172" s="85"/>
      <c r="CB172" s="85">
        <v>1.52</v>
      </c>
      <c r="CC172" s="85"/>
      <c r="CD172" s="85"/>
      <c r="CE172" s="85"/>
      <c r="CF172" s="85"/>
      <c r="CG172" s="85"/>
      <c r="CH172" s="85"/>
      <c r="CI172" s="85"/>
      <c r="CJ172" s="85"/>
      <c r="CK172" s="85"/>
      <c r="CL172" s="85"/>
      <c r="CM172" s="85"/>
      <c r="CN172" s="85"/>
      <c r="CO172" s="85"/>
      <c r="CP172" s="85"/>
      <c r="CQ172" s="85"/>
      <c r="CR172" s="85"/>
      <c r="CS172" s="85"/>
      <c r="CT172" s="85"/>
      <c r="CU172" s="85"/>
      <c r="CV172" s="85"/>
      <c r="CW172" s="85"/>
      <c r="CX172" s="85"/>
      <c r="CY172" s="85"/>
      <c r="CZ172" s="85"/>
      <c r="DA172" s="85"/>
      <c r="DB172" s="85"/>
      <c r="DC172" s="85"/>
      <c r="DD172" s="85"/>
      <c r="DE172" s="85"/>
      <c r="DF172" s="85"/>
      <c r="DG172" s="85"/>
      <c r="DH172" s="40">
        <f t="shared" si="143"/>
        <v>87.71</v>
      </c>
      <c r="DJ172" s="42">
        <f t="shared" si="120"/>
        <v>12.290000000000006</v>
      </c>
      <c r="DK172" s="85"/>
      <c r="DL172" s="38" t="s">
        <v>450</v>
      </c>
      <c r="DO172" s="40">
        <v>5.48</v>
      </c>
      <c r="DP172" s="85">
        <v>0.1</v>
      </c>
      <c r="DQ172" s="85">
        <v>0</v>
      </c>
      <c r="DR172" s="85"/>
      <c r="DU172" s="66"/>
      <c r="DW172" s="98"/>
      <c r="DX172" s="38">
        <f t="shared" si="121"/>
        <v>61.897161099076506</v>
      </c>
      <c r="DY172" s="38">
        <f t="shared" si="122"/>
        <v>0</v>
      </c>
      <c r="DZ172" s="38">
        <f t="shared" si="123"/>
        <v>1.1401208528103981</v>
      </c>
      <c r="EA172" s="38">
        <f t="shared" si="124"/>
        <v>0</v>
      </c>
      <c r="EB172" s="38">
        <f t="shared" si="125"/>
        <v>18.891802531068294</v>
      </c>
      <c r="EC172" s="38">
        <f t="shared" si="126"/>
        <v>0</v>
      </c>
      <c r="ED172" s="38">
        <f t="shared" si="127"/>
        <v>0</v>
      </c>
      <c r="EE172" s="38" t="e">
        <f t="shared" si="128"/>
        <v>#DIV/0!</v>
      </c>
      <c r="EF172" s="38">
        <f t="shared" si="129"/>
        <v>0.12541329380914379</v>
      </c>
      <c r="EG172" s="38">
        <f t="shared" si="130"/>
        <v>0</v>
      </c>
      <c r="EH172" s="38">
        <f t="shared" si="131"/>
        <v>4.6402918709383201</v>
      </c>
      <c r="EI172" s="38">
        <f t="shared" si="132"/>
        <v>0</v>
      </c>
      <c r="EJ172" s="38">
        <f t="shared" si="133"/>
        <v>7.9922471782008895</v>
      </c>
      <c r="EK172" s="38">
        <f t="shared" si="134"/>
        <v>0</v>
      </c>
      <c r="EL172" s="38">
        <f t="shared" si="135"/>
        <v>3.5799794778246499</v>
      </c>
      <c r="EM172" s="38">
        <f t="shared" si="136"/>
        <v>0</v>
      </c>
      <c r="EN172" s="38">
        <f t="shared" si="137"/>
        <v>1.7329836962718048</v>
      </c>
      <c r="EO172" s="38">
        <f t="shared" si="138"/>
        <v>0</v>
      </c>
      <c r="EP172" s="38">
        <f t="shared" si="139"/>
        <v>0</v>
      </c>
      <c r="EQ172" s="38" t="e">
        <f t="shared" si="140"/>
        <v>#DIV/0!</v>
      </c>
      <c r="ER172" s="38">
        <f t="shared" si="141"/>
        <v>100</v>
      </c>
      <c r="ES172" s="38">
        <f t="shared" si="142"/>
        <v>0</v>
      </c>
    </row>
    <row r="173" spans="1:149" s="12" customFormat="1" x14ac:dyDescent="0.45">
      <c r="A173" s="39" t="s">
        <v>260</v>
      </c>
      <c r="B173" s="32" t="s">
        <v>122</v>
      </c>
      <c r="C173" s="12" t="s">
        <v>445</v>
      </c>
      <c r="D173" s="12" t="s">
        <v>539</v>
      </c>
      <c r="E173" s="39" t="s">
        <v>20</v>
      </c>
      <c r="F173" s="39">
        <v>125</v>
      </c>
      <c r="G173" s="76" t="s">
        <v>434</v>
      </c>
      <c r="H173" s="39" t="s">
        <v>224</v>
      </c>
      <c r="I173" s="39">
        <v>1.5</v>
      </c>
      <c r="J173" s="39">
        <v>50.5</v>
      </c>
      <c r="K173" s="39"/>
      <c r="L173" s="39">
        <v>1200</v>
      </c>
      <c r="M173" s="76"/>
      <c r="N173" s="12" t="s">
        <v>89</v>
      </c>
      <c r="O173" s="39" t="s">
        <v>491</v>
      </c>
      <c r="P173" s="76" t="s">
        <v>226</v>
      </c>
      <c r="Q173" s="119">
        <v>4.3620000000000001</v>
      </c>
      <c r="R173" s="95"/>
      <c r="S173" s="120">
        <v>-3.86</v>
      </c>
      <c r="AA173" s="50"/>
      <c r="AB173" s="50"/>
      <c r="AC173" s="50"/>
      <c r="AD173" s="76"/>
      <c r="AE173" s="50">
        <v>1</v>
      </c>
      <c r="AF173" s="50"/>
      <c r="AG173" s="50">
        <v>0</v>
      </c>
      <c r="AH173" s="76"/>
      <c r="AQ173" s="32"/>
      <c r="AR173" s="62">
        <v>0.99209999999999998</v>
      </c>
      <c r="AS173" s="62"/>
      <c r="AT173" s="41"/>
      <c r="AU173" s="81">
        <v>505</v>
      </c>
      <c r="AV173" s="81"/>
      <c r="AW173" s="81">
        <v>501.01049999999998</v>
      </c>
      <c r="AX173" s="81"/>
      <c r="AY173" s="81"/>
      <c r="AZ173" s="81"/>
      <c r="BA173" s="32"/>
      <c r="BB173" s="97" t="s">
        <v>441</v>
      </c>
      <c r="BC173" s="83" t="s">
        <v>132</v>
      </c>
      <c r="BD173" s="76">
        <v>48.55</v>
      </c>
      <c r="BE173" s="76">
        <v>0.26</v>
      </c>
      <c r="BF173" s="76">
        <v>0.85</v>
      </c>
      <c r="BG173" s="76">
        <v>0.05</v>
      </c>
      <c r="BH173" s="76">
        <v>15.72</v>
      </c>
      <c r="BI173" s="76">
        <v>0.16</v>
      </c>
      <c r="BJ173" s="76"/>
      <c r="BK173" s="76"/>
      <c r="BL173" s="76"/>
      <c r="BM173" s="76"/>
      <c r="BN173" s="76">
        <v>8.44</v>
      </c>
      <c r="BO173" s="76">
        <v>7.0000000000000007E-2</v>
      </c>
      <c r="BP173" s="76">
        <v>0.15</v>
      </c>
      <c r="BQ173" s="76">
        <v>7.0000000000000007E-2</v>
      </c>
      <c r="BR173" s="76">
        <v>9.5500000000000007</v>
      </c>
      <c r="BS173" s="76"/>
      <c r="BT173" s="76"/>
      <c r="BU173" s="76"/>
      <c r="BV173" s="76"/>
      <c r="BW173" s="76"/>
      <c r="BX173" s="76">
        <v>12.17</v>
      </c>
      <c r="BY173" s="76">
        <v>0.16</v>
      </c>
      <c r="BZ173" s="76">
        <v>2.23</v>
      </c>
      <c r="CA173" s="76">
        <v>0.09</v>
      </c>
      <c r="CB173" s="76">
        <v>0.08</v>
      </c>
      <c r="CC173" s="76">
        <v>0.03</v>
      </c>
      <c r="CD173" s="76">
        <v>0.08</v>
      </c>
      <c r="CE173" s="76">
        <v>0.05</v>
      </c>
      <c r="CF173" s="76"/>
      <c r="CG173" s="76"/>
      <c r="CH173" s="76"/>
      <c r="CI173" s="76"/>
      <c r="CJ173" s="76"/>
      <c r="CK173" s="76"/>
      <c r="CL173" s="76"/>
      <c r="CM173" s="76"/>
      <c r="CN173" s="76"/>
      <c r="CO173" s="76"/>
      <c r="CP173" s="76"/>
      <c r="CQ173" s="76"/>
      <c r="CR173" s="76"/>
      <c r="CS173" s="76"/>
      <c r="CT173" s="76"/>
      <c r="CU173" s="76"/>
      <c r="CV173" s="76"/>
      <c r="CW173" s="76"/>
      <c r="CX173" s="76"/>
      <c r="CY173" s="76"/>
      <c r="CZ173" s="76"/>
      <c r="DA173" s="76"/>
      <c r="DB173" s="76"/>
      <c r="DC173" s="76"/>
      <c r="DD173" s="76"/>
      <c r="DE173" s="76"/>
      <c r="DF173" s="76"/>
      <c r="DG173" s="76"/>
      <c r="DH173" s="39">
        <f t="shared" ref="DH173:DH215" si="144">SUM(BD173,BF173,BH173,BJ173,BL173,BN173,BP173,BR173,BT173,BV173,BX173,BZ173,CB173,CD173,CF173,CH173,CJ173,CL173,CN173,CX173,CZ173,DB173)</f>
        <v>97.820000000000007</v>
      </c>
      <c r="DJ173" s="41">
        <f t="shared" ref="DJ173:DJ196" si="145">IF(AND(DH173&lt;100, DH173&gt;0), 100-DH173, 0)</f>
        <v>2.1799999999999926</v>
      </c>
      <c r="DK173" s="76"/>
      <c r="DL173" s="41" t="s">
        <v>408</v>
      </c>
      <c r="DO173" s="39">
        <v>2.2000000000000002</v>
      </c>
      <c r="DP173" s="76">
        <v>0.08</v>
      </c>
      <c r="DQ173" s="76"/>
      <c r="DR173" s="76"/>
      <c r="DU173" s="64"/>
      <c r="DW173" s="32"/>
      <c r="DX173" s="12">
        <f t="shared" ref="DX173:DX197" si="146">BD173/$DH173*100</f>
        <v>49.631977100797378</v>
      </c>
      <c r="DY173" s="12">
        <f t="shared" ref="DY173:DY197" si="147">DX173*SQRT(((BE173/BD173)^2)+(($DI173/$DH173)^2))</f>
        <v>0.26579431609077903</v>
      </c>
      <c r="DZ173" s="12">
        <f t="shared" ref="DZ173:DZ197" si="148">BF173/$DH173*100</f>
        <v>0.86894295645062358</v>
      </c>
      <c r="EA173" s="12">
        <f t="shared" ref="EA173:EA197" si="149">DZ173*SQRT(((BG173/BF173)^2)+(($DI173/$DH173)^2))</f>
        <v>5.1114291555919039E-2</v>
      </c>
      <c r="EB173" s="12">
        <f t="shared" ref="EB173:EB197" si="150">BH173/$DH173*100</f>
        <v>16.070333265180945</v>
      </c>
      <c r="EC173" s="12">
        <f t="shared" ref="EC173:EC197" si="151">EB173*SQRT(((BI173/BH173)^2)+(($DI173/$DH173)^2))</f>
        <v>0.16356573297894089</v>
      </c>
      <c r="ED173" s="12">
        <f t="shared" ref="ED173:ED197" si="152">BN173/$DH173*100</f>
        <v>8.6280924146391325</v>
      </c>
      <c r="EE173" s="12">
        <f t="shared" ref="EE173:EE197" si="153">ED173*SQRT(((BO173/BN173)^2)+(($DI173/$DH173)^2))</f>
        <v>7.1560008178286644E-2</v>
      </c>
      <c r="EF173" s="12">
        <f t="shared" ref="EF173:EF197" si="154">BP173/$DH173*100</f>
        <v>0.15334287466775709</v>
      </c>
      <c r="EG173" s="12">
        <f t="shared" ref="EG173:EG197" si="155">EF173*SQRT(((BQ173/BP173)^2)+(($DI173/$DH173)^2))</f>
        <v>7.1560008178286658E-2</v>
      </c>
      <c r="EH173" s="12">
        <f t="shared" ref="EH173:EH197" si="156">BR173/$DH173*100</f>
        <v>9.7628296871805347</v>
      </c>
      <c r="EI173" s="12">
        <f t="shared" ref="EI173:EI197" si="157">EH173*SQRT(((BS173/BR173)^2)+(($DI173/$DH173)^2))</f>
        <v>0</v>
      </c>
      <c r="EJ173" s="12">
        <f t="shared" ref="EJ173:EJ197" si="158">BX173/$DH173*100</f>
        <v>12.441218564710692</v>
      </c>
      <c r="EK173" s="12">
        <f t="shared" ref="EK173:EK197" si="159">EJ173*SQRT(((BY173/BX173)^2)+(($DI173/$DH173)^2))</f>
        <v>0.16356573297894092</v>
      </c>
      <c r="EL173" s="12">
        <f t="shared" ref="EL173:EL197" si="160">BZ173/$DH173*100</f>
        <v>2.2796974033939885</v>
      </c>
      <c r="EM173" s="12">
        <f t="shared" ref="EM173:EM197" si="161">EL173*SQRT(((CA173/BZ173)^2)+(($DI173/$DH173)^2))</f>
        <v>9.2005724800654248E-2</v>
      </c>
      <c r="EN173" s="12">
        <f t="shared" ref="EN173:EN197" si="162">CB173/$DH173*100</f>
        <v>8.178286648947046E-2</v>
      </c>
      <c r="EO173" s="12">
        <f t="shared" ref="EO173:EO197" si="163">EN173*SQRT(((CC173/CB173)^2)+(($DI173/$DH173)^2))</f>
        <v>3.0668574933551421E-2</v>
      </c>
      <c r="EP173" s="12">
        <f t="shared" ref="EP173:EP197" si="164">CD173/$DH173*100</f>
        <v>8.178286648947046E-2</v>
      </c>
      <c r="EQ173" s="12">
        <f t="shared" ref="EQ173:EQ197" si="165">EP173*SQRT(((CE173/CD173)^2)+(($DI173/$DH173)^2))</f>
        <v>5.1114291555919039E-2</v>
      </c>
      <c r="ER173" s="12">
        <f t="shared" ref="ER173:ER197" si="166">DH173/$DH173*100</f>
        <v>100</v>
      </c>
      <c r="ES173" s="12">
        <f t="shared" ref="ES173:ES197" si="167">ER173*SQRT(((DI173/DH173)^2)+(($DI173/$DH173)^2))</f>
        <v>0</v>
      </c>
    </row>
    <row r="174" spans="1:149" s="12" customFormat="1" x14ac:dyDescent="0.45">
      <c r="A174" s="39" t="s">
        <v>260</v>
      </c>
      <c r="B174" s="32" t="s">
        <v>122</v>
      </c>
      <c r="C174" s="12" t="s">
        <v>445</v>
      </c>
      <c r="D174" s="12" t="s">
        <v>539</v>
      </c>
      <c r="E174" s="39" t="s">
        <v>20</v>
      </c>
      <c r="F174" s="39">
        <v>25</v>
      </c>
      <c r="G174" s="76" t="s">
        <v>434</v>
      </c>
      <c r="H174" s="39" t="s">
        <v>224</v>
      </c>
      <c r="I174" s="39">
        <v>24</v>
      </c>
      <c r="J174" s="39">
        <v>53.199999999999996</v>
      </c>
      <c r="K174" s="39"/>
      <c r="L174" s="39">
        <v>1200</v>
      </c>
      <c r="M174" s="76"/>
      <c r="N174" s="12" t="s">
        <v>89</v>
      </c>
      <c r="O174" s="39" t="s">
        <v>492</v>
      </c>
      <c r="P174" s="76" t="s">
        <v>226</v>
      </c>
      <c r="Q174" s="119">
        <v>4.3609999999999998</v>
      </c>
      <c r="R174" s="95"/>
      <c r="S174" s="120">
        <v>-3.86</v>
      </c>
      <c r="AA174" s="50"/>
      <c r="AB174" s="50"/>
      <c r="AC174" s="50"/>
      <c r="AD174" s="76"/>
      <c r="AE174" s="50">
        <v>1</v>
      </c>
      <c r="AF174" s="50"/>
      <c r="AG174" s="50">
        <v>0</v>
      </c>
      <c r="AH174" s="76"/>
      <c r="AQ174" s="32"/>
      <c r="AR174" s="62">
        <v>0.9919</v>
      </c>
      <c r="AS174" s="62"/>
      <c r="AT174" s="41"/>
      <c r="AU174" s="81">
        <v>532</v>
      </c>
      <c r="AV174" s="81"/>
      <c r="AW174" s="81">
        <v>527.69079999999997</v>
      </c>
      <c r="AX174" s="81"/>
      <c r="AY174" s="81"/>
      <c r="AZ174" s="81"/>
      <c r="BA174" s="32"/>
      <c r="BB174" s="97" t="s">
        <v>441</v>
      </c>
      <c r="BC174" s="83" t="s">
        <v>132</v>
      </c>
      <c r="BD174" s="76">
        <v>48.53</v>
      </c>
      <c r="BE174" s="76">
        <v>0.26</v>
      </c>
      <c r="BF174" s="76">
        <v>0.85</v>
      </c>
      <c r="BG174" s="76">
        <v>0.05</v>
      </c>
      <c r="BH174" s="76">
        <v>15.71</v>
      </c>
      <c r="BI174" s="76">
        <v>0.16</v>
      </c>
      <c r="BJ174" s="76"/>
      <c r="BK174" s="76"/>
      <c r="BL174" s="76"/>
      <c r="BM174" s="76"/>
      <c r="BN174" s="76">
        <v>8.44</v>
      </c>
      <c r="BO174" s="76">
        <v>7.0000000000000007E-2</v>
      </c>
      <c r="BP174" s="76">
        <v>0.15</v>
      </c>
      <c r="BQ174" s="76">
        <v>7.0000000000000007E-2</v>
      </c>
      <c r="BR174" s="76">
        <v>9.5399999999999991</v>
      </c>
      <c r="BS174" s="76"/>
      <c r="BT174" s="76"/>
      <c r="BU174" s="76"/>
      <c r="BV174" s="76"/>
      <c r="BW174" s="76"/>
      <c r="BX174" s="76">
        <v>12.16</v>
      </c>
      <c r="BY174" s="76">
        <v>0.16</v>
      </c>
      <c r="BZ174" s="76">
        <v>2.23</v>
      </c>
      <c r="CA174" s="76">
        <v>0.09</v>
      </c>
      <c r="CB174" s="76">
        <v>0.08</v>
      </c>
      <c r="CC174" s="76">
        <v>0.03</v>
      </c>
      <c r="CD174" s="76">
        <v>0.08</v>
      </c>
      <c r="CE174" s="76">
        <v>0.05</v>
      </c>
      <c r="CF174" s="76"/>
      <c r="CG174" s="76"/>
      <c r="CH174" s="76"/>
      <c r="CI174" s="76"/>
      <c r="CJ174" s="76"/>
      <c r="CK174" s="76"/>
      <c r="CL174" s="76"/>
      <c r="CM174" s="76"/>
      <c r="CN174" s="76"/>
      <c r="CO174" s="76"/>
      <c r="CP174" s="76"/>
      <c r="CQ174" s="76"/>
      <c r="CR174" s="76"/>
      <c r="CS174" s="76"/>
      <c r="CT174" s="76"/>
      <c r="CU174" s="76"/>
      <c r="CV174" s="76"/>
      <c r="CW174" s="76"/>
      <c r="CX174" s="76"/>
      <c r="CY174" s="76"/>
      <c r="CZ174" s="76"/>
      <c r="DA174" s="76"/>
      <c r="DB174" s="76"/>
      <c r="DC174" s="76"/>
      <c r="DD174" s="76"/>
      <c r="DE174" s="76"/>
      <c r="DF174" s="76"/>
      <c r="DG174" s="76"/>
      <c r="DH174" s="39">
        <f t="shared" si="144"/>
        <v>97.77</v>
      </c>
      <c r="DJ174" s="41">
        <f t="shared" si="145"/>
        <v>2.230000000000004</v>
      </c>
      <c r="DK174" s="76"/>
      <c r="DL174" s="12" t="s">
        <v>408</v>
      </c>
      <c r="DO174" s="39">
        <v>2.23</v>
      </c>
      <c r="DP174" s="76">
        <v>0.09</v>
      </c>
      <c r="DQ174" s="76"/>
      <c r="DR174" s="76"/>
      <c r="DU174" s="64"/>
      <c r="DW174" s="32"/>
      <c r="DX174" s="12">
        <f t="shared" si="146"/>
        <v>49.636902935460782</v>
      </c>
      <c r="DY174" s="12">
        <f t="shared" si="147"/>
        <v>0.26593024445126323</v>
      </c>
      <c r="DZ174" s="12">
        <f t="shared" si="148"/>
        <v>0.86938733762912968</v>
      </c>
      <c r="EA174" s="12">
        <f t="shared" si="149"/>
        <v>5.1140431625242927E-2</v>
      </c>
      <c r="EB174" s="12">
        <f t="shared" si="150"/>
        <v>16.068323616651327</v>
      </c>
      <c r="EC174" s="12">
        <f t="shared" si="151"/>
        <v>0.16364938120077735</v>
      </c>
      <c r="ED174" s="12">
        <f t="shared" si="152"/>
        <v>8.6325048583410045</v>
      </c>
      <c r="EE174" s="12">
        <f t="shared" si="153"/>
        <v>7.1596604275340092E-2</v>
      </c>
      <c r="EF174" s="12">
        <f t="shared" si="154"/>
        <v>0.15342129487572875</v>
      </c>
      <c r="EG174" s="12">
        <f t="shared" si="155"/>
        <v>7.1596604275340092E-2</v>
      </c>
      <c r="EH174" s="12">
        <f t="shared" si="156"/>
        <v>9.7575943540963479</v>
      </c>
      <c r="EI174" s="12">
        <f t="shared" si="157"/>
        <v>0</v>
      </c>
      <c r="EJ174" s="12">
        <f t="shared" si="158"/>
        <v>12.437352971259077</v>
      </c>
      <c r="EK174" s="12">
        <f t="shared" si="159"/>
        <v>0.16364938120077732</v>
      </c>
      <c r="EL174" s="12">
        <f t="shared" si="160"/>
        <v>2.2808632504858339</v>
      </c>
      <c r="EM174" s="12">
        <f t="shared" si="161"/>
        <v>9.2052776925437244E-2</v>
      </c>
      <c r="EN174" s="12">
        <f t="shared" si="162"/>
        <v>8.1824690600388675E-2</v>
      </c>
      <c r="EO174" s="12">
        <f t="shared" si="163"/>
        <v>3.0684258975145755E-2</v>
      </c>
      <c r="EP174" s="12">
        <f t="shared" si="164"/>
        <v>8.1824690600388675E-2</v>
      </c>
      <c r="EQ174" s="12">
        <f t="shared" si="165"/>
        <v>5.114043162524292E-2</v>
      </c>
      <c r="ER174" s="12">
        <f t="shared" si="166"/>
        <v>100</v>
      </c>
      <c r="ES174" s="12">
        <f t="shared" si="167"/>
        <v>0</v>
      </c>
    </row>
    <row r="175" spans="1:149" s="12" customFormat="1" x14ac:dyDescent="0.45">
      <c r="A175" s="39" t="s">
        <v>260</v>
      </c>
      <c r="B175" s="32" t="s">
        <v>122</v>
      </c>
      <c r="C175" s="12" t="s">
        <v>445</v>
      </c>
      <c r="D175" s="12" t="s">
        <v>539</v>
      </c>
      <c r="E175" s="39" t="s">
        <v>20</v>
      </c>
      <c r="F175" s="39">
        <v>24</v>
      </c>
      <c r="G175" s="76" t="s">
        <v>434</v>
      </c>
      <c r="H175" s="39" t="s">
        <v>224</v>
      </c>
      <c r="I175" s="39">
        <v>20</v>
      </c>
      <c r="J175" s="39">
        <v>102.3</v>
      </c>
      <c r="K175" s="39"/>
      <c r="L175" s="39">
        <v>1200</v>
      </c>
      <c r="M175" s="76"/>
      <c r="N175" s="12" t="s">
        <v>89</v>
      </c>
      <c r="O175" s="39" t="s">
        <v>493</v>
      </c>
      <c r="P175" s="76" t="s">
        <v>226</v>
      </c>
      <c r="Q175" s="119">
        <v>4.3570000000000002</v>
      </c>
      <c r="R175" s="95"/>
      <c r="S175" s="120">
        <v>-3.83</v>
      </c>
      <c r="AA175" s="50"/>
      <c r="AB175" s="50"/>
      <c r="AC175" s="50"/>
      <c r="AD175" s="76"/>
      <c r="AE175" s="50">
        <v>1</v>
      </c>
      <c r="AF175" s="50"/>
      <c r="AG175" s="50">
        <v>0</v>
      </c>
      <c r="AH175" s="76"/>
      <c r="AQ175" s="32"/>
      <c r="AR175" s="62">
        <v>0.99080000000000001</v>
      </c>
      <c r="AS175" s="62"/>
      <c r="AT175" s="41"/>
      <c r="AU175" s="81">
        <v>1023</v>
      </c>
      <c r="AV175" s="81"/>
      <c r="AW175" s="81">
        <v>1013.5884</v>
      </c>
      <c r="AX175" s="81"/>
      <c r="AY175" s="81"/>
      <c r="AZ175" s="81"/>
      <c r="BA175" s="32"/>
      <c r="BB175" s="97" t="s">
        <v>441</v>
      </c>
      <c r="BC175" s="83" t="s">
        <v>132</v>
      </c>
      <c r="BD175" s="76">
        <v>47.99</v>
      </c>
      <c r="BE175" s="76">
        <v>0.26</v>
      </c>
      <c r="BF175" s="76">
        <v>0.84</v>
      </c>
      <c r="BG175" s="76">
        <v>0.05</v>
      </c>
      <c r="BH175" s="76">
        <v>15.54</v>
      </c>
      <c r="BI175" s="76">
        <v>0.15</v>
      </c>
      <c r="BJ175" s="76"/>
      <c r="BK175" s="76"/>
      <c r="BL175" s="76"/>
      <c r="BM175" s="76"/>
      <c r="BN175" s="76">
        <v>8.34</v>
      </c>
      <c r="BO175" s="76">
        <v>7.0000000000000007E-2</v>
      </c>
      <c r="BP175" s="76">
        <v>0.15</v>
      </c>
      <c r="BQ175" s="76">
        <v>7.0000000000000007E-2</v>
      </c>
      <c r="BR175" s="76">
        <v>9.44</v>
      </c>
      <c r="BS175" s="76"/>
      <c r="BT175" s="76"/>
      <c r="BU175" s="76"/>
      <c r="BV175" s="76"/>
      <c r="BW175" s="76"/>
      <c r="BX175" s="76">
        <v>12.03</v>
      </c>
      <c r="BY175" s="76">
        <v>0.15</v>
      </c>
      <c r="BZ175" s="76">
        <v>2.2000000000000002</v>
      </c>
      <c r="CA175" s="76">
        <v>0.09</v>
      </c>
      <c r="CB175" s="76">
        <v>0.08</v>
      </c>
      <c r="CC175" s="76">
        <v>0.03</v>
      </c>
      <c r="CD175" s="76">
        <v>0.08</v>
      </c>
      <c r="CE175" s="76">
        <v>0.05</v>
      </c>
      <c r="CF175" s="76"/>
      <c r="CG175" s="76"/>
      <c r="CH175" s="76"/>
      <c r="CI175" s="76"/>
      <c r="CJ175" s="76"/>
      <c r="CK175" s="76"/>
      <c r="CL175" s="76"/>
      <c r="CM175" s="76"/>
      <c r="CN175" s="76"/>
      <c r="CO175" s="76"/>
      <c r="CP175" s="76"/>
      <c r="CQ175" s="76"/>
      <c r="CR175" s="76"/>
      <c r="CS175" s="76"/>
      <c r="CT175" s="76"/>
      <c r="CU175" s="76"/>
      <c r="CV175" s="76"/>
      <c r="CW175" s="76"/>
      <c r="CX175" s="76"/>
      <c r="CY175" s="76"/>
      <c r="CZ175" s="76"/>
      <c r="DA175" s="76"/>
      <c r="DB175" s="76"/>
      <c r="DC175" s="76"/>
      <c r="DD175" s="76"/>
      <c r="DE175" s="76"/>
      <c r="DF175" s="76"/>
      <c r="DG175" s="76"/>
      <c r="DH175" s="39">
        <f t="shared" si="144"/>
        <v>96.690000000000012</v>
      </c>
      <c r="DJ175" s="41">
        <f t="shared" si="145"/>
        <v>3.3099999999999881</v>
      </c>
      <c r="DK175" s="76"/>
      <c r="DL175" s="12" t="s">
        <v>408</v>
      </c>
      <c r="DO175" s="39">
        <v>3.32</v>
      </c>
      <c r="DP175" s="76">
        <v>0.09</v>
      </c>
      <c r="DQ175" s="76"/>
      <c r="DR175" s="76"/>
      <c r="DU175" s="64"/>
      <c r="DW175" s="32"/>
      <c r="DX175" s="12">
        <f t="shared" si="146"/>
        <v>49.632847243768744</v>
      </c>
      <c r="DY175" s="12">
        <f t="shared" si="147"/>
        <v>0.26890061019753853</v>
      </c>
      <c r="DZ175" s="12">
        <f t="shared" si="148"/>
        <v>0.86875581756127807</v>
      </c>
      <c r="EA175" s="12">
        <f t="shared" si="149"/>
        <v>5.1711655807218933E-2</v>
      </c>
      <c r="EB175" s="12">
        <f t="shared" si="150"/>
        <v>16.071982624883645</v>
      </c>
      <c r="EC175" s="12">
        <f t="shared" si="151"/>
        <v>0.15513496742165681</v>
      </c>
      <c r="ED175" s="12">
        <f t="shared" si="152"/>
        <v>8.6255041886441184</v>
      </c>
      <c r="EE175" s="12">
        <f t="shared" si="153"/>
        <v>7.2396318130106524E-2</v>
      </c>
      <c r="EF175" s="12">
        <f t="shared" si="154"/>
        <v>0.15513496742165683</v>
      </c>
      <c r="EG175" s="12">
        <f t="shared" si="155"/>
        <v>7.2396318130106538E-2</v>
      </c>
      <c r="EH175" s="12">
        <f t="shared" si="156"/>
        <v>9.763160616402935</v>
      </c>
      <c r="EI175" s="12">
        <f t="shared" si="157"/>
        <v>0</v>
      </c>
      <c r="EJ175" s="12">
        <f t="shared" si="158"/>
        <v>12.441824387216876</v>
      </c>
      <c r="EK175" s="12">
        <f t="shared" si="159"/>
        <v>0.15513496742165681</v>
      </c>
      <c r="EL175" s="12">
        <f t="shared" si="160"/>
        <v>2.2753128555176336</v>
      </c>
      <c r="EM175" s="12">
        <f t="shared" si="161"/>
        <v>9.308098045299408E-2</v>
      </c>
      <c r="EN175" s="12">
        <f t="shared" si="162"/>
        <v>8.2738649291550309E-2</v>
      </c>
      <c r="EO175" s="12">
        <f t="shared" si="163"/>
        <v>3.1026993484331366E-2</v>
      </c>
      <c r="EP175" s="12">
        <f t="shared" si="164"/>
        <v>8.2738649291550309E-2</v>
      </c>
      <c r="EQ175" s="12">
        <f t="shared" si="165"/>
        <v>5.171165580721894E-2</v>
      </c>
      <c r="ER175" s="12">
        <f t="shared" si="166"/>
        <v>100</v>
      </c>
      <c r="ES175" s="12">
        <f t="shared" si="167"/>
        <v>0</v>
      </c>
    </row>
    <row r="176" spans="1:149" s="12" customFormat="1" x14ac:dyDescent="0.45">
      <c r="A176" s="39" t="s">
        <v>260</v>
      </c>
      <c r="B176" s="32" t="s">
        <v>122</v>
      </c>
      <c r="C176" s="12" t="s">
        <v>445</v>
      </c>
      <c r="D176" s="12" t="s">
        <v>539</v>
      </c>
      <c r="E176" s="39" t="s">
        <v>20</v>
      </c>
      <c r="F176" s="39">
        <v>23</v>
      </c>
      <c r="G176" s="76" t="s">
        <v>434</v>
      </c>
      <c r="H176" s="39" t="s">
        <v>224</v>
      </c>
      <c r="I176" s="39">
        <v>24</v>
      </c>
      <c r="J176" s="39">
        <v>202.1</v>
      </c>
      <c r="K176" s="39"/>
      <c r="L176" s="39">
        <v>1200</v>
      </c>
      <c r="M176" s="76"/>
      <c r="N176" s="12" t="s">
        <v>89</v>
      </c>
      <c r="O176" s="39" t="s">
        <v>494</v>
      </c>
      <c r="P176" s="76" t="s">
        <v>226</v>
      </c>
      <c r="Q176" s="119">
        <v>4.3440000000000003</v>
      </c>
      <c r="R176" s="95"/>
      <c r="S176" s="120">
        <v>-3.78</v>
      </c>
      <c r="AA176" s="50"/>
      <c r="AB176" s="50"/>
      <c r="AC176" s="50"/>
      <c r="AD176" s="76"/>
      <c r="AE176" s="50">
        <v>1</v>
      </c>
      <c r="AF176" s="50"/>
      <c r="AG176" s="50">
        <v>0</v>
      </c>
      <c r="AH176" s="76"/>
      <c r="AQ176" s="32"/>
      <c r="AR176" s="62">
        <v>1.0069999999999999</v>
      </c>
      <c r="AS176" s="62"/>
      <c r="AT176" s="41"/>
      <c r="AU176" s="81">
        <v>2021</v>
      </c>
      <c r="AV176" s="81"/>
      <c r="AW176" s="81">
        <v>2035.1469999999997</v>
      </c>
      <c r="AX176" s="81"/>
      <c r="AY176" s="81"/>
      <c r="AZ176" s="81"/>
      <c r="BA176" s="32"/>
      <c r="BB176" s="97" t="s">
        <v>441</v>
      </c>
      <c r="BC176" s="83" t="s">
        <v>132</v>
      </c>
      <c r="BD176" s="76">
        <v>47.26</v>
      </c>
      <c r="BE176" s="76">
        <v>0.26</v>
      </c>
      <c r="BF176" s="76">
        <v>0.83</v>
      </c>
      <c r="BG176" s="76">
        <v>0.05</v>
      </c>
      <c r="BH176" s="76">
        <v>15.3</v>
      </c>
      <c r="BI176" s="76">
        <v>0.15</v>
      </c>
      <c r="BJ176" s="76"/>
      <c r="BK176" s="76"/>
      <c r="BL176" s="76"/>
      <c r="BM176" s="76"/>
      <c r="BN176" s="76">
        <v>8.2200000000000006</v>
      </c>
      <c r="BO176" s="76">
        <v>7.0000000000000007E-2</v>
      </c>
      <c r="BP176" s="76">
        <v>0.14000000000000001</v>
      </c>
      <c r="BQ176" s="76">
        <v>7.0000000000000007E-2</v>
      </c>
      <c r="BR176" s="76">
        <v>9.2899999999999991</v>
      </c>
      <c r="BS176" s="76"/>
      <c r="BT176" s="76"/>
      <c r="BU176" s="76"/>
      <c r="BV176" s="76"/>
      <c r="BW176" s="76"/>
      <c r="BX176" s="76">
        <v>11.84</v>
      </c>
      <c r="BY176" s="76">
        <v>0.15</v>
      </c>
      <c r="BZ176" s="76">
        <v>2.17</v>
      </c>
      <c r="CA176" s="76">
        <v>0.09</v>
      </c>
      <c r="CB176" s="76">
        <v>0.08</v>
      </c>
      <c r="CC176" s="76">
        <v>0.03</v>
      </c>
      <c r="CD176" s="76">
        <v>0.08</v>
      </c>
      <c r="CE176" s="76">
        <v>0.05</v>
      </c>
      <c r="CF176" s="76"/>
      <c r="CG176" s="76"/>
      <c r="CH176" s="76"/>
      <c r="CI176" s="76"/>
      <c r="CJ176" s="76"/>
      <c r="CK176" s="76"/>
      <c r="CL176" s="76"/>
      <c r="CM176" s="76"/>
      <c r="CN176" s="76"/>
      <c r="CO176" s="76"/>
      <c r="CP176" s="76"/>
      <c r="CQ176" s="76"/>
      <c r="CR176" s="76"/>
      <c r="CS176" s="76"/>
      <c r="CT176" s="76"/>
      <c r="CU176" s="76"/>
      <c r="CV176" s="76"/>
      <c r="CW176" s="76"/>
      <c r="CX176" s="76"/>
      <c r="CY176" s="76"/>
      <c r="CZ176" s="76"/>
      <c r="DA176" s="76"/>
      <c r="DB176" s="76"/>
      <c r="DC176" s="76"/>
      <c r="DD176" s="76"/>
      <c r="DE176" s="76"/>
      <c r="DF176" s="76"/>
      <c r="DG176" s="76"/>
      <c r="DH176" s="39">
        <f t="shared" si="144"/>
        <v>95.21</v>
      </c>
      <c r="DJ176" s="41">
        <f t="shared" si="145"/>
        <v>4.7900000000000063</v>
      </c>
      <c r="DK176" s="76"/>
      <c r="DL176" s="12" t="s">
        <v>408</v>
      </c>
      <c r="DO176" s="39">
        <v>4.8</v>
      </c>
      <c r="DP176" s="76">
        <v>7.0000000000000007E-2</v>
      </c>
      <c r="DQ176" s="76"/>
      <c r="DR176" s="76"/>
      <c r="DU176" s="64"/>
      <c r="DW176" s="32"/>
      <c r="DX176" s="12">
        <f t="shared" si="146"/>
        <v>49.637643104715892</v>
      </c>
      <c r="DY176" s="12">
        <f t="shared" si="147"/>
        <v>0.27308055876483567</v>
      </c>
      <c r="DZ176" s="12">
        <f t="shared" si="148"/>
        <v>0.87175716836466766</v>
      </c>
      <c r="EA176" s="12">
        <f t="shared" si="149"/>
        <v>5.2515492070160708E-2</v>
      </c>
      <c r="EB176" s="12">
        <f t="shared" si="150"/>
        <v>16.069740573469176</v>
      </c>
      <c r="EC176" s="12">
        <f t="shared" si="151"/>
        <v>0.15754647621048212</v>
      </c>
      <c r="ED176" s="12">
        <f t="shared" si="152"/>
        <v>8.6335468963344191</v>
      </c>
      <c r="EE176" s="12">
        <f t="shared" si="153"/>
        <v>7.3521688898224982E-2</v>
      </c>
      <c r="EF176" s="12">
        <f t="shared" si="154"/>
        <v>0.14704337779644999</v>
      </c>
      <c r="EG176" s="12">
        <f t="shared" si="155"/>
        <v>7.3521688898224996E-2</v>
      </c>
      <c r="EH176" s="12">
        <f t="shared" si="156"/>
        <v>9.7573784266358565</v>
      </c>
      <c r="EI176" s="12">
        <f t="shared" si="157"/>
        <v>0</v>
      </c>
      <c r="EJ176" s="12">
        <f t="shared" si="158"/>
        <v>12.435668522214053</v>
      </c>
      <c r="EK176" s="12">
        <f t="shared" si="159"/>
        <v>0.15754647621048207</v>
      </c>
      <c r="EL176" s="12">
        <f t="shared" si="160"/>
        <v>2.2791723558449744</v>
      </c>
      <c r="EM176" s="12">
        <f t="shared" si="161"/>
        <v>9.4527885726289257E-2</v>
      </c>
      <c r="EN176" s="12">
        <f t="shared" si="162"/>
        <v>8.4024787312257126E-2</v>
      </c>
      <c r="EO176" s="12">
        <f t="shared" si="163"/>
        <v>3.1509295242096419E-2</v>
      </c>
      <c r="EP176" s="12">
        <f t="shared" si="164"/>
        <v>8.4024787312257126E-2</v>
      </c>
      <c r="EQ176" s="12">
        <f t="shared" si="165"/>
        <v>5.2515492070160708E-2</v>
      </c>
      <c r="ER176" s="12">
        <f t="shared" si="166"/>
        <v>100</v>
      </c>
      <c r="ES176" s="12">
        <f t="shared" si="167"/>
        <v>0</v>
      </c>
    </row>
    <row r="177" spans="1:149" s="12" customFormat="1" x14ac:dyDescent="0.45">
      <c r="A177" s="39" t="s">
        <v>260</v>
      </c>
      <c r="B177" s="32" t="s">
        <v>122</v>
      </c>
      <c r="C177" s="12" t="s">
        <v>445</v>
      </c>
      <c r="D177" s="12" t="s">
        <v>539</v>
      </c>
      <c r="E177" s="39" t="s">
        <v>20</v>
      </c>
      <c r="F177" s="39">
        <v>27</v>
      </c>
      <c r="G177" s="76" t="s">
        <v>434</v>
      </c>
      <c r="H177" s="39" t="s">
        <v>224</v>
      </c>
      <c r="I177" s="39">
        <v>22</v>
      </c>
      <c r="J177" s="39">
        <v>304.3</v>
      </c>
      <c r="K177" s="39"/>
      <c r="L177" s="39">
        <v>1200</v>
      </c>
      <c r="M177" s="76"/>
      <c r="N177" s="12" t="s">
        <v>89</v>
      </c>
      <c r="O177" s="39" t="s">
        <v>495</v>
      </c>
      <c r="P177" s="76" t="s">
        <v>226</v>
      </c>
      <c r="Q177" s="119">
        <v>4.3310000000000004</v>
      </c>
      <c r="R177" s="95"/>
      <c r="S177" s="120">
        <v>-3.73</v>
      </c>
      <c r="AA177" s="50"/>
      <c r="AB177" s="50"/>
      <c r="AC177" s="50"/>
      <c r="AD177" s="76"/>
      <c r="AE177" s="50">
        <v>1</v>
      </c>
      <c r="AF177" s="50"/>
      <c r="AG177" s="50">
        <v>0</v>
      </c>
      <c r="AH177" s="76"/>
      <c r="AQ177" s="32"/>
      <c r="AR177" s="62">
        <v>1.048</v>
      </c>
      <c r="AS177" s="62"/>
      <c r="AT177" s="41"/>
      <c r="AU177" s="81">
        <v>3043</v>
      </c>
      <c r="AV177" s="81"/>
      <c r="AW177" s="81">
        <v>3189.0640000000003</v>
      </c>
      <c r="AX177" s="81"/>
      <c r="AY177" s="81"/>
      <c r="AZ177" s="81"/>
      <c r="BA177" s="32"/>
      <c r="BB177" s="97" t="s">
        <v>441</v>
      </c>
      <c r="BC177" s="83" t="s">
        <v>132</v>
      </c>
      <c r="BD177" s="76">
        <v>46.53</v>
      </c>
      <c r="BE177" s="76">
        <v>0.25</v>
      </c>
      <c r="BF177" s="76">
        <v>0.82</v>
      </c>
      <c r="BG177" s="76">
        <v>0.05</v>
      </c>
      <c r="BH177" s="76">
        <v>15.06</v>
      </c>
      <c r="BI177" s="76">
        <v>0.15</v>
      </c>
      <c r="BJ177" s="76"/>
      <c r="BK177" s="76"/>
      <c r="BL177" s="76"/>
      <c r="BM177" s="76"/>
      <c r="BN177" s="76">
        <v>8.09</v>
      </c>
      <c r="BO177" s="76">
        <v>7.0000000000000007E-2</v>
      </c>
      <c r="BP177" s="76">
        <v>0.14000000000000001</v>
      </c>
      <c r="BQ177" s="76">
        <v>7.0000000000000007E-2</v>
      </c>
      <c r="BR177" s="76">
        <v>9.15</v>
      </c>
      <c r="BS177" s="76"/>
      <c r="BT177" s="76"/>
      <c r="BU177" s="76"/>
      <c r="BV177" s="76"/>
      <c r="BW177" s="76"/>
      <c r="BX177" s="76">
        <v>11.66</v>
      </c>
      <c r="BY177" s="76">
        <v>0.15</v>
      </c>
      <c r="BZ177" s="76">
        <v>2.14</v>
      </c>
      <c r="CA177" s="76">
        <v>0.08</v>
      </c>
      <c r="CB177" s="76">
        <v>7.0000000000000007E-2</v>
      </c>
      <c r="CC177" s="76">
        <v>0.03</v>
      </c>
      <c r="CD177" s="76">
        <v>7.0000000000000007E-2</v>
      </c>
      <c r="CE177" s="76">
        <v>0.05</v>
      </c>
      <c r="CF177" s="76"/>
      <c r="CG177" s="76"/>
      <c r="CH177" s="76"/>
      <c r="CI177" s="76"/>
      <c r="CJ177" s="76"/>
      <c r="CK177" s="76"/>
      <c r="CL177" s="76"/>
      <c r="CM177" s="76"/>
      <c r="CN177" s="76"/>
      <c r="CO177" s="76"/>
      <c r="CP177" s="76"/>
      <c r="CQ177" s="76"/>
      <c r="CR177" s="76"/>
      <c r="CS177" s="76"/>
      <c r="CT177" s="76"/>
      <c r="CU177" s="76"/>
      <c r="CV177" s="76"/>
      <c r="CW177" s="76"/>
      <c r="CX177" s="76"/>
      <c r="CY177" s="76"/>
      <c r="CZ177" s="76"/>
      <c r="DA177" s="76"/>
      <c r="DB177" s="76"/>
      <c r="DC177" s="76"/>
      <c r="DD177" s="76"/>
      <c r="DE177" s="76"/>
      <c r="DF177" s="76"/>
      <c r="DG177" s="76"/>
      <c r="DH177" s="39">
        <f t="shared" si="144"/>
        <v>93.72999999999999</v>
      </c>
      <c r="DJ177" s="41">
        <f t="shared" si="145"/>
        <v>6.2700000000000102</v>
      </c>
      <c r="DK177" s="76"/>
      <c r="DL177" s="12" t="s">
        <v>408</v>
      </c>
      <c r="DO177" s="39">
        <v>6.27</v>
      </c>
      <c r="DP177" s="76">
        <v>0.09</v>
      </c>
      <c r="DQ177" s="76"/>
      <c r="DR177" s="76"/>
      <c r="DU177" s="64"/>
      <c r="DW177" s="32"/>
      <c r="DX177" s="12">
        <f t="shared" si="146"/>
        <v>49.642590419289455</v>
      </c>
      <c r="DY177" s="12">
        <f t="shared" si="147"/>
        <v>0.2667235676944415</v>
      </c>
      <c r="DZ177" s="12">
        <f t="shared" si="148"/>
        <v>0.87485330203776812</v>
      </c>
      <c r="EA177" s="12">
        <f t="shared" si="149"/>
        <v>5.3344713538888304E-2</v>
      </c>
      <c r="EB177" s="12">
        <f t="shared" si="150"/>
        <v>16.067427717913159</v>
      </c>
      <c r="EC177" s="12">
        <f t="shared" si="151"/>
        <v>0.16003414061666493</v>
      </c>
      <c r="ED177" s="12">
        <f t="shared" si="152"/>
        <v>8.6311746505921274</v>
      </c>
      <c r="EE177" s="12">
        <f t="shared" si="153"/>
        <v>7.4682598954443638E-2</v>
      </c>
      <c r="EF177" s="12">
        <f t="shared" si="154"/>
        <v>0.14936519790888725</v>
      </c>
      <c r="EG177" s="12">
        <f t="shared" si="155"/>
        <v>7.4682598954443624E-2</v>
      </c>
      <c r="EH177" s="12">
        <f t="shared" si="156"/>
        <v>9.7620825776165603</v>
      </c>
      <c r="EI177" s="12">
        <f t="shared" si="157"/>
        <v>0</v>
      </c>
      <c r="EJ177" s="12">
        <f t="shared" si="158"/>
        <v>12.439987197268753</v>
      </c>
      <c r="EK177" s="12">
        <f t="shared" si="159"/>
        <v>0.1600341406166649</v>
      </c>
      <c r="EL177" s="12">
        <f t="shared" si="160"/>
        <v>2.2831537394644195</v>
      </c>
      <c r="EM177" s="12">
        <f t="shared" si="161"/>
        <v>8.5351541662221281E-2</v>
      </c>
      <c r="EN177" s="12">
        <f t="shared" si="162"/>
        <v>7.4682598954443624E-2</v>
      </c>
      <c r="EO177" s="12">
        <f t="shared" si="163"/>
        <v>3.2006828123332977E-2</v>
      </c>
      <c r="EP177" s="12">
        <f t="shared" si="164"/>
        <v>7.4682598954443624E-2</v>
      </c>
      <c r="EQ177" s="12">
        <f t="shared" si="165"/>
        <v>5.3344713538888304E-2</v>
      </c>
      <c r="ER177" s="12">
        <f t="shared" si="166"/>
        <v>100</v>
      </c>
      <c r="ES177" s="12">
        <f t="shared" si="167"/>
        <v>0</v>
      </c>
    </row>
    <row r="178" spans="1:149" s="12" customFormat="1" x14ac:dyDescent="0.45">
      <c r="A178" s="39" t="s">
        <v>260</v>
      </c>
      <c r="B178" s="32" t="s">
        <v>122</v>
      </c>
      <c r="C178" s="12" t="s">
        <v>445</v>
      </c>
      <c r="D178" s="12" t="s">
        <v>539</v>
      </c>
      <c r="E178" s="39" t="s">
        <v>20</v>
      </c>
      <c r="F178" s="39">
        <v>26</v>
      </c>
      <c r="G178" s="76" t="s">
        <v>434</v>
      </c>
      <c r="H178" s="39" t="s">
        <v>224</v>
      </c>
      <c r="I178" s="39">
        <v>20</v>
      </c>
      <c r="J178" s="39">
        <v>500.90000000000003</v>
      </c>
      <c r="K178" s="39"/>
      <c r="L178" s="39">
        <v>1200</v>
      </c>
      <c r="M178" s="76"/>
      <c r="N178" s="12" t="s">
        <v>89</v>
      </c>
      <c r="O178" s="39" t="s">
        <v>496</v>
      </c>
      <c r="P178" s="76" t="s">
        <v>226</v>
      </c>
      <c r="Q178" s="119">
        <v>4.3070000000000004</v>
      </c>
      <c r="R178" s="95"/>
      <c r="S178" s="120">
        <v>-3.63</v>
      </c>
      <c r="AA178" s="50"/>
      <c r="AB178" s="50"/>
      <c r="AC178" s="50"/>
      <c r="AD178" s="76"/>
      <c r="AE178" s="50">
        <v>1</v>
      </c>
      <c r="AF178" s="50"/>
      <c r="AG178" s="50">
        <v>0</v>
      </c>
      <c r="AH178" s="76"/>
      <c r="AQ178" s="32"/>
      <c r="AR178" s="62">
        <v>1.1839999999999999</v>
      </c>
      <c r="AS178" s="62"/>
      <c r="AT178" s="41"/>
      <c r="AU178" s="81">
        <v>5009</v>
      </c>
      <c r="AV178" s="81"/>
      <c r="AW178" s="81">
        <v>5930.6559999999999</v>
      </c>
      <c r="AX178" s="81"/>
      <c r="AY178" s="81"/>
      <c r="AZ178" s="81"/>
      <c r="BA178" s="32"/>
      <c r="BB178" s="97" t="s">
        <v>441</v>
      </c>
      <c r="BC178" s="83" t="s">
        <v>132</v>
      </c>
      <c r="BD178" s="76">
        <v>44.98</v>
      </c>
      <c r="BE178" s="76">
        <v>0.24</v>
      </c>
      <c r="BF178" s="76">
        <v>0.79</v>
      </c>
      <c r="BG178" s="76">
        <v>0.05</v>
      </c>
      <c r="BH178" s="76">
        <v>14.56</v>
      </c>
      <c r="BI178" s="76">
        <v>0.14000000000000001</v>
      </c>
      <c r="BJ178" s="76"/>
      <c r="BK178" s="76"/>
      <c r="BL178" s="76"/>
      <c r="BM178" s="76"/>
      <c r="BN178" s="76">
        <v>7.82</v>
      </c>
      <c r="BO178" s="76">
        <v>0.06</v>
      </c>
      <c r="BP178" s="76">
        <v>0.14000000000000001</v>
      </c>
      <c r="BQ178" s="76">
        <v>0.06</v>
      </c>
      <c r="BR178" s="76">
        <v>8.84</v>
      </c>
      <c r="BS178" s="76"/>
      <c r="BT178" s="76"/>
      <c r="BU178" s="76"/>
      <c r="BV178" s="76"/>
      <c r="BW178" s="76"/>
      <c r="BX178" s="76">
        <v>11.27</v>
      </c>
      <c r="BY178" s="76">
        <v>0.14000000000000001</v>
      </c>
      <c r="BZ178" s="76">
        <v>2.0699999999999998</v>
      </c>
      <c r="CA178" s="76">
        <v>0.08</v>
      </c>
      <c r="CB178" s="76">
        <v>7.0000000000000007E-2</v>
      </c>
      <c r="CC178" s="76">
        <v>0.03</v>
      </c>
      <c r="CD178" s="76">
        <v>7.0000000000000007E-2</v>
      </c>
      <c r="CE178" s="76">
        <v>0.05</v>
      </c>
      <c r="CF178" s="76"/>
      <c r="CG178" s="76"/>
      <c r="CH178" s="76"/>
      <c r="CI178" s="76"/>
      <c r="CJ178" s="76"/>
      <c r="CK178" s="76"/>
      <c r="CL178" s="76"/>
      <c r="CM178" s="76"/>
      <c r="CN178" s="76"/>
      <c r="CO178" s="76"/>
      <c r="CP178" s="76"/>
      <c r="CQ178" s="76"/>
      <c r="CR178" s="76"/>
      <c r="CS178" s="76"/>
      <c r="CT178" s="76"/>
      <c r="CU178" s="76"/>
      <c r="CV178" s="76"/>
      <c r="CW178" s="76"/>
      <c r="CX178" s="76"/>
      <c r="CY178" s="76"/>
      <c r="CZ178" s="76"/>
      <c r="DA178" s="76"/>
      <c r="DB178" s="76"/>
      <c r="DC178" s="76"/>
      <c r="DD178" s="76"/>
      <c r="DE178" s="76"/>
      <c r="DF178" s="76"/>
      <c r="DG178" s="76"/>
      <c r="DH178" s="39">
        <f t="shared" si="144"/>
        <v>90.609999999999985</v>
      </c>
      <c r="DJ178" s="41">
        <f t="shared" si="145"/>
        <v>9.3900000000000148</v>
      </c>
      <c r="DK178" s="76"/>
      <c r="DL178" s="12" t="s">
        <v>408</v>
      </c>
      <c r="DO178" s="39">
        <v>9.3800000000000008</v>
      </c>
      <c r="DP178" s="76">
        <v>0.06</v>
      </c>
      <c r="DQ178" s="76"/>
      <c r="DR178" s="76"/>
      <c r="DU178" s="64"/>
      <c r="DW178" s="32"/>
      <c r="DX178" s="12">
        <f t="shared" si="146"/>
        <v>49.641319942611197</v>
      </c>
      <c r="DY178" s="12">
        <f t="shared" si="147"/>
        <v>0.26487142699481298</v>
      </c>
      <c r="DZ178" s="12">
        <f t="shared" si="148"/>
        <v>0.87186844719125944</v>
      </c>
      <c r="EA178" s="12">
        <f t="shared" si="149"/>
        <v>5.5181547290586046E-2</v>
      </c>
      <c r="EB178" s="12">
        <f t="shared" si="150"/>
        <v>16.068866571018656</v>
      </c>
      <c r="EC178" s="12">
        <f t="shared" si="151"/>
        <v>0.15450833241364093</v>
      </c>
      <c r="ED178" s="12">
        <f t="shared" si="152"/>
        <v>8.6303939962476566</v>
      </c>
      <c r="EE178" s="12">
        <f t="shared" si="153"/>
        <v>6.6217856748703244E-2</v>
      </c>
      <c r="EF178" s="12">
        <f t="shared" si="154"/>
        <v>0.15450833241364093</v>
      </c>
      <c r="EG178" s="12">
        <f t="shared" si="155"/>
        <v>6.6217856748703244E-2</v>
      </c>
      <c r="EH178" s="12">
        <f t="shared" si="156"/>
        <v>9.7560975609756113</v>
      </c>
      <c r="EI178" s="12">
        <f t="shared" si="157"/>
        <v>0</v>
      </c>
      <c r="EJ178" s="12">
        <f t="shared" si="158"/>
        <v>12.437920759298091</v>
      </c>
      <c r="EK178" s="12">
        <f t="shared" si="159"/>
        <v>0.1545083324136409</v>
      </c>
      <c r="EL178" s="12">
        <f t="shared" si="160"/>
        <v>2.2845160578302619</v>
      </c>
      <c r="EM178" s="12">
        <f t="shared" si="161"/>
        <v>8.8290475664937668E-2</v>
      </c>
      <c r="EN178" s="12">
        <f t="shared" si="162"/>
        <v>7.7254166206820463E-2</v>
      </c>
      <c r="EO178" s="12">
        <f t="shared" si="163"/>
        <v>3.3108928374351622E-2</v>
      </c>
      <c r="EP178" s="12">
        <f t="shared" si="164"/>
        <v>7.7254166206820463E-2</v>
      </c>
      <c r="EQ178" s="12">
        <f t="shared" si="165"/>
        <v>5.5181547290586046E-2</v>
      </c>
      <c r="ER178" s="12">
        <f t="shared" si="166"/>
        <v>100</v>
      </c>
      <c r="ES178" s="12">
        <f t="shared" si="167"/>
        <v>0</v>
      </c>
    </row>
    <row r="179" spans="1:149" s="12" customFormat="1" x14ac:dyDescent="0.45">
      <c r="A179" s="39" t="s">
        <v>260</v>
      </c>
      <c r="B179" s="32" t="s">
        <v>122</v>
      </c>
      <c r="C179" s="12" t="s">
        <v>445</v>
      </c>
      <c r="D179" s="12" t="s">
        <v>539</v>
      </c>
      <c r="E179" s="39" t="s">
        <v>20</v>
      </c>
      <c r="F179" s="39">
        <v>121</v>
      </c>
      <c r="G179" s="76" t="s">
        <v>434</v>
      </c>
      <c r="H179" s="39" t="s">
        <v>224</v>
      </c>
      <c r="I179" s="39">
        <v>1.5</v>
      </c>
      <c r="J179" s="39">
        <v>55.4</v>
      </c>
      <c r="K179" s="39"/>
      <c r="L179" s="39">
        <v>1200</v>
      </c>
      <c r="M179" s="76"/>
      <c r="N179" s="12" t="s">
        <v>89</v>
      </c>
      <c r="O179" s="39" t="s">
        <v>497</v>
      </c>
      <c r="P179" s="76" t="s">
        <v>226</v>
      </c>
      <c r="Q179" s="119">
        <v>-0.14000000000000001</v>
      </c>
      <c r="R179" s="95"/>
      <c r="S179" s="120">
        <v>-8.3699999999999992</v>
      </c>
      <c r="AA179" s="50"/>
      <c r="AB179" s="50"/>
      <c r="AC179" s="50"/>
      <c r="AD179" s="76"/>
      <c r="AE179" s="50">
        <v>1</v>
      </c>
      <c r="AF179" s="50"/>
      <c r="AG179" s="50">
        <v>0</v>
      </c>
      <c r="AH179" s="76"/>
      <c r="AQ179" s="32"/>
      <c r="AR179" s="62">
        <v>0.99170000000000003</v>
      </c>
      <c r="AS179" s="62"/>
      <c r="AT179" s="41"/>
      <c r="AU179" s="81">
        <v>554</v>
      </c>
      <c r="AV179" s="81"/>
      <c r="AW179" s="81">
        <v>549.40179999999998</v>
      </c>
      <c r="AX179" s="81"/>
      <c r="AY179" s="81"/>
      <c r="AZ179" s="81"/>
      <c r="BA179" s="32"/>
      <c r="BB179" s="97" t="s">
        <v>441</v>
      </c>
      <c r="BC179" s="83" t="s">
        <v>132</v>
      </c>
      <c r="BD179" s="76">
        <v>48.53</v>
      </c>
      <c r="BE179" s="76">
        <v>0.26</v>
      </c>
      <c r="BF179" s="76">
        <v>0.85</v>
      </c>
      <c r="BG179" s="76">
        <v>0.05</v>
      </c>
      <c r="BH179" s="76">
        <v>15.71</v>
      </c>
      <c r="BI179" s="76">
        <v>0.16</v>
      </c>
      <c r="BJ179" s="76"/>
      <c r="BK179" s="76"/>
      <c r="BL179" s="76"/>
      <c r="BM179" s="76"/>
      <c r="BN179" s="76">
        <v>8.44</v>
      </c>
      <c r="BO179" s="76">
        <v>7.0000000000000007E-2</v>
      </c>
      <c r="BP179" s="76">
        <v>0.15</v>
      </c>
      <c r="BQ179" s="76">
        <v>7.0000000000000007E-2</v>
      </c>
      <c r="BR179" s="76">
        <v>9.5399999999999991</v>
      </c>
      <c r="BS179" s="76"/>
      <c r="BT179" s="76"/>
      <c r="BU179" s="76"/>
      <c r="BV179" s="76"/>
      <c r="BW179" s="76"/>
      <c r="BX179" s="76">
        <v>12.16</v>
      </c>
      <c r="BY179" s="76">
        <v>0.16</v>
      </c>
      <c r="BZ179" s="76">
        <v>2.23</v>
      </c>
      <c r="CA179" s="76">
        <v>0.09</v>
      </c>
      <c r="CB179" s="76">
        <v>0.08</v>
      </c>
      <c r="CC179" s="76">
        <v>0.03</v>
      </c>
      <c r="CD179" s="76">
        <v>0.08</v>
      </c>
      <c r="CE179" s="76">
        <v>0.05</v>
      </c>
      <c r="CF179" s="76"/>
      <c r="CG179" s="76"/>
      <c r="CH179" s="76"/>
      <c r="CI179" s="76"/>
      <c r="CJ179" s="76"/>
      <c r="CK179" s="76"/>
      <c r="CL179" s="76"/>
      <c r="CM179" s="76"/>
      <c r="CN179" s="76"/>
      <c r="CO179" s="76"/>
      <c r="CP179" s="76"/>
      <c r="CQ179" s="76"/>
      <c r="CR179" s="76"/>
      <c r="CS179" s="76"/>
      <c r="CT179" s="76"/>
      <c r="CU179" s="76"/>
      <c r="CV179" s="76"/>
      <c r="CW179" s="76"/>
      <c r="CX179" s="76"/>
      <c r="CY179" s="76"/>
      <c r="CZ179" s="76"/>
      <c r="DA179" s="76"/>
      <c r="DB179" s="76"/>
      <c r="DC179" s="76"/>
      <c r="DD179" s="76"/>
      <c r="DE179" s="76"/>
      <c r="DF179" s="76"/>
      <c r="DG179" s="76"/>
      <c r="DH179" s="39">
        <f t="shared" si="144"/>
        <v>97.77</v>
      </c>
      <c r="DJ179" s="41">
        <f t="shared" si="145"/>
        <v>2.230000000000004</v>
      </c>
      <c r="DK179" s="76"/>
      <c r="DL179" s="12" t="s">
        <v>408</v>
      </c>
      <c r="DO179" s="39">
        <v>2.23</v>
      </c>
      <c r="DP179" s="76">
        <v>0.04</v>
      </c>
      <c r="DQ179" s="76"/>
      <c r="DR179" s="76"/>
      <c r="DU179" s="64"/>
      <c r="DW179" s="32"/>
      <c r="DX179" s="12">
        <f t="shared" si="146"/>
        <v>49.636902935460782</v>
      </c>
      <c r="DY179" s="12">
        <f t="shared" si="147"/>
        <v>0.26593024445126323</v>
      </c>
      <c r="DZ179" s="12">
        <f t="shared" si="148"/>
        <v>0.86938733762912968</v>
      </c>
      <c r="EA179" s="12">
        <f t="shared" si="149"/>
        <v>5.1140431625242927E-2</v>
      </c>
      <c r="EB179" s="12">
        <f t="shared" si="150"/>
        <v>16.068323616651327</v>
      </c>
      <c r="EC179" s="12">
        <f t="shared" si="151"/>
        <v>0.16364938120077735</v>
      </c>
      <c r="ED179" s="12">
        <f t="shared" si="152"/>
        <v>8.6325048583410045</v>
      </c>
      <c r="EE179" s="12">
        <f t="shared" si="153"/>
        <v>7.1596604275340092E-2</v>
      </c>
      <c r="EF179" s="12">
        <f t="shared" si="154"/>
        <v>0.15342129487572875</v>
      </c>
      <c r="EG179" s="12">
        <f t="shared" si="155"/>
        <v>7.1596604275340092E-2</v>
      </c>
      <c r="EH179" s="12">
        <f t="shared" si="156"/>
        <v>9.7575943540963479</v>
      </c>
      <c r="EI179" s="12">
        <f t="shared" si="157"/>
        <v>0</v>
      </c>
      <c r="EJ179" s="12">
        <f t="shared" si="158"/>
        <v>12.437352971259077</v>
      </c>
      <c r="EK179" s="12">
        <f t="shared" si="159"/>
        <v>0.16364938120077732</v>
      </c>
      <c r="EL179" s="12">
        <f t="shared" si="160"/>
        <v>2.2808632504858339</v>
      </c>
      <c r="EM179" s="12">
        <f t="shared" si="161"/>
        <v>9.2052776925437244E-2</v>
      </c>
      <c r="EN179" s="12">
        <f t="shared" si="162"/>
        <v>8.1824690600388675E-2</v>
      </c>
      <c r="EO179" s="12">
        <f t="shared" si="163"/>
        <v>3.0684258975145755E-2</v>
      </c>
      <c r="EP179" s="12">
        <f t="shared" si="164"/>
        <v>8.1824690600388675E-2</v>
      </c>
      <c r="EQ179" s="12">
        <f t="shared" si="165"/>
        <v>5.114043162524292E-2</v>
      </c>
      <c r="ER179" s="12">
        <f t="shared" si="166"/>
        <v>100</v>
      </c>
      <c r="ES179" s="12">
        <f t="shared" si="167"/>
        <v>0</v>
      </c>
    </row>
    <row r="180" spans="1:149" s="12" customFormat="1" x14ac:dyDescent="0.45">
      <c r="A180" s="39" t="s">
        <v>260</v>
      </c>
      <c r="B180" s="32" t="s">
        <v>122</v>
      </c>
      <c r="C180" s="12" t="s">
        <v>445</v>
      </c>
      <c r="D180" s="12" t="s">
        <v>539</v>
      </c>
      <c r="E180" s="39" t="s">
        <v>20</v>
      </c>
      <c r="F180" s="39">
        <v>122</v>
      </c>
      <c r="G180" s="76" t="s">
        <v>434</v>
      </c>
      <c r="H180" s="39" t="s">
        <v>224</v>
      </c>
      <c r="I180" s="39">
        <v>1.5</v>
      </c>
      <c r="J180" s="39">
        <v>101.9</v>
      </c>
      <c r="K180" s="39"/>
      <c r="L180" s="39">
        <v>1200</v>
      </c>
      <c r="M180" s="76"/>
      <c r="N180" s="12" t="s">
        <v>89</v>
      </c>
      <c r="O180" s="39" t="s">
        <v>498</v>
      </c>
      <c r="P180" s="76" t="s">
        <v>226</v>
      </c>
      <c r="Q180" s="119">
        <v>-0.10299999999999999</v>
      </c>
      <c r="R180" s="95"/>
      <c r="S180" s="120">
        <v>-8.2899999999999991</v>
      </c>
      <c r="AA180" s="50"/>
      <c r="AB180" s="50"/>
      <c r="AC180" s="50"/>
      <c r="AD180" s="76"/>
      <c r="AE180" s="50">
        <v>1</v>
      </c>
      <c r="AF180" s="50"/>
      <c r="AG180" s="50">
        <v>0</v>
      </c>
      <c r="AH180" s="76"/>
      <c r="AQ180" s="32"/>
      <c r="AR180" s="62">
        <v>0.99070000000000003</v>
      </c>
      <c r="AS180" s="62"/>
      <c r="AT180" s="41"/>
      <c r="AU180" s="81">
        <v>1019</v>
      </c>
      <c r="AV180" s="81"/>
      <c r="AW180" s="81">
        <v>1009.5233000000001</v>
      </c>
      <c r="AX180" s="81"/>
      <c r="AY180" s="81"/>
      <c r="AZ180" s="81"/>
      <c r="BA180" s="32"/>
      <c r="BB180" s="97" t="s">
        <v>441</v>
      </c>
      <c r="BC180" s="83" t="s">
        <v>132</v>
      </c>
      <c r="BD180" s="76">
        <v>48.13</v>
      </c>
      <c r="BE180" s="76">
        <v>0.26</v>
      </c>
      <c r="BF180" s="76">
        <v>0.84</v>
      </c>
      <c r="BG180" s="76">
        <v>0.05</v>
      </c>
      <c r="BH180" s="76">
        <v>15.58</v>
      </c>
      <c r="BI180" s="76">
        <v>0.16</v>
      </c>
      <c r="BJ180" s="76"/>
      <c r="BK180" s="76"/>
      <c r="BL180" s="76"/>
      <c r="BM180" s="76"/>
      <c r="BN180" s="76">
        <v>8.3699999999999992</v>
      </c>
      <c r="BO180" s="76">
        <v>7.0000000000000007E-2</v>
      </c>
      <c r="BP180" s="76">
        <v>0.15</v>
      </c>
      <c r="BQ180" s="76">
        <v>7.0000000000000007E-2</v>
      </c>
      <c r="BR180" s="76">
        <v>9.4600000000000009</v>
      </c>
      <c r="BS180" s="76"/>
      <c r="BT180" s="76"/>
      <c r="BU180" s="76"/>
      <c r="BV180" s="76"/>
      <c r="BW180" s="76"/>
      <c r="BX180" s="76">
        <v>12.06</v>
      </c>
      <c r="BY180" s="76">
        <v>0.16</v>
      </c>
      <c r="BZ180" s="76">
        <v>2.21</v>
      </c>
      <c r="CA180" s="76">
        <v>0.09</v>
      </c>
      <c r="CB180" s="76">
        <v>0.08</v>
      </c>
      <c r="CC180" s="76">
        <v>0.03</v>
      </c>
      <c r="CD180" s="76">
        <v>0.08</v>
      </c>
      <c r="CE180" s="76">
        <v>0.05</v>
      </c>
      <c r="CF180" s="76"/>
      <c r="CG180" s="76"/>
      <c r="CH180" s="76"/>
      <c r="CI180" s="76"/>
      <c r="CJ180" s="76"/>
      <c r="CK180" s="76"/>
      <c r="CL180" s="76"/>
      <c r="CM180" s="76"/>
      <c r="CN180" s="76"/>
      <c r="CO180" s="76"/>
      <c r="CP180" s="76"/>
      <c r="CQ180" s="76"/>
      <c r="CR180" s="76"/>
      <c r="CS180" s="76"/>
      <c r="CT180" s="76"/>
      <c r="CU180" s="76"/>
      <c r="CV180" s="76"/>
      <c r="CW180" s="76"/>
      <c r="CX180" s="76"/>
      <c r="CY180" s="76"/>
      <c r="CZ180" s="76"/>
      <c r="DA180" s="76"/>
      <c r="DB180" s="76"/>
      <c r="DC180" s="76"/>
      <c r="DD180" s="76"/>
      <c r="DE180" s="76"/>
      <c r="DF180" s="76"/>
      <c r="DG180" s="76"/>
      <c r="DH180" s="39">
        <f t="shared" si="144"/>
        <v>96.960000000000022</v>
      </c>
      <c r="DJ180" s="41">
        <f t="shared" si="145"/>
        <v>3.0399999999999778</v>
      </c>
      <c r="DK180" s="76"/>
      <c r="DL180" s="12" t="s">
        <v>408</v>
      </c>
      <c r="DO180" s="39">
        <v>3.05</v>
      </c>
      <c r="DP180" s="76">
        <v>0.05</v>
      </c>
      <c r="DQ180" s="76"/>
      <c r="DR180" s="76"/>
      <c r="DU180" s="64"/>
      <c r="DW180" s="32"/>
      <c r="DX180" s="12">
        <f t="shared" si="146"/>
        <v>49.639026402640255</v>
      </c>
      <c r="DY180" s="12">
        <f t="shared" si="147"/>
        <v>0.26815181518151809</v>
      </c>
      <c r="DZ180" s="12">
        <f t="shared" si="148"/>
        <v>0.86633663366336611</v>
      </c>
      <c r="EA180" s="12">
        <f t="shared" si="149"/>
        <v>5.156765676567656E-2</v>
      </c>
      <c r="EB180" s="12">
        <f t="shared" si="150"/>
        <v>16.068481848184817</v>
      </c>
      <c r="EC180" s="12">
        <f t="shared" si="151"/>
        <v>0.16501650165016502</v>
      </c>
      <c r="ED180" s="12">
        <f t="shared" si="152"/>
        <v>8.6324257425742541</v>
      </c>
      <c r="EE180" s="12">
        <f t="shared" si="153"/>
        <v>7.219471947194718E-2</v>
      </c>
      <c r="EF180" s="12">
        <f t="shared" si="154"/>
        <v>0.15470297029702967</v>
      </c>
      <c r="EG180" s="12">
        <f t="shared" si="155"/>
        <v>7.2194719471947194E-2</v>
      </c>
      <c r="EH180" s="12">
        <f t="shared" si="156"/>
        <v>9.7566006600660042</v>
      </c>
      <c r="EI180" s="12">
        <f t="shared" si="157"/>
        <v>0</v>
      </c>
      <c r="EJ180" s="12">
        <f t="shared" si="158"/>
        <v>12.438118811881186</v>
      </c>
      <c r="EK180" s="12">
        <f t="shared" si="159"/>
        <v>0.16501650165016499</v>
      </c>
      <c r="EL180" s="12">
        <f t="shared" si="160"/>
        <v>2.2792904290429039</v>
      </c>
      <c r="EM180" s="12">
        <f t="shared" si="161"/>
        <v>9.2821782178217807E-2</v>
      </c>
      <c r="EN180" s="12">
        <f t="shared" si="162"/>
        <v>8.2508250825082494E-2</v>
      </c>
      <c r="EO180" s="12">
        <f t="shared" si="163"/>
        <v>3.0940594059405933E-2</v>
      </c>
      <c r="EP180" s="12">
        <f t="shared" si="164"/>
        <v>8.2508250825082494E-2</v>
      </c>
      <c r="EQ180" s="12">
        <f t="shared" si="165"/>
        <v>5.156765676567656E-2</v>
      </c>
      <c r="ER180" s="12">
        <f t="shared" si="166"/>
        <v>100</v>
      </c>
      <c r="ES180" s="12">
        <f t="shared" si="167"/>
        <v>0</v>
      </c>
    </row>
    <row r="181" spans="1:149" s="38" customFormat="1" ht="14.65" thickBot="1" x14ac:dyDescent="0.5">
      <c r="A181" s="40" t="s">
        <v>260</v>
      </c>
      <c r="B181" s="98" t="s">
        <v>122</v>
      </c>
      <c r="C181" s="38" t="s">
        <v>445</v>
      </c>
      <c r="D181" s="38" t="s">
        <v>539</v>
      </c>
      <c r="E181" s="40" t="s">
        <v>20</v>
      </c>
      <c r="F181" s="40">
        <v>126</v>
      </c>
      <c r="G181" s="85" t="s">
        <v>434</v>
      </c>
      <c r="H181" s="40" t="s">
        <v>224</v>
      </c>
      <c r="I181" s="40">
        <v>1.5</v>
      </c>
      <c r="J181" s="40">
        <v>203.3</v>
      </c>
      <c r="K181" s="40"/>
      <c r="L181" s="40">
        <v>1200</v>
      </c>
      <c r="M181" s="85"/>
      <c r="N181" s="38" t="s">
        <v>89</v>
      </c>
      <c r="O181" s="40" t="s">
        <v>499</v>
      </c>
      <c r="P181" s="85" t="s">
        <v>226</v>
      </c>
      <c r="Q181" s="121">
        <v>6.4000000000000001E-2</v>
      </c>
      <c r="R181" s="99"/>
      <c r="S181" s="122">
        <v>-8.18</v>
      </c>
      <c r="AA181" s="51"/>
      <c r="AB181" s="51"/>
      <c r="AC181" s="51"/>
      <c r="AD181" s="85"/>
      <c r="AE181" s="51">
        <v>1</v>
      </c>
      <c r="AF181" s="51"/>
      <c r="AG181" s="51">
        <v>0</v>
      </c>
      <c r="AH181" s="85"/>
      <c r="AQ181" s="98"/>
      <c r="AR181" s="63">
        <v>1.008</v>
      </c>
      <c r="AS181" s="63"/>
      <c r="AT181" s="42"/>
      <c r="AU181" s="90">
        <v>2033</v>
      </c>
      <c r="AV181" s="90"/>
      <c r="AW181" s="90">
        <v>2049.2640000000001</v>
      </c>
      <c r="AX181" s="90"/>
      <c r="AY181" s="90"/>
      <c r="AZ181" s="90"/>
      <c r="BA181" s="98"/>
      <c r="BB181" s="101" t="s">
        <v>441</v>
      </c>
      <c r="BC181" s="92" t="s">
        <v>132</v>
      </c>
      <c r="BD181" s="85">
        <v>47.43</v>
      </c>
      <c r="BE181" s="85">
        <v>0.26</v>
      </c>
      <c r="BF181" s="85">
        <v>0.83</v>
      </c>
      <c r="BG181" s="85">
        <v>0.05</v>
      </c>
      <c r="BH181" s="85">
        <v>15.35</v>
      </c>
      <c r="BI181" s="85">
        <v>0.15</v>
      </c>
      <c r="BJ181" s="85"/>
      <c r="BK181" s="85"/>
      <c r="BL181" s="85"/>
      <c r="BM181" s="85"/>
      <c r="BN181" s="85">
        <v>8.25</v>
      </c>
      <c r="BO181" s="85">
        <v>7.0000000000000007E-2</v>
      </c>
      <c r="BP181" s="85">
        <v>0.14000000000000001</v>
      </c>
      <c r="BQ181" s="85">
        <v>7.0000000000000007E-2</v>
      </c>
      <c r="BR181" s="85">
        <v>9.32</v>
      </c>
      <c r="BS181" s="85"/>
      <c r="BT181" s="85"/>
      <c r="BU181" s="85"/>
      <c r="BV181" s="85"/>
      <c r="BW181" s="85"/>
      <c r="BX181" s="85">
        <v>11.89</v>
      </c>
      <c r="BY181" s="85">
        <v>0.15</v>
      </c>
      <c r="BZ181" s="85">
        <v>2.1800000000000002</v>
      </c>
      <c r="CA181" s="85">
        <v>0.09</v>
      </c>
      <c r="CB181" s="85">
        <v>0.08</v>
      </c>
      <c r="CC181" s="85">
        <v>0.03</v>
      </c>
      <c r="CD181" s="85">
        <v>0.08</v>
      </c>
      <c r="CE181" s="85">
        <v>0.05</v>
      </c>
      <c r="CF181" s="85"/>
      <c r="CG181" s="85"/>
      <c r="CH181" s="85"/>
      <c r="CI181" s="85"/>
      <c r="CJ181" s="85"/>
      <c r="CK181" s="85"/>
      <c r="CL181" s="85"/>
      <c r="CM181" s="85"/>
      <c r="CN181" s="85"/>
      <c r="CO181" s="85"/>
      <c r="CP181" s="85"/>
      <c r="CQ181" s="85"/>
      <c r="CR181" s="85"/>
      <c r="CS181" s="85"/>
      <c r="CT181" s="85"/>
      <c r="CU181" s="85"/>
      <c r="CV181" s="85"/>
      <c r="CW181" s="85"/>
      <c r="CX181" s="85"/>
      <c r="CY181" s="85"/>
      <c r="CZ181" s="85"/>
      <c r="DA181" s="85"/>
      <c r="DB181" s="85"/>
      <c r="DC181" s="85"/>
      <c r="DD181" s="85"/>
      <c r="DE181" s="85"/>
      <c r="DF181" s="85"/>
      <c r="DG181" s="85"/>
      <c r="DH181" s="40">
        <f t="shared" si="144"/>
        <v>95.55</v>
      </c>
      <c r="DJ181" s="42">
        <f t="shared" si="145"/>
        <v>4.4500000000000028</v>
      </c>
      <c r="DK181" s="85"/>
      <c r="DL181" s="38" t="s">
        <v>408</v>
      </c>
      <c r="DO181" s="40">
        <v>4.46</v>
      </c>
      <c r="DP181" s="85">
        <v>0.02</v>
      </c>
      <c r="DQ181" s="85"/>
      <c r="DR181" s="85"/>
      <c r="DU181" s="66"/>
      <c r="DW181" s="98"/>
      <c r="DX181" s="38">
        <f t="shared" si="146"/>
        <v>49.638932496075356</v>
      </c>
      <c r="DY181" s="38">
        <f t="shared" si="147"/>
        <v>0.27210884353741499</v>
      </c>
      <c r="DZ181" s="38">
        <f t="shared" si="148"/>
        <v>0.86865515436944007</v>
      </c>
      <c r="EA181" s="38">
        <f t="shared" si="149"/>
        <v>5.2328623757195193E-2</v>
      </c>
      <c r="EB181" s="38">
        <f t="shared" si="150"/>
        <v>16.064887493458922</v>
      </c>
      <c r="EC181" s="38">
        <f t="shared" si="151"/>
        <v>0.15698587127158556</v>
      </c>
      <c r="ED181" s="38">
        <f t="shared" si="152"/>
        <v>8.6342229199372049</v>
      </c>
      <c r="EE181" s="38">
        <f t="shared" si="153"/>
        <v>7.3260073260073263E-2</v>
      </c>
      <c r="EF181" s="38">
        <f t="shared" si="154"/>
        <v>0.14652014652014655</v>
      </c>
      <c r="EG181" s="38">
        <f t="shared" si="155"/>
        <v>7.3260073260073277E-2</v>
      </c>
      <c r="EH181" s="38">
        <f t="shared" si="156"/>
        <v>9.754055468341182</v>
      </c>
      <c r="EI181" s="38">
        <f t="shared" si="157"/>
        <v>0</v>
      </c>
      <c r="EJ181" s="38">
        <f t="shared" si="158"/>
        <v>12.443746729461017</v>
      </c>
      <c r="EK181" s="38">
        <f t="shared" si="159"/>
        <v>0.15698587127158556</v>
      </c>
      <c r="EL181" s="38">
        <f t="shared" si="160"/>
        <v>2.2815279958137102</v>
      </c>
      <c r="EM181" s="38">
        <f t="shared" si="161"/>
        <v>9.4191522762951327E-2</v>
      </c>
      <c r="EN181" s="38">
        <f t="shared" si="162"/>
        <v>8.3725798011512309E-2</v>
      </c>
      <c r="EO181" s="38">
        <f t="shared" si="163"/>
        <v>3.1397174254317116E-2</v>
      </c>
      <c r="EP181" s="38">
        <f t="shared" si="164"/>
        <v>8.3725798011512309E-2</v>
      </c>
      <c r="EQ181" s="38">
        <f t="shared" si="165"/>
        <v>5.2328623757195193E-2</v>
      </c>
      <c r="ER181" s="38">
        <f t="shared" si="166"/>
        <v>100</v>
      </c>
      <c r="ES181" s="38">
        <f t="shared" si="167"/>
        <v>0</v>
      </c>
    </row>
    <row r="182" spans="1:149" s="41" customFormat="1" x14ac:dyDescent="0.45">
      <c r="A182" s="39" t="s">
        <v>261</v>
      </c>
      <c r="B182" s="75" t="s">
        <v>442</v>
      </c>
      <c r="C182" s="41" t="s">
        <v>445</v>
      </c>
      <c r="D182" s="41" t="s">
        <v>540</v>
      </c>
      <c r="E182" s="39" t="s">
        <v>20</v>
      </c>
      <c r="F182" s="39" t="s">
        <v>340</v>
      </c>
      <c r="G182" s="76" t="s">
        <v>434</v>
      </c>
      <c r="H182" s="39" t="s">
        <v>224</v>
      </c>
      <c r="I182" s="39">
        <v>15</v>
      </c>
      <c r="J182" s="39">
        <v>26</v>
      </c>
      <c r="K182" s="39">
        <v>5</v>
      </c>
      <c r="L182" s="39">
        <v>1150</v>
      </c>
      <c r="M182" s="76">
        <v>10</v>
      </c>
      <c r="O182" s="39" t="s">
        <v>402</v>
      </c>
      <c r="P182" s="76" t="s">
        <v>226</v>
      </c>
      <c r="Q182" s="78"/>
      <c r="R182" s="77">
        <v>1.7</v>
      </c>
      <c r="S182" s="79"/>
      <c r="AA182" s="55"/>
      <c r="AB182" s="53"/>
      <c r="AC182" s="55"/>
      <c r="AD182" s="55"/>
      <c r="AE182" s="55">
        <v>0.91356731272917746</v>
      </c>
      <c r="AF182" s="53">
        <v>0.16972236773179675</v>
      </c>
      <c r="AG182" s="55">
        <v>8.6432687270822414E-2</v>
      </c>
      <c r="AH182" s="55">
        <v>9.638554216867469E-3</v>
      </c>
      <c r="AJ182" s="105"/>
      <c r="AK182" s="55"/>
      <c r="AL182" s="105"/>
      <c r="AQ182" s="75" t="s">
        <v>110</v>
      </c>
      <c r="AR182" s="80">
        <v>0.99219999999999997</v>
      </c>
      <c r="AS182" s="80">
        <v>1.0580000000000001</v>
      </c>
      <c r="AU182" s="81">
        <v>237.52750130958614</v>
      </c>
      <c r="AV182" s="81">
        <v>22.472498690413861</v>
      </c>
      <c r="AW182" s="81">
        <v>235.67478679937136</v>
      </c>
      <c r="AX182" s="81">
        <v>47.439905186290837</v>
      </c>
      <c r="AY182" s="81">
        <v>23.775903614457867</v>
      </c>
      <c r="AZ182" s="81">
        <v>46.723642898257026</v>
      </c>
      <c r="BA182" s="75"/>
      <c r="BB182" s="82" t="s">
        <v>441</v>
      </c>
      <c r="BC182" s="83" t="s">
        <v>452</v>
      </c>
      <c r="BD182" s="76">
        <v>51.257800000000003</v>
      </c>
      <c r="BE182" s="76">
        <v>0.214669</v>
      </c>
      <c r="BF182" s="76">
        <v>0.78944899999999996</v>
      </c>
      <c r="BG182" s="76">
        <v>3.9337299999999999E-2</v>
      </c>
      <c r="BH182" s="76">
        <v>18.080500000000001</v>
      </c>
      <c r="BI182" s="76">
        <v>7.1621000000000004E-2</v>
      </c>
      <c r="BJ182" s="76"/>
      <c r="BK182" s="76"/>
      <c r="BL182" s="76"/>
      <c r="BM182" s="76"/>
      <c r="BN182" s="76">
        <v>8.6967900000000001E-2</v>
      </c>
      <c r="BO182" s="76"/>
      <c r="BP182" s="76"/>
      <c r="BQ182" s="76"/>
      <c r="BR182" s="76">
        <v>6.1098100000000004</v>
      </c>
      <c r="BS182" s="76">
        <v>3.2535799999999997E-2</v>
      </c>
      <c r="BT182" s="76"/>
      <c r="BU182" s="76"/>
      <c r="BV182" s="76"/>
      <c r="BW182" s="76"/>
      <c r="BX182" s="76">
        <v>10.513999999999999</v>
      </c>
      <c r="BY182" s="76">
        <v>5.9098900000000003E-2</v>
      </c>
      <c r="BZ182" s="76">
        <v>2.0606399999999998</v>
      </c>
      <c r="CA182" s="76">
        <v>6.7926200000000006E-2</v>
      </c>
      <c r="CB182" s="76">
        <v>1.4458</v>
      </c>
      <c r="CC182" s="76">
        <v>2.86228E-2</v>
      </c>
      <c r="CD182" s="76"/>
      <c r="CE182" s="76"/>
      <c r="CF182" s="76"/>
      <c r="CG182" s="76"/>
      <c r="CH182" s="76"/>
      <c r="CI182" s="76"/>
      <c r="CJ182" s="76">
        <v>2.8714400000000001E-2</v>
      </c>
      <c r="CK182" s="76">
        <v>1.02373E-2</v>
      </c>
      <c r="CL182" s="76"/>
      <c r="CM182" s="76"/>
      <c r="CN182" s="76"/>
      <c r="CO182" s="76"/>
      <c r="CP182" s="76"/>
      <c r="CQ182" s="76"/>
      <c r="CR182" s="76"/>
      <c r="CS182" s="76"/>
      <c r="CT182" s="76"/>
      <c r="CU182" s="76"/>
      <c r="CV182" s="76"/>
      <c r="CW182" s="76"/>
      <c r="CX182" s="76"/>
      <c r="CY182" s="76"/>
      <c r="CZ182" s="76">
        <v>0.2026</v>
      </c>
      <c r="DA182" s="76">
        <v>8.2000000000000007E-3</v>
      </c>
      <c r="DB182" s="76"/>
      <c r="DC182" s="76"/>
      <c r="DD182" s="76"/>
      <c r="DE182" s="76"/>
      <c r="DF182" s="76"/>
      <c r="DG182" s="76"/>
      <c r="DH182" s="39">
        <f t="shared" si="144"/>
        <v>90.576281300000005</v>
      </c>
      <c r="DJ182" s="45">
        <f t="shared" si="145"/>
        <v>9.4237186999999949</v>
      </c>
      <c r="DK182" s="76"/>
      <c r="DL182" s="41" t="s">
        <v>451</v>
      </c>
      <c r="DO182" s="39">
        <v>1.47</v>
      </c>
      <c r="DP182" s="76"/>
      <c r="DQ182" s="76">
        <v>4.4999999999999997E-3</v>
      </c>
      <c r="DR182" s="76">
        <v>1.5E-3</v>
      </c>
      <c r="DU182" s="45"/>
      <c r="DW182" s="75"/>
      <c r="DX182" s="41">
        <f t="shared" si="146"/>
        <v>56.590753411732308</v>
      </c>
      <c r="DY182" s="41">
        <f t="shared" si="147"/>
        <v>0.2370035476384699</v>
      </c>
      <c r="DZ182" s="41">
        <f t="shared" si="148"/>
        <v>0.87158468935730082</v>
      </c>
      <c r="EA182" s="41">
        <f t="shared" si="149"/>
        <v>4.3430023219555601E-2</v>
      </c>
      <c r="EB182" s="41">
        <f t="shared" si="150"/>
        <v>19.961627636395356</v>
      </c>
      <c r="EC182" s="41">
        <f t="shared" si="151"/>
        <v>7.9072577248763681E-2</v>
      </c>
      <c r="ED182" s="41">
        <f t="shared" si="152"/>
        <v>9.6016196240107723E-2</v>
      </c>
      <c r="EE182" s="41">
        <f t="shared" si="153"/>
        <v>0</v>
      </c>
      <c r="EF182" s="41">
        <f t="shared" si="154"/>
        <v>0</v>
      </c>
      <c r="EG182" s="41" t="e">
        <f t="shared" si="155"/>
        <v>#DIV/0!</v>
      </c>
      <c r="EH182" s="41">
        <f t="shared" si="156"/>
        <v>6.7454855866333734</v>
      </c>
      <c r="EI182" s="41">
        <f t="shared" si="157"/>
        <v>3.5920882965196306E-2</v>
      </c>
      <c r="EJ182" s="41">
        <f t="shared" si="158"/>
        <v>11.607895410473205</v>
      </c>
      <c r="EK182" s="41">
        <f t="shared" si="159"/>
        <v>6.5247655513982775E-2</v>
      </c>
      <c r="EL182" s="41">
        <f t="shared" si="160"/>
        <v>2.2750326801062872</v>
      </c>
      <c r="EM182" s="41">
        <f t="shared" si="161"/>
        <v>7.4993363632383972E-2</v>
      </c>
      <c r="EN182" s="41">
        <f t="shared" si="162"/>
        <v>1.596223624164177</v>
      </c>
      <c r="EO182" s="41">
        <f t="shared" si="163"/>
        <v>3.1600767429607421E-2</v>
      </c>
      <c r="EP182" s="41">
        <f t="shared" si="164"/>
        <v>0</v>
      </c>
      <c r="EQ182" s="41" t="e">
        <f t="shared" si="165"/>
        <v>#DIV/0!</v>
      </c>
      <c r="ER182" s="41">
        <f t="shared" si="166"/>
        <v>100</v>
      </c>
      <c r="ES182" s="41">
        <f t="shared" si="167"/>
        <v>0</v>
      </c>
    </row>
    <row r="183" spans="1:149" s="41" customFormat="1" x14ac:dyDescent="0.45">
      <c r="A183" s="39" t="s">
        <v>261</v>
      </c>
      <c r="B183" s="75" t="s">
        <v>442</v>
      </c>
      <c r="C183" s="41" t="s">
        <v>445</v>
      </c>
      <c r="D183" s="41" t="s">
        <v>540</v>
      </c>
      <c r="E183" s="39" t="s">
        <v>20</v>
      </c>
      <c r="F183" s="39" t="s">
        <v>341</v>
      </c>
      <c r="G183" s="76" t="s">
        <v>434</v>
      </c>
      <c r="H183" s="39" t="s">
        <v>224</v>
      </c>
      <c r="I183" s="39">
        <v>6</v>
      </c>
      <c r="J183" s="39">
        <v>52</v>
      </c>
      <c r="K183" s="39">
        <v>5</v>
      </c>
      <c r="L183" s="39">
        <v>1150</v>
      </c>
      <c r="M183" s="76">
        <v>10</v>
      </c>
      <c r="O183" s="39" t="s">
        <v>402</v>
      </c>
      <c r="P183" s="76" t="s">
        <v>226</v>
      </c>
      <c r="Q183" s="78"/>
      <c r="R183" s="77">
        <v>1.7</v>
      </c>
      <c r="S183" s="79"/>
      <c r="AA183" s="55"/>
      <c r="AB183" s="53"/>
      <c r="AC183" s="55"/>
      <c r="AD183" s="55"/>
      <c r="AE183" s="55">
        <v>0.8733125649013499</v>
      </c>
      <c r="AF183" s="53">
        <v>0.24714434060228452</v>
      </c>
      <c r="AG183" s="55">
        <v>0.12668743509865005</v>
      </c>
      <c r="AH183" s="55">
        <v>2.0768431983385256E-2</v>
      </c>
      <c r="AJ183" s="105"/>
      <c r="AK183" s="55"/>
      <c r="AL183" s="105"/>
      <c r="AQ183" s="75" t="s">
        <v>110</v>
      </c>
      <c r="AR183" s="80">
        <v>0.98619999999999997</v>
      </c>
      <c r="AS183" s="80">
        <v>1.125</v>
      </c>
      <c r="AU183" s="81">
        <v>454.12253374870193</v>
      </c>
      <c r="AV183" s="81">
        <v>65.87746625129806</v>
      </c>
      <c r="AW183" s="81">
        <v>447.85564278296982</v>
      </c>
      <c r="AX183" s="81">
        <v>127.96695635764092</v>
      </c>
      <c r="AY183" s="81">
        <v>74.112149532710319</v>
      </c>
      <c r="AZ183" s="81">
        <v>144.60943495968942</v>
      </c>
      <c r="BA183" s="75"/>
      <c r="BB183" s="82" t="s">
        <v>441</v>
      </c>
      <c r="BC183" s="83" t="s">
        <v>452</v>
      </c>
      <c r="BD183" s="76">
        <v>50.600299999999997</v>
      </c>
      <c r="BE183" s="76">
        <v>0.224971</v>
      </c>
      <c r="BF183" s="76">
        <v>0.78205100000000005</v>
      </c>
      <c r="BG183" s="76">
        <v>3.8628900000000001E-2</v>
      </c>
      <c r="BH183" s="76">
        <v>17.920500000000001</v>
      </c>
      <c r="BI183" s="76">
        <v>6.8684700000000001E-2</v>
      </c>
      <c r="BJ183" s="76"/>
      <c r="BK183" s="76"/>
      <c r="BL183" s="76"/>
      <c r="BM183" s="76"/>
      <c r="BN183" s="76">
        <v>6.3976900000000003E-2</v>
      </c>
      <c r="BO183" s="76"/>
      <c r="BP183" s="76"/>
      <c r="BQ183" s="76"/>
      <c r="BR183" s="76">
        <v>6.2108400000000001</v>
      </c>
      <c r="BS183" s="76">
        <v>0.107178</v>
      </c>
      <c r="BT183" s="76"/>
      <c r="BU183" s="76"/>
      <c r="BV183" s="76"/>
      <c r="BW183" s="76"/>
      <c r="BX183" s="76">
        <v>10.5298</v>
      </c>
      <c r="BY183" s="76">
        <v>7.4104000000000003E-2</v>
      </c>
      <c r="BZ183" s="76">
        <v>2.0179399999999998</v>
      </c>
      <c r="CA183" s="76">
        <v>8.1703100000000001E-2</v>
      </c>
      <c r="CB183" s="76">
        <v>1.40943</v>
      </c>
      <c r="CC183" s="76">
        <v>2.48635E-2</v>
      </c>
      <c r="CD183" s="76"/>
      <c r="CE183" s="76"/>
      <c r="CF183" s="76"/>
      <c r="CG183" s="76"/>
      <c r="CH183" s="76"/>
      <c r="CI183" s="76"/>
      <c r="CJ183" s="76">
        <v>0.230964</v>
      </c>
      <c r="CK183" s="76">
        <v>1.64796E-2</v>
      </c>
      <c r="CL183" s="76"/>
      <c r="CM183" s="76"/>
      <c r="CN183" s="76"/>
      <c r="CO183" s="76"/>
      <c r="CP183" s="76"/>
      <c r="CQ183" s="76"/>
      <c r="CR183" s="76"/>
      <c r="CS183" s="76"/>
      <c r="CT183" s="76"/>
      <c r="CU183" s="76"/>
      <c r="CV183" s="76"/>
      <c r="CW183" s="76"/>
      <c r="CX183" s="76"/>
      <c r="CY183" s="76"/>
      <c r="CZ183" s="76">
        <v>0.24299999999999999</v>
      </c>
      <c r="DA183" s="76">
        <v>1.7899999999999999E-2</v>
      </c>
      <c r="DB183" s="76"/>
      <c r="DC183" s="76"/>
      <c r="DD183" s="76"/>
      <c r="DE183" s="76"/>
      <c r="DF183" s="76"/>
      <c r="DG183" s="76"/>
      <c r="DH183" s="39">
        <f t="shared" si="144"/>
        <v>90.008801899999995</v>
      </c>
      <c r="DJ183" s="45">
        <f t="shared" si="145"/>
        <v>9.9911981000000054</v>
      </c>
      <c r="DK183" s="76"/>
      <c r="DL183" s="41" t="s">
        <v>451</v>
      </c>
      <c r="DO183" s="39">
        <v>2.15</v>
      </c>
      <c r="DP183" s="76"/>
      <c r="DQ183" s="76">
        <v>5.4999999999999997E-3</v>
      </c>
      <c r="DR183" s="76">
        <v>4.0000000000000002E-4</v>
      </c>
      <c r="DU183" s="45"/>
      <c r="DW183" s="75"/>
      <c r="DX183" s="41">
        <f t="shared" si="146"/>
        <v>56.21705758978667</v>
      </c>
      <c r="DY183" s="41">
        <f t="shared" si="147"/>
        <v>0.24994333359746676</v>
      </c>
      <c r="DZ183" s="41">
        <f t="shared" si="148"/>
        <v>0.86886058195604099</v>
      </c>
      <c r="EA183" s="41">
        <f t="shared" si="149"/>
        <v>4.2916802784373029E-2</v>
      </c>
      <c r="EB183" s="41">
        <f t="shared" si="150"/>
        <v>19.909719518219699</v>
      </c>
      <c r="EC183" s="41">
        <f t="shared" si="151"/>
        <v>7.6308870410594823E-2</v>
      </c>
      <c r="ED183" s="41">
        <f t="shared" si="152"/>
        <v>7.1078493046800584E-2</v>
      </c>
      <c r="EE183" s="41">
        <f t="shared" si="153"/>
        <v>0</v>
      </c>
      <c r="EF183" s="41">
        <f t="shared" si="154"/>
        <v>0</v>
      </c>
      <c r="EG183" s="41" t="e">
        <f t="shared" si="155"/>
        <v>#DIV/0!</v>
      </c>
      <c r="EH183" s="41">
        <f t="shared" si="156"/>
        <v>6.9002584957194069</v>
      </c>
      <c r="EI183" s="41">
        <f t="shared" si="157"/>
        <v>0.11907502126189284</v>
      </c>
      <c r="EJ183" s="41">
        <f t="shared" si="158"/>
        <v>11.698633664403882</v>
      </c>
      <c r="EK183" s="41">
        <f t="shared" si="159"/>
        <v>8.2329726022050312E-2</v>
      </c>
      <c r="EL183" s="41">
        <f t="shared" si="160"/>
        <v>2.2419362966767808</v>
      </c>
      <c r="EM183" s="41">
        <f t="shared" si="161"/>
        <v>9.0772344787760154E-2</v>
      </c>
      <c r="EN183" s="41">
        <f t="shared" si="162"/>
        <v>1.5658801919904235</v>
      </c>
      <c r="EO183" s="41">
        <f t="shared" si="163"/>
        <v>2.7623409572347612E-2</v>
      </c>
      <c r="EP183" s="41">
        <f t="shared" si="164"/>
        <v>0</v>
      </c>
      <c r="EQ183" s="41" t="e">
        <f t="shared" si="165"/>
        <v>#DIV/0!</v>
      </c>
      <c r="ER183" s="41">
        <f t="shared" si="166"/>
        <v>100</v>
      </c>
      <c r="ES183" s="41">
        <f t="shared" si="167"/>
        <v>0</v>
      </c>
    </row>
    <row r="184" spans="1:149" s="41" customFormat="1" x14ac:dyDescent="0.45">
      <c r="A184" s="39" t="s">
        <v>261</v>
      </c>
      <c r="B184" s="75" t="s">
        <v>442</v>
      </c>
      <c r="C184" s="41" t="s">
        <v>445</v>
      </c>
      <c r="D184" s="41" t="s">
        <v>540</v>
      </c>
      <c r="E184" s="39" t="s">
        <v>20</v>
      </c>
      <c r="F184" s="39" t="s">
        <v>342</v>
      </c>
      <c r="G184" s="76" t="s">
        <v>434</v>
      </c>
      <c r="H184" s="39" t="s">
        <v>224</v>
      </c>
      <c r="I184" s="39">
        <v>6</v>
      </c>
      <c r="J184" s="39">
        <v>150</v>
      </c>
      <c r="K184" s="39">
        <v>5</v>
      </c>
      <c r="L184" s="39">
        <v>1150</v>
      </c>
      <c r="M184" s="76">
        <v>10</v>
      </c>
      <c r="O184" s="39" t="s">
        <v>232</v>
      </c>
      <c r="P184" s="76" t="s">
        <v>226</v>
      </c>
      <c r="Q184" s="78"/>
      <c r="R184" s="77">
        <v>2.4</v>
      </c>
      <c r="S184" s="79"/>
      <c r="AA184" s="55"/>
      <c r="AB184" s="53"/>
      <c r="AC184" s="55"/>
      <c r="AD184" s="55"/>
      <c r="AE184" s="55">
        <v>0.82233502538071068</v>
      </c>
      <c r="AF184" s="53">
        <v>0.34923857868020297</v>
      </c>
      <c r="AG184" s="55">
        <v>0.17766497461928932</v>
      </c>
      <c r="AH184" s="55">
        <v>4.060913705583756E-2</v>
      </c>
      <c r="AJ184" s="105"/>
      <c r="AK184" s="55"/>
      <c r="AL184" s="105"/>
      <c r="AQ184" s="75" t="s">
        <v>110</v>
      </c>
      <c r="AR184" s="80">
        <v>0.98199999999999998</v>
      </c>
      <c r="AS184" s="80">
        <v>1.4490000000000001</v>
      </c>
      <c r="AU184" s="81">
        <v>1233.5025380710661</v>
      </c>
      <c r="AV184" s="81">
        <v>266.497461928934</v>
      </c>
      <c r="AW184" s="81">
        <v>1211.2994923857868</v>
      </c>
      <c r="AX184" s="81">
        <v>514.74735428189081</v>
      </c>
      <c r="AY184" s="81">
        <v>386.15482233502536</v>
      </c>
      <c r="AZ184" s="81">
        <v>759.09733430448318</v>
      </c>
      <c r="BA184" s="75"/>
      <c r="BB184" s="82" t="s">
        <v>441</v>
      </c>
      <c r="BC184" s="83" t="s">
        <v>452</v>
      </c>
      <c r="BD184" s="76">
        <v>48.8919</v>
      </c>
      <c r="BE184" s="76">
        <v>0.60752799999999996</v>
      </c>
      <c r="BF184" s="76">
        <v>0.77879699999999996</v>
      </c>
      <c r="BG184" s="76">
        <v>6.3756400000000005E-2</v>
      </c>
      <c r="BH184" s="76">
        <v>17.562000000000001</v>
      </c>
      <c r="BI184" s="76">
        <v>0.35265400000000002</v>
      </c>
      <c r="BJ184" s="76">
        <v>3.0938099999999999</v>
      </c>
      <c r="BK184" s="76">
        <v>0.23253499999999999</v>
      </c>
      <c r="BL184" s="76"/>
      <c r="BM184" s="76"/>
      <c r="BN184" s="76">
        <v>0.23253499999999999</v>
      </c>
      <c r="BO184" s="76"/>
      <c r="BP184" s="76"/>
      <c r="BQ184" s="76"/>
      <c r="BR184" s="76">
        <v>6.2825600000000001</v>
      </c>
      <c r="BS184" s="76">
        <v>0.29254799999999997</v>
      </c>
      <c r="BT184" s="76"/>
      <c r="BU184" s="76"/>
      <c r="BV184" s="76"/>
      <c r="BW184" s="76"/>
      <c r="BX184" s="76">
        <v>10.328200000000001</v>
      </c>
      <c r="BY184" s="76">
        <v>0.26289800000000002</v>
      </c>
      <c r="BZ184" s="76">
        <v>1.96929</v>
      </c>
      <c r="CA184" s="76">
        <v>7.4812699999999996E-2</v>
      </c>
      <c r="CB184" s="76">
        <v>1.34379</v>
      </c>
      <c r="CC184" s="76">
        <v>0.16550999999999999</v>
      </c>
      <c r="CD184" s="76"/>
      <c r="CE184" s="76"/>
      <c r="CF184" s="76"/>
      <c r="CG184" s="76"/>
      <c r="CH184" s="76"/>
      <c r="CI184" s="76"/>
      <c r="CJ184" s="76">
        <v>0.42921799999999999</v>
      </c>
      <c r="CK184" s="76">
        <v>3.8702E-2</v>
      </c>
      <c r="CL184" s="76"/>
      <c r="CM184" s="76"/>
      <c r="CN184" s="76"/>
      <c r="CO184" s="76"/>
      <c r="CP184" s="76"/>
      <c r="CQ184" s="76"/>
      <c r="CR184" s="76"/>
      <c r="CS184" s="76"/>
      <c r="CT184" s="76"/>
      <c r="CU184" s="76"/>
      <c r="CV184" s="76"/>
      <c r="CW184" s="76"/>
      <c r="CX184" s="76"/>
      <c r="CY184" s="76"/>
      <c r="CZ184" s="76">
        <v>0.19789999999999999</v>
      </c>
      <c r="DA184" s="76">
        <v>1.34E-2</v>
      </c>
      <c r="DB184" s="76"/>
      <c r="DC184" s="76"/>
      <c r="DD184" s="76"/>
      <c r="DE184" s="76"/>
      <c r="DF184" s="76"/>
      <c r="DG184" s="76"/>
      <c r="DH184" s="39">
        <f t="shared" si="144"/>
        <v>91.110000000000014</v>
      </c>
      <c r="DJ184" s="45">
        <f t="shared" si="145"/>
        <v>8.8899999999999864</v>
      </c>
      <c r="DK184" s="76"/>
      <c r="DL184" s="41" t="s">
        <v>451</v>
      </c>
      <c r="DO184" s="39">
        <v>2.57</v>
      </c>
      <c r="DP184" s="76"/>
      <c r="DQ184" s="76">
        <v>0.03</v>
      </c>
      <c r="DR184" s="76">
        <v>3.0000000000000001E-3</v>
      </c>
      <c r="DU184" s="45"/>
      <c r="DW184" s="75"/>
      <c r="DX184" s="41">
        <f t="shared" si="146"/>
        <v>53.662495884096138</v>
      </c>
      <c r="DY184" s="41">
        <f t="shared" si="147"/>
        <v>0.66680715618483133</v>
      </c>
      <c r="DZ184" s="41">
        <f t="shared" si="148"/>
        <v>0.8547876193612115</v>
      </c>
      <c r="EA184" s="41">
        <f t="shared" si="149"/>
        <v>6.9977389968170337E-2</v>
      </c>
      <c r="EB184" s="41">
        <f t="shared" si="150"/>
        <v>19.275600921962461</v>
      </c>
      <c r="EC184" s="41">
        <f t="shared" si="151"/>
        <v>0.38706398858522661</v>
      </c>
      <c r="ED184" s="41">
        <f t="shared" si="152"/>
        <v>0.25522445395675553</v>
      </c>
      <c r="EE184" s="41">
        <f t="shared" si="153"/>
        <v>0</v>
      </c>
      <c r="EF184" s="41">
        <f t="shared" si="154"/>
        <v>0</v>
      </c>
      <c r="EG184" s="41" t="e">
        <f t="shared" si="155"/>
        <v>#DIV/0!</v>
      </c>
      <c r="EH184" s="41">
        <f t="shared" si="156"/>
        <v>6.8955767753265267</v>
      </c>
      <c r="EI184" s="41">
        <f t="shared" si="157"/>
        <v>0.32109318406322018</v>
      </c>
      <c r="EJ184" s="41">
        <f t="shared" si="158"/>
        <v>11.335967511798923</v>
      </c>
      <c r="EK184" s="41">
        <f t="shared" si="159"/>
        <v>0.28855010426956423</v>
      </c>
      <c r="EL184" s="41">
        <f t="shared" si="160"/>
        <v>2.1614422127099107</v>
      </c>
      <c r="EM184" s="41">
        <f t="shared" si="161"/>
        <v>8.2112501371967933E-2</v>
      </c>
      <c r="EN184" s="41">
        <f t="shared" si="162"/>
        <v>1.4749094501152451</v>
      </c>
      <c r="EO184" s="41">
        <f t="shared" si="163"/>
        <v>0.18165953243332231</v>
      </c>
      <c r="EP184" s="41">
        <f t="shared" si="164"/>
        <v>0</v>
      </c>
      <c r="EQ184" s="41" t="e">
        <f t="shared" si="165"/>
        <v>#DIV/0!</v>
      </c>
      <c r="ER184" s="41">
        <f t="shared" si="166"/>
        <v>100</v>
      </c>
      <c r="ES184" s="41">
        <f t="shared" si="167"/>
        <v>0</v>
      </c>
    </row>
    <row r="185" spans="1:149" s="41" customFormat="1" x14ac:dyDescent="0.45">
      <c r="A185" s="39" t="s">
        <v>261</v>
      </c>
      <c r="B185" s="75" t="s">
        <v>442</v>
      </c>
      <c r="C185" s="41" t="s">
        <v>445</v>
      </c>
      <c r="D185" s="41" t="s">
        <v>540</v>
      </c>
      <c r="E185" s="39" t="s">
        <v>20</v>
      </c>
      <c r="F185" s="39" t="s">
        <v>343</v>
      </c>
      <c r="G185" s="76" t="s">
        <v>434</v>
      </c>
      <c r="H185" s="39" t="s">
        <v>224</v>
      </c>
      <c r="I185" s="39">
        <v>6</v>
      </c>
      <c r="J185" s="39">
        <v>200</v>
      </c>
      <c r="K185" s="39">
        <v>5</v>
      </c>
      <c r="L185" s="39">
        <v>1150</v>
      </c>
      <c r="M185" s="76">
        <v>10</v>
      </c>
      <c r="O185" s="39" t="s">
        <v>249</v>
      </c>
      <c r="P185" s="76" t="s">
        <v>226</v>
      </c>
      <c r="Q185" s="78"/>
      <c r="R185" s="77">
        <v>2</v>
      </c>
      <c r="S185" s="79"/>
      <c r="AA185" s="55"/>
      <c r="AB185" s="53"/>
      <c r="AC185" s="55"/>
      <c r="AD185" s="55"/>
      <c r="AE185" s="55">
        <v>0.81340206185567021</v>
      </c>
      <c r="AF185" s="53">
        <v>0.43711340206185573</v>
      </c>
      <c r="AG185" s="55">
        <v>0.1865979381443299</v>
      </c>
      <c r="AH185" s="55">
        <v>5.2577319587628875E-3</v>
      </c>
      <c r="AJ185" s="105"/>
      <c r="AK185" s="55"/>
      <c r="AL185" s="105"/>
      <c r="AQ185" s="75" t="s">
        <v>110</v>
      </c>
      <c r="AR185" s="80">
        <v>0.9909</v>
      </c>
      <c r="AS185" s="80">
        <v>1.66</v>
      </c>
      <c r="AU185" s="81">
        <v>1626.8041237113405</v>
      </c>
      <c r="AV185" s="81">
        <v>373.19587628865958</v>
      </c>
      <c r="AW185" s="81">
        <v>1612.0002061855673</v>
      </c>
      <c r="AX185" s="81">
        <v>866.47474364352399</v>
      </c>
      <c r="AY185" s="81">
        <v>619.50515463917486</v>
      </c>
      <c r="AZ185" s="81">
        <v>1451.2429404612378</v>
      </c>
      <c r="BA185" s="75"/>
      <c r="BB185" s="82" t="s">
        <v>441</v>
      </c>
      <c r="BC185" s="83" t="s">
        <v>452</v>
      </c>
      <c r="BD185" s="76">
        <v>48.062600000000003</v>
      </c>
      <c r="BE185" s="76">
        <v>0.269899</v>
      </c>
      <c r="BF185" s="76">
        <v>0.75464900000000001</v>
      </c>
      <c r="BG185" s="76">
        <v>5.0304300000000003E-2</v>
      </c>
      <c r="BH185" s="76">
        <v>17.471299999999999</v>
      </c>
      <c r="BI185" s="76">
        <v>0.16319500000000001</v>
      </c>
      <c r="BJ185" s="76">
        <v>2.7584599999999999</v>
      </c>
      <c r="BK185" s="76">
        <v>0.14235200000000001</v>
      </c>
      <c r="BL185" s="76"/>
      <c r="BM185" s="76"/>
      <c r="BN185" s="76">
        <v>0.14235200000000001</v>
      </c>
      <c r="BO185" s="76"/>
      <c r="BP185" s="76"/>
      <c r="BQ185" s="76"/>
      <c r="BR185" s="76">
        <v>6.11463</v>
      </c>
      <c r="BS185" s="76">
        <v>9.2349799999999996E-2</v>
      </c>
      <c r="BT185" s="76"/>
      <c r="BU185" s="76"/>
      <c r="BV185" s="76"/>
      <c r="BW185" s="76"/>
      <c r="BX185" s="76">
        <v>10.2881</v>
      </c>
      <c r="BY185" s="76">
        <v>0.112458</v>
      </c>
      <c r="BZ185" s="76">
        <v>1.8961600000000001</v>
      </c>
      <c r="CA185" s="76">
        <v>6.32133E-2</v>
      </c>
      <c r="CB185" s="76">
        <v>1.34405</v>
      </c>
      <c r="CC185" s="76">
        <v>9.9444000000000005E-2</v>
      </c>
      <c r="CD185" s="76"/>
      <c r="CE185" s="76"/>
      <c r="CF185" s="76"/>
      <c r="CG185" s="76"/>
      <c r="CH185" s="76"/>
      <c r="CI185" s="76"/>
      <c r="CJ185" s="76">
        <v>0.43271300000000001</v>
      </c>
      <c r="CK185" s="76">
        <v>3.2459699999999999E-3</v>
      </c>
      <c r="CL185" s="76"/>
      <c r="CM185" s="76"/>
      <c r="CN185" s="76"/>
      <c r="CO185" s="76"/>
      <c r="CP185" s="76"/>
      <c r="CQ185" s="76"/>
      <c r="CR185" s="76"/>
      <c r="CS185" s="76"/>
      <c r="CT185" s="76"/>
      <c r="CU185" s="76"/>
      <c r="CV185" s="76"/>
      <c r="CW185" s="76"/>
      <c r="CX185" s="76"/>
      <c r="CY185" s="76"/>
      <c r="CZ185" s="76">
        <v>0.17299999999999999</v>
      </c>
      <c r="DA185" s="76">
        <v>1.38E-2</v>
      </c>
      <c r="DB185" s="76"/>
      <c r="DC185" s="76"/>
      <c r="DD185" s="76"/>
      <c r="DE185" s="76"/>
      <c r="DF185" s="76"/>
      <c r="DG185" s="76"/>
      <c r="DH185" s="39">
        <f t="shared" si="144"/>
        <v>89.43801400000001</v>
      </c>
      <c r="DJ185" s="45">
        <f t="shared" si="145"/>
        <v>10.56198599999999</v>
      </c>
      <c r="DK185" s="76"/>
      <c r="DL185" s="41" t="s">
        <v>451</v>
      </c>
      <c r="DO185" s="39">
        <v>2.7</v>
      </c>
      <c r="DP185" s="76"/>
      <c r="DQ185" s="76">
        <v>5.1499999999999997E-2</v>
      </c>
      <c r="DR185" s="76">
        <v>4.3E-3</v>
      </c>
      <c r="DU185" s="45"/>
      <c r="DW185" s="75"/>
      <c r="DX185" s="41">
        <f t="shared" si="146"/>
        <v>53.738447278133883</v>
      </c>
      <c r="DY185" s="41">
        <f t="shared" si="147"/>
        <v>0.30177213013696835</v>
      </c>
      <c r="DZ185" s="41">
        <f t="shared" si="148"/>
        <v>0.843767617648576</v>
      </c>
      <c r="EA185" s="41">
        <f t="shared" si="149"/>
        <v>5.6244875920433555E-2</v>
      </c>
      <c r="EB185" s="41">
        <f t="shared" si="150"/>
        <v>19.534534834371431</v>
      </c>
      <c r="EC185" s="41">
        <f t="shared" si="151"/>
        <v>0.18246715540888461</v>
      </c>
      <c r="ED185" s="41">
        <f t="shared" si="152"/>
        <v>0.15916274706189248</v>
      </c>
      <c r="EE185" s="41">
        <f t="shared" si="153"/>
        <v>0</v>
      </c>
      <c r="EF185" s="41">
        <f t="shared" si="154"/>
        <v>0</v>
      </c>
      <c r="EG185" s="41" t="e">
        <f t="shared" si="155"/>
        <v>#DIV/0!</v>
      </c>
      <c r="EH185" s="41">
        <f t="shared" si="156"/>
        <v>6.8367238118681826</v>
      </c>
      <c r="EI185" s="41">
        <f t="shared" si="157"/>
        <v>0.1032556469780288</v>
      </c>
      <c r="EJ185" s="41">
        <f t="shared" si="158"/>
        <v>11.503050593229853</v>
      </c>
      <c r="EK185" s="41">
        <f t="shared" si="159"/>
        <v>0.12573848073147062</v>
      </c>
      <c r="EL185" s="41">
        <f t="shared" si="160"/>
        <v>2.1200828542547914</v>
      </c>
      <c r="EM185" s="41">
        <f t="shared" si="161"/>
        <v>7.0678335947844284E-2</v>
      </c>
      <c r="EN185" s="41">
        <f t="shared" si="162"/>
        <v>1.5027726353583835</v>
      </c>
      <c r="EO185" s="41">
        <f t="shared" si="163"/>
        <v>0.11118762095947257</v>
      </c>
      <c r="EP185" s="41">
        <f t="shared" si="164"/>
        <v>0</v>
      </c>
      <c r="EQ185" s="41" t="e">
        <f t="shared" si="165"/>
        <v>#DIV/0!</v>
      </c>
      <c r="ER185" s="41">
        <f t="shared" si="166"/>
        <v>100</v>
      </c>
      <c r="ES185" s="41">
        <f t="shared" si="167"/>
        <v>0</v>
      </c>
    </row>
    <row r="186" spans="1:149" s="41" customFormat="1" x14ac:dyDescent="0.45">
      <c r="A186" s="39" t="s">
        <v>261</v>
      </c>
      <c r="B186" s="75" t="s">
        <v>442</v>
      </c>
      <c r="C186" s="41" t="s">
        <v>445</v>
      </c>
      <c r="D186" s="41" t="s">
        <v>540</v>
      </c>
      <c r="E186" s="39" t="s">
        <v>20</v>
      </c>
      <c r="F186" s="39" t="s">
        <v>344</v>
      </c>
      <c r="G186" s="76" t="s">
        <v>434</v>
      </c>
      <c r="H186" s="39" t="s">
        <v>224</v>
      </c>
      <c r="I186" s="39">
        <v>12</v>
      </c>
      <c r="J186" s="39">
        <v>200</v>
      </c>
      <c r="K186" s="39">
        <v>5</v>
      </c>
      <c r="L186" s="39">
        <v>1150</v>
      </c>
      <c r="M186" s="76">
        <v>10</v>
      </c>
      <c r="O186" s="39" t="s">
        <v>403</v>
      </c>
      <c r="P186" s="76" t="s">
        <v>226</v>
      </c>
      <c r="Q186" s="78"/>
      <c r="R186" s="77">
        <v>1.8</v>
      </c>
      <c r="S186" s="79"/>
      <c r="AA186" s="55"/>
      <c r="AB186" s="53"/>
      <c r="AC186" s="55"/>
      <c r="AD186" s="55"/>
      <c r="AE186" s="55">
        <v>0.81432896064581228</v>
      </c>
      <c r="AF186" s="53">
        <v>0.3814328960645812</v>
      </c>
      <c r="AG186" s="55">
        <v>0.18567103935418769</v>
      </c>
      <c r="AH186" s="55">
        <v>4.6417759838546922E-2</v>
      </c>
      <c r="AJ186" s="105"/>
      <c r="AK186" s="55"/>
      <c r="AL186" s="105"/>
      <c r="AQ186" s="75" t="s">
        <v>110</v>
      </c>
      <c r="AR186" s="80">
        <v>0.9909</v>
      </c>
      <c r="AS186" s="80">
        <v>1.66</v>
      </c>
      <c r="AU186" s="81">
        <v>1628.6579212916245</v>
      </c>
      <c r="AV186" s="81">
        <v>371.34207870837542</v>
      </c>
      <c r="AW186" s="81">
        <v>1613.8371342078706</v>
      </c>
      <c r="AX186" s="81">
        <v>756.15733199390536</v>
      </c>
      <c r="AY186" s="81">
        <v>616.42785065590317</v>
      </c>
      <c r="AZ186" s="81">
        <v>1266.3872205907032</v>
      </c>
      <c r="BA186" s="75"/>
      <c r="BB186" s="82" t="s">
        <v>441</v>
      </c>
      <c r="BC186" s="83" t="s">
        <v>452</v>
      </c>
      <c r="BD186" s="76">
        <v>48.503</v>
      </c>
      <c r="BE186" s="76">
        <v>0.46437</v>
      </c>
      <c r="BF186" s="76">
        <v>0.77507000000000004</v>
      </c>
      <c r="BG186" s="76">
        <v>5.6081399999999997E-2</v>
      </c>
      <c r="BH186" s="76">
        <v>17.753599999999999</v>
      </c>
      <c r="BI186" s="76">
        <v>0.17779700000000001</v>
      </c>
      <c r="BJ186" s="76"/>
      <c r="BK186" s="76"/>
      <c r="BL186" s="76"/>
      <c r="BM186" s="76"/>
      <c r="BN186" s="76">
        <v>0.117534</v>
      </c>
      <c r="BO186" s="76"/>
      <c r="BP186" s="76"/>
      <c r="BQ186" s="76"/>
      <c r="BR186" s="76">
        <v>6.2002800000000002</v>
      </c>
      <c r="BS186" s="76">
        <v>9.5326900000000006E-2</v>
      </c>
      <c r="BT186" s="76"/>
      <c r="BU186" s="76"/>
      <c r="BV186" s="76"/>
      <c r="BW186" s="76"/>
      <c r="BX186" s="76">
        <v>10.505699999999999</v>
      </c>
      <c r="BY186" s="76">
        <v>0.13618</v>
      </c>
      <c r="BZ186" s="76">
        <v>1.9014899999999999</v>
      </c>
      <c r="CA186" s="76">
        <v>5.6189000000000003E-2</v>
      </c>
      <c r="CB186" s="76">
        <v>1.32561</v>
      </c>
      <c r="CC186" s="76">
        <v>0.100975</v>
      </c>
      <c r="CD186" s="76"/>
      <c r="CE186" s="76"/>
      <c r="CF186" s="76"/>
      <c r="CG186" s="76"/>
      <c r="CH186" s="76"/>
      <c r="CI186" s="76"/>
      <c r="CJ186" s="76">
        <v>0.44494800000000001</v>
      </c>
      <c r="CK186" s="76">
        <v>3.5456000000000001E-2</v>
      </c>
      <c r="CL186" s="76"/>
      <c r="CM186" s="76"/>
      <c r="CN186" s="76"/>
      <c r="CO186" s="76"/>
      <c r="CP186" s="76"/>
      <c r="CQ186" s="76"/>
      <c r="CR186" s="76"/>
      <c r="CS186" s="76"/>
      <c r="CT186" s="76"/>
      <c r="CU186" s="76"/>
      <c r="CV186" s="76"/>
      <c r="CW186" s="76"/>
      <c r="CX186" s="76"/>
      <c r="CY186" s="76"/>
      <c r="CZ186" s="76">
        <v>0.20710000000000001</v>
      </c>
      <c r="DA186" s="76">
        <v>1.4200000000000001E-2</v>
      </c>
      <c r="DB186" s="76"/>
      <c r="DC186" s="76"/>
      <c r="DD186" s="76"/>
      <c r="DE186" s="76"/>
      <c r="DF186" s="76"/>
      <c r="DG186" s="76"/>
      <c r="DH186" s="39">
        <f t="shared" si="144"/>
        <v>87.734331999999995</v>
      </c>
      <c r="DJ186" s="45">
        <f t="shared" si="145"/>
        <v>12.265668000000005</v>
      </c>
      <c r="DK186" s="76"/>
      <c r="DL186" s="41" t="s">
        <v>451</v>
      </c>
      <c r="DO186" s="39">
        <v>2.7</v>
      </c>
      <c r="DP186" s="76"/>
      <c r="DQ186" s="76">
        <v>4.8500000000000001E-2</v>
      </c>
      <c r="DR186" s="76">
        <v>4.7999999999999996E-3</v>
      </c>
      <c r="DU186" s="45"/>
      <c r="DW186" s="75"/>
      <c r="DX186" s="41">
        <f t="shared" si="146"/>
        <v>55.283945172113469</v>
      </c>
      <c r="DY186" s="41">
        <f t="shared" si="147"/>
        <v>0.52929108755281806</v>
      </c>
      <c r="DZ186" s="41">
        <f t="shared" si="148"/>
        <v>0.88342839380141402</v>
      </c>
      <c r="EA186" s="41">
        <f t="shared" si="149"/>
        <v>6.3921840768104324E-2</v>
      </c>
      <c r="EB186" s="41">
        <f t="shared" si="150"/>
        <v>20.23563591958505</v>
      </c>
      <c r="EC186" s="41">
        <f t="shared" si="151"/>
        <v>0.20265384821075522</v>
      </c>
      <c r="ED186" s="41">
        <f t="shared" si="152"/>
        <v>0.13396580029810906</v>
      </c>
      <c r="EE186" s="41">
        <f t="shared" si="153"/>
        <v>0</v>
      </c>
      <c r="EF186" s="41">
        <f t="shared" si="154"/>
        <v>0</v>
      </c>
      <c r="EG186" s="41" t="e">
        <f t="shared" si="155"/>
        <v>#DIV/0!</v>
      </c>
      <c r="EH186" s="41">
        <f t="shared" si="156"/>
        <v>7.0671080051079667</v>
      </c>
      <c r="EI186" s="41">
        <f t="shared" si="157"/>
        <v>0.10865404434834018</v>
      </c>
      <c r="EJ186" s="41">
        <f t="shared" si="158"/>
        <v>11.974445762007967</v>
      </c>
      <c r="EK186" s="41">
        <f t="shared" si="159"/>
        <v>0.15521859789164405</v>
      </c>
      <c r="EL186" s="41">
        <f t="shared" si="160"/>
        <v>2.1673271530693365</v>
      </c>
      <c r="EM186" s="41">
        <f t="shared" si="161"/>
        <v>6.4044483748961586E-2</v>
      </c>
      <c r="EN186" s="41">
        <f t="shared" si="162"/>
        <v>1.510936448458968</v>
      </c>
      <c r="EO186" s="41">
        <f t="shared" si="163"/>
        <v>0.11509177501915668</v>
      </c>
      <c r="EP186" s="41">
        <f t="shared" si="164"/>
        <v>0</v>
      </c>
      <c r="EQ186" s="41" t="e">
        <f t="shared" si="165"/>
        <v>#DIV/0!</v>
      </c>
      <c r="ER186" s="41">
        <f t="shared" si="166"/>
        <v>100</v>
      </c>
      <c r="ES186" s="41">
        <f t="shared" si="167"/>
        <v>0</v>
      </c>
    </row>
    <row r="187" spans="1:149" s="41" customFormat="1" x14ac:dyDescent="0.45">
      <c r="A187" s="39" t="s">
        <v>261</v>
      </c>
      <c r="B187" s="75" t="s">
        <v>442</v>
      </c>
      <c r="C187" s="41" t="s">
        <v>445</v>
      </c>
      <c r="D187" s="41" t="s">
        <v>540</v>
      </c>
      <c r="E187" s="39" t="s">
        <v>20</v>
      </c>
      <c r="F187" s="39" t="s">
        <v>345</v>
      </c>
      <c r="G187" s="76" t="s">
        <v>434</v>
      </c>
      <c r="H187" s="39" t="s">
        <v>224</v>
      </c>
      <c r="I187" s="39">
        <v>12</v>
      </c>
      <c r="J187" s="39">
        <v>250</v>
      </c>
      <c r="K187" s="39">
        <v>5</v>
      </c>
      <c r="L187" s="39">
        <v>1150</v>
      </c>
      <c r="M187" s="76">
        <v>10</v>
      </c>
      <c r="O187" s="39" t="s">
        <v>235</v>
      </c>
      <c r="P187" s="76" t="s">
        <v>226</v>
      </c>
      <c r="Q187" s="78"/>
      <c r="R187" s="77">
        <v>1.6</v>
      </c>
      <c r="S187" s="79"/>
      <c r="AA187" s="55"/>
      <c r="AB187" s="53"/>
      <c r="AC187" s="55"/>
      <c r="AD187" s="55"/>
      <c r="AE187" s="55">
        <v>0.78681771369721942</v>
      </c>
      <c r="AF187" s="53">
        <v>0.43666323377960864</v>
      </c>
      <c r="AG187" s="55">
        <v>0.21318228630278063</v>
      </c>
      <c r="AH187" s="55">
        <v>5.9732234809474774E-2</v>
      </c>
      <c r="AJ187" s="105"/>
      <c r="AK187" s="55"/>
      <c r="AL187" s="105"/>
      <c r="AQ187" s="75" t="s">
        <v>110</v>
      </c>
      <c r="AR187" s="80">
        <v>1.0069999999999999</v>
      </c>
      <c r="AS187" s="80">
        <v>1.903</v>
      </c>
      <c r="AU187" s="81">
        <v>1967.0442842430487</v>
      </c>
      <c r="AV187" s="81">
        <v>532.95571575695146</v>
      </c>
      <c r="AW187" s="81">
        <v>1980.8135942327499</v>
      </c>
      <c r="AX187" s="81">
        <v>1099.463864750996</v>
      </c>
      <c r="AY187" s="81">
        <v>1014.2147270854787</v>
      </c>
      <c r="AZ187" s="81">
        <v>2077.4659363870296</v>
      </c>
      <c r="BA187" s="75"/>
      <c r="BB187" s="82" t="s">
        <v>441</v>
      </c>
      <c r="BC187" s="83" t="s">
        <v>452</v>
      </c>
      <c r="BD187" s="76">
        <v>48.435400000000001</v>
      </c>
      <c r="BE187" s="76">
        <v>0.20255400000000001</v>
      </c>
      <c r="BF187" s="76">
        <v>0.79322300000000001</v>
      </c>
      <c r="BG187" s="76">
        <v>4.81831E-2</v>
      </c>
      <c r="BH187" s="76">
        <v>17.4849</v>
      </c>
      <c r="BI187" s="76">
        <v>0.14175699999999999</v>
      </c>
      <c r="BJ187" s="76">
        <v>2.4370699999999998</v>
      </c>
      <c r="BK187" s="76">
        <v>0.15112900000000001</v>
      </c>
      <c r="BL187" s="76"/>
      <c r="BM187" s="76"/>
      <c r="BN187" s="76">
        <v>0.15112900000000001</v>
      </c>
      <c r="BO187" s="76"/>
      <c r="BP187" s="76"/>
      <c r="BQ187" s="76"/>
      <c r="BR187" s="76">
        <v>5.9489999999999998</v>
      </c>
      <c r="BS187" s="76">
        <v>9.45468E-2</v>
      </c>
      <c r="BT187" s="76"/>
      <c r="BU187" s="76"/>
      <c r="BV187" s="76"/>
      <c r="BW187" s="76"/>
      <c r="BX187" s="76">
        <v>10.1241</v>
      </c>
      <c r="BY187" s="76">
        <v>0.11454400000000001</v>
      </c>
      <c r="BZ187" s="76">
        <v>1.9319999999999999</v>
      </c>
      <c r="CA187" s="76">
        <v>6.1425E-2</v>
      </c>
      <c r="CB187" s="76">
        <v>1.3835599999999999</v>
      </c>
      <c r="CC187" s="76">
        <v>8.2782300000000003E-2</v>
      </c>
      <c r="CD187" s="76"/>
      <c r="CE187" s="76"/>
      <c r="CF187" s="76"/>
      <c r="CG187" s="76"/>
      <c r="CH187" s="76"/>
      <c r="CI187" s="76"/>
      <c r="CJ187" s="76">
        <v>0.398256</v>
      </c>
      <c r="CK187" s="76">
        <v>3.8951699999999999E-2</v>
      </c>
      <c r="CL187" s="76"/>
      <c r="CM187" s="76"/>
      <c r="CN187" s="76"/>
      <c r="CO187" s="76"/>
      <c r="CP187" s="76"/>
      <c r="CQ187" s="76"/>
      <c r="CR187" s="76"/>
      <c r="CS187" s="76"/>
      <c r="CT187" s="76"/>
      <c r="CU187" s="76"/>
      <c r="CV187" s="76"/>
      <c r="CW187" s="76"/>
      <c r="CX187" s="76"/>
      <c r="CY187" s="76"/>
      <c r="CZ187" s="76">
        <v>0.1963</v>
      </c>
      <c r="DA187" s="76">
        <v>1.6199999999999999E-2</v>
      </c>
      <c r="DB187" s="76"/>
      <c r="DC187" s="76"/>
      <c r="DD187" s="76"/>
      <c r="DE187" s="76"/>
      <c r="DF187" s="76"/>
      <c r="DG187" s="76"/>
      <c r="DH187" s="39">
        <f t="shared" si="144"/>
        <v>89.284937999999997</v>
      </c>
      <c r="DJ187" s="45">
        <f t="shared" si="145"/>
        <v>10.715062000000003</v>
      </c>
      <c r="DK187" s="76"/>
      <c r="DL187" s="41" t="s">
        <v>451</v>
      </c>
      <c r="DO187" s="39">
        <v>2.86</v>
      </c>
      <c r="DP187" s="76"/>
      <c r="DQ187" s="76">
        <v>5.7500000000000002E-2</v>
      </c>
      <c r="DR187" s="76">
        <v>5.7000000000000002E-3</v>
      </c>
      <c r="DU187" s="45"/>
      <c r="DW187" s="75"/>
      <c r="DX187" s="41">
        <f t="shared" si="146"/>
        <v>54.248119654851536</v>
      </c>
      <c r="DY187" s="41">
        <f t="shared" si="147"/>
        <v>0.22686245243290648</v>
      </c>
      <c r="DZ187" s="41">
        <f t="shared" si="148"/>
        <v>0.8884174842569752</v>
      </c>
      <c r="EA187" s="41">
        <f t="shared" si="149"/>
        <v>5.3965541198001392E-2</v>
      </c>
      <c r="EB187" s="41">
        <f t="shared" si="150"/>
        <v>19.583258264680655</v>
      </c>
      <c r="EC187" s="41">
        <f t="shared" si="151"/>
        <v>0.15876922040310987</v>
      </c>
      <c r="ED187" s="41">
        <f t="shared" si="152"/>
        <v>0.16926595166589017</v>
      </c>
      <c r="EE187" s="41">
        <f t="shared" si="153"/>
        <v>0</v>
      </c>
      <c r="EF187" s="41">
        <f t="shared" si="154"/>
        <v>0</v>
      </c>
      <c r="EG187" s="41" t="e">
        <f t="shared" si="155"/>
        <v>#DIV/0!</v>
      </c>
      <c r="EH187" s="41">
        <f t="shared" si="156"/>
        <v>6.6629379302475407</v>
      </c>
      <c r="EI187" s="41">
        <f t="shared" si="157"/>
        <v>0.10589333667902641</v>
      </c>
      <c r="EJ187" s="41">
        <f t="shared" si="158"/>
        <v>11.339090586589197</v>
      </c>
      <c r="EK187" s="41">
        <f t="shared" si="159"/>
        <v>0.12829039540801385</v>
      </c>
      <c r="EL187" s="41">
        <f t="shared" si="160"/>
        <v>2.1638588134540679</v>
      </c>
      <c r="EM187" s="41">
        <f t="shared" si="161"/>
        <v>6.8796598145142926E-2</v>
      </c>
      <c r="EN187" s="41">
        <f t="shared" si="162"/>
        <v>1.54960067284809</v>
      </c>
      <c r="EO187" s="41">
        <f t="shared" si="163"/>
        <v>9.2716982118529342E-2</v>
      </c>
      <c r="EP187" s="41">
        <f t="shared" si="164"/>
        <v>0</v>
      </c>
      <c r="EQ187" s="41" t="e">
        <f t="shared" si="165"/>
        <v>#DIV/0!</v>
      </c>
      <c r="ER187" s="41">
        <f t="shared" si="166"/>
        <v>100</v>
      </c>
      <c r="ES187" s="41">
        <f t="shared" si="167"/>
        <v>0</v>
      </c>
    </row>
    <row r="188" spans="1:149" s="41" customFormat="1" x14ac:dyDescent="0.45">
      <c r="A188" s="39" t="s">
        <v>261</v>
      </c>
      <c r="B188" s="75" t="s">
        <v>442</v>
      </c>
      <c r="C188" s="41" t="s">
        <v>445</v>
      </c>
      <c r="D188" s="41" t="s">
        <v>540</v>
      </c>
      <c r="E188" s="39" t="s">
        <v>20</v>
      </c>
      <c r="F188" s="39" t="s">
        <v>346</v>
      </c>
      <c r="G188" s="76" t="s">
        <v>434</v>
      </c>
      <c r="H188" s="39" t="s">
        <v>224</v>
      </c>
      <c r="I188" s="39">
        <v>12</v>
      </c>
      <c r="J188" s="39">
        <v>300</v>
      </c>
      <c r="K188" s="39">
        <v>5</v>
      </c>
      <c r="L188" s="39">
        <v>1150</v>
      </c>
      <c r="M188" s="76">
        <v>10</v>
      </c>
      <c r="O188" s="39" t="s">
        <v>404</v>
      </c>
      <c r="P188" s="76" t="s">
        <v>226</v>
      </c>
      <c r="Q188" s="78"/>
      <c r="R188" s="77">
        <v>1.7</v>
      </c>
      <c r="S188" s="79"/>
      <c r="AA188" s="55"/>
      <c r="AB188" s="53"/>
      <c r="AC188" s="55"/>
      <c r="AD188" s="55"/>
      <c r="AE188" s="55">
        <v>0.7314814814814814</v>
      </c>
      <c r="AF188" s="53">
        <v>0.58950617283950613</v>
      </c>
      <c r="AG188" s="55">
        <v>0.26851851851851855</v>
      </c>
      <c r="AH188" s="55">
        <v>9.8765432098765427E-2</v>
      </c>
      <c r="AJ188" s="105"/>
      <c r="AK188" s="55"/>
      <c r="AL188" s="105"/>
      <c r="AQ188" s="75" t="s">
        <v>110</v>
      </c>
      <c r="AR188" s="80">
        <v>1.03</v>
      </c>
      <c r="AS188" s="80">
        <v>2.1760000000000002</v>
      </c>
      <c r="AU188" s="81">
        <v>2194.4444444444443</v>
      </c>
      <c r="AV188" s="81">
        <v>805.55555555555577</v>
      </c>
      <c r="AW188" s="81">
        <v>2260.2777777777778</v>
      </c>
      <c r="AX188" s="81">
        <v>1821.6678167515554</v>
      </c>
      <c r="AY188" s="81">
        <v>1752.8888888888894</v>
      </c>
      <c r="AZ188" s="81">
        <v>3848.3539607081634</v>
      </c>
      <c r="BA188" s="75"/>
      <c r="BB188" s="82" t="s">
        <v>441</v>
      </c>
      <c r="BC188" s="83" t="s">
        <v>452</v>
      </c>
      <c r="BD188" s="76">
        <v>48.192700000000002</v>
      </c>
      <c r="BE188" s="76">
        <v>0.28892099999999998</v>
      </c>
      <c r="BF188" s="76">
        <v>0.760687</v>
      </c>
      <c r="BG188" s="76">
        <v>4.8254199999999997E-2</v>
      </c>
      <c r="BH188" s="76">
        <v>17.475999999999999</v>
      </c>
      <c r="BI188" s="76">
        <v>0.153587</v>
      </c>
      <c r="BJ188" s="76">
        <v>2.5554000000000001</v>
      </c>
      <c r="BK188" s="76">
        <v>0.138123</v>
      </c>
      <c r="BL188" s="76"/>
      <c r="BM188" s="76"/>
      <c r="BN188" s="76">
        <v>0.138123</v>
      </c>
      <c r="BO188" s="76"/>
      <c r="BP188" s="76"/>
      <c r="BQ188" s="76"/>
      <c r="BR188" s="76">
        <v>6.0771600000000001</v>
      </c>
      <c r="BS188" s="76">
        <v>0.1011</v>
      </c>
      <c r="BT188" s="76"/>
      <c r="BU188" s="76"/>
      <c r="BV188" s="76"/>
      <c r="BW188" s="76"/>
      <c r="BX188" s="76">
        <v>10.2667</v>
      </c>
      <c r="BY188" s="76">
        <v>0.116964</v>
      </c>
      <c r="BZ188" s="76">
        <v>1.95364</v>
      </c>
      <c r="CA188" s="76">
        <v>7.2531499999999999E-2</v>
      </c>
      <c r="CB188" s="76">
        <v>1.3614599999999999</v>
      </c>
      <c r="CC188" s="76">
        <v>0.12077499999999999</v>
      </c>
      <c r="CD188" s="76"/>
      <c r="CE188" s="76"/>
      <c r="CF188" s="76"/>
      <c r="CG188" s="76"/>
      <c r="CH188" s="76"/>
      <c r="CI188" s="76"/>
      <c r="CJ188" s="76">
        <v>0.42971700000000002</v>
      </c>
      <c r="CK188" s="76">
        <v>4.4694600000000001E-2</v>
      </c>
      <c r="CL188" s="76"/>
      <c r="CM188" s="76"/>
      <c r="CN188" s="76"/>
      <c r="CO188" s="76"/>
      <c r="CP188" s="76"/>
      <c r="CQ188" s="76"/>
      <c r="CR188" s="76"/>
      <c r="CS188" s="76"/>
      <c r="CT188" s="76"/>
      <c r="CU188" s="76"/>
      <c r="CV188" s="76"/>
      <c r="CW188" s="76"/>
      <c r="CX188" s="76"/>
      <c r="CY188" s="76"/>
      <c r="CZ188" s="76">
        <v>0.1961</v>
      </c>
      <c r="DA188" s="76">
        <v>1.4200000000000001E-2</v>
      </c>
      <c r="DB188" s="76"/>
      <c r="DC188" s="76"/>
      <c r="DD188" s="76"/>
      <c r="DE188" s="76"/>
      <c r="DF188" s="76"/>
      <c r="DG188" s="76"/>
      <c r="DH188" s="39">
        <f t="shared" si="144"/>
        <v>89.407686999999996</v>
      </c>
      <c r="DJ188" s="45">
        <f t="shared" si="145"/>
        <v>10.592313000000004</v>
      </c>
      <c r="DK188" s="76"/>
      <c r="DL188" s="41" t="s">
        <v>451</v>
      </c>
      <c r="DO188" s="39">
        <v>3.05</v>
      </c>
      <c r="DP188" s="76"/>
      <c r="DQ188" s="76">
        <v>9.6000000000000002E-2</v>
      </c>
      <c r="DR188" s="76">
        <v>9.5999999999999992E-3</v>
      </c>
      <c r="DU188" s="45"/>
      <c r="DW188" s="75"/>
      <c r="DX188" s="41">
        <f t="shared" si="146"/>
        <v>53.902188522112205</v>
      </c>
      <c r="DY188" s="41">
        <f t="shared" si="147"/>
        <v>0.32315006650378952</v>
      </c>
      <c r="DZ188" s="41">
        <f t="shared" si="148"/>
        <v>0.85080715710719601</v>
      </c>
      <c r="EA188" s="41">
        <f t="shared" si="149"/>
        <v>5.3970974553899376E-2</v>
      </c>
      <c r="EB188" s="41">
        <f t="shared" si="150"/>
        <v>19.546417748174157</v>
      </c>
      <c r="EC188" s="41">
        <f t="shared" si="151"/>
        <v>0.17178276852190574</v>
      </c>
      <c r="ED188" s="41">
        <f t="shared" si="152"/>
        <v>0.15448671656163077</v>
      </c>
      <c r="EE188" s="41">
        <f t="shared" si="153"/>
        <v>0</v>
      </c>
      <c r="EF188" s="41">
        <f t="shared" si="154"/>
        <v>0</v>
      </c>
      <c r="EG188" s="41" t="e">
        <f t="shared" si="155"/>
        <v>#DIV/0!</v>
      </c>
      <c r="EH188" s="41">
        <f t="shared" si="156"/>
        <v>6.7971336737522359</v>
      </c>
      <c r="EI188" s="41">
        <f t="shared" si="157"/>
        <v>0.11307752542575002</v>
      </c>
      <c r="EJ188" s="41">
        <f t="shared" si="158"/>
        <v>11.483017114624609</v>
      </c>
      <c r="EK188" s="41">
        <f t="shared" si="159"/>
        <v>0.13082096621065706</v>
      </c>
      <c r="EL188" s="41">
        <f t="shared" si="160"/>
        <v>2.1850917583853837</v>
      </c>
      <c r="EM188" s="41">
        <f t="shared" si="161"/>
        <v>8.1124456334498399E-2</v>
      </c>
      <c r="EN188" s="41">
        <f t="shared" si="162"/>
        <v>1.5227549729588685</v>
      </c>
      <c r="EO188" s="41">
        <f t="shared" si="163"/>
        <v>0.13508346323733886</v>
      </c>
      <c r="EP188" s="41">
        <f t="shared" si="164"/>
        <v>0</v>
      </c>
      <c r="EQ188" s="41" t="e">
        <f t="shared" si="165"/>
        <v>#DIV/0!</v>
      </c>
      <c r="ER188" s="41">
        <f t="shared" si="166"/>
        <v>100</v>
      </c>
      <c r="ES188" s="41">
        <f t="shared" si="167"/>
        <v>0</v>
      </c>
    </row>
    <row r="189" spans="1:149" s="41" customFormat="1" x14ac:dyDescent="0.45">
      <c r="A189" s="39" t="s">
        <v>261</v>
      </c>
      <c r="B189" s="75" t="s">
        <v>442</v>
      </c>
      <c r="C189" s="41" t="s">
        <v>445</v>
      </c>
      <c r="D189" s="41" t="s">
        <v>540</v>
      </c>
      <c r="E189" s="39" t="s">
        <v>20</v>
      </c>
      <c r="F189" s="39" t="s">
        <v>347</v>
      </c>
      <c r="G189" s="76" t="s">
        <v>434</v>
      </c>
      <c r="H189" s="39" t="s">
        <v>224</v>
      </c>
      <c r="I189" s="39">
        <v>20</v>
      </c>
      <c r="J189" s="39">
        <v>406</v>
      </c>
      <c r="K189" s="39">
        <v>5</v>
      </c>
      <c r="L189" s="39">
        <v>1150</v>
      </c>
      <c r="M189" s="76">
        <v>10</v>
      </c>
      <c r="O189" s="39" t="s">
        <v>402</v>
      </c>
      <c r="P189" s="76" t="s">
        <v>226</v>
      </c>
      <c r="Q189" s="78"/>
      <c r="R189" s="77">
        <v>1.7</v>
      </c>
      <c r="S189" s="79"/>
      <c r="AA189" s="55"/>
      <c r="AB189" s="53"/>
      <c r="AC189" s="55"/>
      <c r="AD189" s="55"/>
      <c r="AE189" s="55">
        <v>0.68315789473684208</v>
      </c>
      <c r="AF189" s="53">
        <v>0.81894736842105265</v>
      </c>
      <c r="AG189" s="55">
        <v>0.31684210526315787</v>
      </c>
      <c r="AH189" s="55">
        <v>0.15578947368421051</v>
      </c>
      <c r="AJ189" s="105"/>
      <c r="AK189" s="55"/>
      <c r="AL189" s="105"/>
      <c r="AQ189" s="75" t="s">
        <v>110</v>
      </c>
      <c r="AR189" s="80">
        <v>1.0880000000000001</v>
      </c>
      <c r="AS189" s="80">
        <v>2.9809999999999999</v>
      </c>
      <c r="AU189" s="81">
        <v>2773.621052631579</v>
      </c>
      <c r="AV189" s="81">
        <v>1286.3789473684212</v>
      </c>
      <c r="AW189" s="81">
        <v>3017.6997052631582</v>
      </c>
      <c r="AX189" s="81">
        <v>3617.5671413854143</v>
      </c>
      <c r="AY189" s="81">
        <v>3834.6956421052637</v>
      </c>
      <c r="AZ189" s="81">
        <v>9911.6975280686038</v>
      </c>
      <c r="BA189" s="75"/>
      <c r="BB189" s="82" t="s">
        <v>441</v>
      </c>
      <c r="BC189" s="83" t="s">
        <v>452</v>
      </c>
      <c r="BD189" s="76">
        <v>49.845700000000001</v>
      </c>
      <c r="BE189" s="76">
        <v>0.184752</v>
      </c>
      <c r="BF189" s="76">
        <v>0.78600599999999998</v>
      </c>
      <c r="BG189" s="76">
        <v>5.3232099999999997E-2</v>
      </c>
      <c r="BH189" s="76">
        <v>17.6008</v>
      </c>
      <c r="BI189" s="76">
        <v>8.5325399999999996E-2</v>
      </c>
      <c r="BJ189" s="76">
        <v>2.4793500000000002</v>
      </c>
      <c r="BK189" s="76">
        <v>6.3665899999999997E-2</v>
      </c>
      <c r="BL189" s="76"/>
      <c r="BM189" s="76"/>
      <c r="BN189" s="76">
        <v>6.3665899999999997E-2</v>
      </c>
      <c r="BO189" s="76"/>
      <c r="BP189" s="76"/>
      <c r="BQ189" s="76"/>
      <c r="BR189" s="76">
        <v>6.0508300000000004</v>
      </c>
      <c r="BS189" s="76">
        <v>2.91855E-2</v>
      </c>
      <c r="BT189" s="76"/>
      <c r="BU189" s="76"/>
      <c r="BV189" s="76"/>
      <c r="BW189" s="76"/>
      <c r="BX189" s="76">
        <v>10.338100000000001</v>
      </c>
      <c r="BY189" s="76">
        <v>6.4343300000000006E-2</v>
      </c>
      <c r="BZ189" s="76">
        <v>1.9620899999999999</v>
      </c>
      <c r="CA189" s="76">
        <v>6.0425699999999999E-2</v>
      </c>
      <c r="CB189" s="76">
        <v>1.4109799999999999</v>
      </c>
      <c r="CC189" s="76">
        <v>2.79989E-2</v>
      </c>
      <c r="CD189" s="76"/>
      <c r="CE189" s="76"/>
      <c r="CF189" s="76"/>
      <c r="CG189" s="76"/>
      <c r="CH189" s="76"/>
      <c r="CI189" s="76"/>
      <c r="CJ189" s="76">
        <v>0.39051599999999997</v>
      </c>
      <c r="CK189" s="76">
        <v>3.5456000000000001E-2</v>
      </c>
      <c r="CL189" s="76"/>
      <c r="CM189" s="76"/>
      <c r="CN189" s="76"/>
      <c r="CO189" s="76"/>
      <c r="CP189" s="76"/>
      <c r="CQ189" s="76"/>
      <c r="CR189" s="76"/>
      <c r="CS189" s="76"/>
      <c r="CT189" s="76"/>
      <c r="CU189" s="76"/>
      <c r="CV189" s="76"/>
      <c r="CW189" s="76"/>
      <c r="CX189" s="76"/>
      <c r="CY189" s="76"/>
      <c r="CZ189" s="76">
        <v>0.21410000000000001</v>
      </c>
      <c r="DA189" s="76">
        <v>7.9000000000000008E-3</v>
      </c>
      <c r="DB189" s="76"/>
      <c r="DC189" s="76"/>
      <c r="DD189" s="76"/>
      <c r="DE189" s="76"/>
      <c r="DF189" s="76"/>
      <c r="DG189" s="76"/>
      <c r="DH189" s="39">
        <f t="shared" si="144"/>
        <v>91.142137900000009</v>
      </c>
      <c r="DJ189" s="45">
        <f t="shared" si="145"/>
        <v>8.8578620999999913</v>
      </c>
      <c r="DK189" s="76"/>
      <c r="DL189" s="41" t="s">
        <v>451</v>
      </c>
      <c r="DO189" s="39">
        <v>3.17</v>
      </c>
      <c r="DP189" s="76"/>
      <c r="DQ189" s="76">
        <v>0.154</v>
      </c>
      <c r="DR189" s="76">
        <v>4.7999999999999996E-3</v>
      </c>
      <c r="DU189" s="45"/>
      <c r="DW189" s="75"/>
      <c r="DX189" s="41">
        <f t="shared" si="146"/>
        <v>54.690071078527993</v>
      </c>
      <c r="DY189" s="41">
        <f t="shared" si="147"/>
        <v>0.20270755575506422</v>
      </c>
      <c r="DZ189" s="41">
        <f t="shared" si="148"/>
        <v>0.86239583370580541</v>
      </c>
      <c r="EA189" s="41">
        <f t="shared" si="149"/>
        <v>5.8405586292484796E-2</v>
      </c>
      <c r="EB189" s="41">
        <f t="shared" si="150"/>
        <v>19.311374963917757</v>
      </c>
      <c r="EC189" s="41">
        <f t="shared" si="151"/>
        <v>9.3617948806092227E-2</v>
      </c>
      <c r="ED189" s="41">
        <f t="shared" si="152"/>
        <v>6.9853419578388004E-2</v>
      </c>
      <c r="EE189" s="41">
        <f t="shared" si="153"/>
        <v>0</v>
      </c>
      <c r="EF189" s="41">
        <f t="shared" si="154"/>
        <v>0</v>
      </c>
      <c r="EG189" s="41" t="e">
        <f t="shared" si="155"/>
        <v>#DIV/0!</v>
      </c>
      <c r="EH189" s="41">
        <f t="shared" si="156"/>
        <v>6.6388940828213769</v>
      </c>
      <c r="EI189" s="41">
        <f t="shared" si="157"/>
        <v>3.2021961161391624E-2</v>
      </c>
      <c r="EJ189" s="41">
        <f t="shared" si="158"/>
        <v>11.342832457301839</v>
      </c>
      <c r="EK189" s="41">
        <f t="shared" si="159"/>
        <v>7.0596654283660382E-2</v>
      </c>
      <c r="EL189" s="41">
        <f t="shared" si="160"/>
        <v>2.1527803112900203</v>
      </c>
      <c r="EM189" s="41">
        <f t="shared" si="161"/>
        <v>6.6298313153788757E-2</v>
      </c>
      <c r="EN189" s="41">
        <f t="shared" si="162"/>
        <v>1.5481093954018383</v>
      </c>
      <c r="EO189" s="41">
        <f t="shared" si="163"/>
        <v>3.0720038661722019E-2</v>
      </c>
      <c r="EP189" s="41">
        <f t="shared" si="164"/>
        <v>0</v>
      </c>
      <c r="EQ189" s="41" t="e">
        <f t="shared" si="165"/>
        <v>#DIV/0!</v>
      </c>
      <c r="ER189" s="41">
        <f t="shared" si="166"/>
        <v>100</v>
      </c>
      <c r="ES189" s="41">
        <f t="shared" si="167"/>
        <v>0</v>
      </c>
    </row>
    <row r="190" spans="1:149" s="41" customFormat="1" x14ac:dyDescent="0.45">
      <c r="A190" s="39" t="s">
        <v>261</v>
      </c>
      <c r="B190" s="75" t="s">
        <v>442</v>
      </c>
      <c r="C190" s="41" t="s">
        <v>445</v>
      </c>
      <c r="D190" s="41" t="s">
        <v>540</v>
      </c>
      <c r="E190" s="39" t="s">
        <v>20</v>
      </c>
      <c r="F190" s="39" t="s">
        <v>348</v>
      </c>
      <c r="G190" s="76" t="s">
        <v>434</v>
      </c>
      <c r="H190" s="39" t="s">
        <v>224</v>
      </c>
      <c r="I190" s="39">
        <v>15</v>
      </c>
      <c r="J190" s="39">
        <v>26</v>
      </c>
      <c r="K190" s="39">
        <v>5</v>
      </c>
      <c r="L190" s="39">
        <v>1150</v>
      </c>
      <c r="M190" s="76">
        <v>10</v>
      </c>
      <c r="O190" s="39" t="s">
        <v>402</v>
      </c>
      <c r="P190" s="76" t="s">
        <v>226</v>
      </c>
      <c r="Q190" s="78"/>
      <c r="R190" s="77">
        <v>1.7</v>
      </c>
      <c r="S190" s="79"/>
      <c r="AA190" s="55"/>
      <c r="AB190" s="53"/>
      <c r="AC190" s="55"/>
      <c r="AD190" s="55"/>
      <c r="AE190" s="55">
        <v>0.93033226152197213</v>
      </c>
      <c r="AF190" s="53">
        <v>7.6098606645230438E-2</v>
      </c>
      <c r="AG190" s="55">
        <v>6.9667738478027874E-2</v>
      </c>
      <c r="AH190" s="55">
        <v>3.2154340836012861E-3</v>
      </c>
      <c r="AJ190" s="105"/>
      <c r="AK190" s="55"/>
      <c r="AL190" s="105"/>
      <c r="AQ190" s="75" t="s">
        <v>110</v>
      </c>
      <c r="AR190" s="80">
        <v>0.99219999999999997</v>
      </c>
      <c r="AS190" s="80">
        <v>1.0569999999999999</v>
      </c>
      <c r="AU190" s="81">
        <v>241.88638799571277</v>
      </c>
      <c r="AV190" s="81">
        <v>18.113612004287248</v>
      </c>
      <c r="AW190" s="81">
        <v>239.99967416934621</v>
      </c>
      <c r="AX190" s="81">
        <v>27.042396227425964</v>
      </c>
      <c r="AY190" s="81">
        <v>19.146087888531621</v>
      </c>
      <c r="AZ190" s="81">
        <v>20.966087473137399</v>
      </c>
      <c r="BA190" s="75"/>
      <c r="BB190" s="82" t="s">
        <v>441</v>
      </c>
      <c r="BC190" s="83" t="s">
        <v>452</v>
      </c>
      <c r="BD190" s="76">
        <v>51.413200000000003</v>
      </c>
      <c r="BE190" s="76">
        <v>0.177067</v>
      </c>
      <c r="BF190" s="76">
        <v>0.85881799999999997</v>
      </c>
      <c r="BG190" s="76">
        <v>4.4376600000000002E-2</v>
      </c>
      <c r="BH190" s="76">
        <v>17.910799999999998</v>
      </c>
      <c r="BI190" s="76">
        <v>0.18850500000000001</v>
      </c>
      <c r="BJ190" s="76"/>
      <c r="BK190" s="76"/>
      <c r="BL190" s="76"/>
      <c r="BM190" s="76"/>
      <c r="BN190" s="76">
        <v>9.1362799999999994E-2</v>
      </c>
      <c r="BO190" s="76"/>
      <c r="BP190" s="76"/>
      <c r="BQ190" s="76"/>
      <c r="BR190" s="76">
        <v>6.1987899999999998</v>
      </c>
      <c r="BS190" s="76">
        <v>7.4158199999999994E-2</v>
      </c>
      <c r="BT190" s="76"/>
      <c r="BU190" s="76"/>
      <c r="BV190" s="76"/>
      <c r="BW190" s="76"/>
      <c r="BX190" s="76">
        <v>10.9564</v>
      </c>
      <c r="BY190" s="76">
        <v>8.0117499999999994E-2</v>
      </c>
      <c r="BZ190" s="76">
        <v>1.9231</v>
      </c>
      <c r="CA190" s="76">
        <v>5.6333399999999999E-2</v>
      </c>
      <c r="CB190" s="76">
        <v>1.41225</v>
      </c>
      <c r="CC190" s="76">
        <v>3.3945599999999999E-2</v>
      </c>
      <c r="CD190" s="76"/>
      <c r="CE190" s="76"/>
      <c r="CF190" s="76"/>
      <c r="CG190" s="76"/>
      <c r="CH190" s="76"/>
      <c r="CI190" s="76"/>
      <c r="CJ190" s="76">
        <v>8.9888499999999996E-3</v>
      </c>
      <c r="CK190" s="76">
        <v>1.02373E-2</v>
      </c>
      <c r="CL190" s="76"/>
      <c r="CM190" s="76"/>
      <c r="CN190" s="76"/>
      <c r="CO190" s="76"/>
      <c r="CP190" s="76"/>
      <c r="CQ190" s="76"/>
      <c r="CR190" s="76"/>
      <c r="CS190" s="76"/>
      <c r="CT190" s="76"/>
      <c r="CU190" s="76"/>
      <c r="CV190" s="76"/>
      <c r="CW190" s="76"/>
      <c r="CX190" s="76"/>
      <c r="CY190" s="76"/>
      <c r="CZ190" s="76">
        <v>0.14849999999999999</v>
      </c>
      <c r="DA190" s="76">
        <v>5.0000000000000001E-3</v>
      </c>
      <c r="DB190" s="76"/>
      <c r="DC190" s="76"/>
      <c r="DD190" s="76"/>
      <c r="DE190" s="76"/>
      <c r="DF190" s="76"/>
      <c r="DG190" s="76"/>
      <c r="DH190" s="39">
        <f t="shared" si="144"/>
        <v>90.922209649999999</v>
      </c>
      <c r="DJ190" s="45">
        <f t="shared" si="145"/>
        <v>9.0777903500000008</v>
      </c>
      <c r="DK190" s="76"/>
      <c r="DL190" s="41" t="s">
        <v>451</v>
      </c>
      <c r="DO190" s="39">
        <v>1.03</v>
      </c>
      <c r="DP190" s="76"/>
      <c r="DQ190" s="76">
        <v>4.0000000000000001E-3</v>
      </c>
      <c r="DR190" s="76">
        <v>2.0000000000000001E-4</v>
      </c>
      <c r="DU190" s="45"/>
      <c r="DW190" s="75"/>
      <c r="DX190" s="41">
        <f t="shared" si="146"/>
        <v>56.546360012490084</v>
      </c>
      <c r="DY190" s="41">
        <f t="shared" si="147"/>
        <v>0.19474559701266564</v>
      </c>
      <c r="DZ190" s="41">
        <f t="shared" si="148"/>
        <v>0.94456349367879666</v>
      </c>
      <c r="EA190" s="41">
        <f t="shared" si="149"/>
        <v>4.8807216818448719E-2</v>
      </c>
      <c r="EB190" s="41">
        <f t="shared" si="150"/>
        <v>19.699037307767409</v>
      </c>
      <c r="EC190" s="41">
        <f t="shared" si="151"/>
        <v>0.2073255816435165</v>
      </c>
      <c r="ED190" s="41">
        <f t="shared" si="152"/>
        <v>0.10048457945720415</v>
      </c>
      <c r="EE190" s="41">
        <f t="shared" si="153"/>
        <v>0</v>
      </c>
      <c r="EF190" s="41">
        <f t="shared" si="154"/>
        <v>0</v>
      </c>
      <c r="EG190" s="41" t="e">
        <f t="shared" si="155"/>
        <v>#DIV/0!</v>
      </c>
      <c r="EH190" s="41">
        <f t="shared" si="156"/>
        <v>6.8176851661017679</v>
      </c>
      <c r="EI190" s="41">
        <f t="shared" si="157"/>
        <v>8.1562250065707678E-2</v>
      </c>
      <c r="EJ190" s="41">
        <f t="shared" si="158"/>
        <v>12.050301067446616</v>
      </c>
      <c r="EK190" s="41">
        <f t="shared" si="159"/>
        <v>8.8116534242192152E-2</v>
      </c>
      <c r="EL190" s="41">
        <f t="shared" si="160"/>
        <v>2.1151047773727307</v>
      </c>
      <c r="EM190" s="41">
        <f t="shared" si="161"/>
        <v>6.1957799108548171E-2</v>
      </c>
      <c r="EN190" s="41">
        <f t="shared" si="162"/>
        <v>1.5532508563489362</v>
      </c>
      <c r="EO190" s="41">
        <f t="shared" si="163"/>
        <v>3.7334772362739209E-2</v>
      </c>
      <c r="EP190" s="41">
        <f t="shared" si="164"/>
        <v>0</v>
      </c>
      <c r="EQ190" s="41" t="e">
        <f t="shared" si="165"/>
        <v>#DIV/0!</v>
      </c>
      <c r="ER190" s="41">
        <f t="shared" si="166"/>
        <v>100</v>
      </c>
      <c r="ES190" s="41">
        <f t="shared" si="167"/>
        <v>0</v>
      </c>
    </row>
    <row r="191" spans="1:149" s="41" customFormat="1" x14ac:dyDescent="0.45">
      <c r="A191" s="39" t="s">
        <v>261</v>
      </c>
      <c r="B191" s="75" t="s">
        <v>442</v>
      </c>
      <c r="C191" s="41" t="s">
        <v>445</v>
      </c>
      <c r="D191" s="41" t="s">
        <v>540</v>
      </c>
      <c r="E191" s="39" t="s">
        <v>20</v>
      </c>
      <c r="F191" s="39" t="s">
        <v>349</v>
      </c>
      <c r="G191" s="76" t="s">
        <v>434</v>
      </c>
      <c r="H191" s="39" t="s">
        <v>224</v>
      </c>
      <c r="I191" s="39">
        <v>6</v>
      </c>
      <c r="J191" s="39">
        <v>50</v>
      </c>
      <c r="K191" s="39">
        <v>5</v>
      </c>
      <c r="L191" s="39">
        <v>1150</v>
      </c>
      <c r="M191" s="76">
        <v>10</v>
      </c>
      <c r="O191" s="39" t="s">
        <v>404</v>
      </c>
      <c r="P191" s="76" t="s">
        <v>226</v>
      </c>
      <c r="Q191" s="78"/>
      <c r="R191" s="77">
        <v>1.7</v>
      </c>
      <c r="S191" s="79"/>
      <c r="AA191" s="55"/>
      <c r="AB191" s="53"/>
      <c r="AC191" s="55"/>
      <c r="AD191" s="55"/>
      <c r="AE191" s="55">
        <v>0.9892273832966525</v>
      </c>
      <c r="AF191" s="53">
        <v>0.12394300938260167</v>
      </c>
      <c r="AG191" s="55">
        <v>1.077261670334762E-2</v>
      </c>
      <c r="AH191" s="55">
        <v>8.1084211745627265E-3</v>
      </c>
      <c r="AJ191" s="105"/>
      <c r="AK191" s="55"/>
      <c r="AL191" s="105"/>
      <c r="AQ191" s="75"/>
      <c r="AR191" s="80"/>
      <c r="AS191" s="80"/>
      <c r="AU191" s="81">
        <v>494.61369164832627</v>
      </c>
      <c r="AV191" s="81">
        <v>5.386308351673752</v>
      </c>
      <c r="AW191" s="81"/>
      <c r="AX191" s="81"/>
      <c r="AY191" s="81"/>
      <c r="AZ191" s="81"/>
      <c r="BA191" s="75"/>
      <c r="BB191" s="82" t="s">
        <v>441</v>
      </c>
      <c r="BC191" s="83" t="s">
        <v>452</v>
      </c>
      <c r="BD191" s="76">
        <v>50.024799999999999</v>
      </c>
      <c r="BE191" s="76">
        <v>0.25390400000000002</v>
      </c>
      <c r="BF191" s="76">
        <v>0.81572100000000003</v>
      </c>
      <c r="BG191" s="76">
        <v>5.6190400000000001E-2</v>
      </c>
      <c r="BH191" s="76">
        <v>17.993300000000001</v>
      </c>
      <c r="BI191" s="76">
        <v>0.15134300000000001</v>
      </c>
      <c r="BJ191" s="76">
        <v>2.50509</v>
      </c>
      <c r="BK191" s="76">
        <v>0.18659500000000001</v>
      </c>
      <c r="BL191" s="76"/>
      <c r="BM191" s="76"/>
      <c r="BN191" s="76">
        <v>0.18659500000000001</v>
      </c>
      <c r="BO191" s="76"/>
      <c r="BP191" s="76"/>
      <c r="BQ191" s="76"/>
      <c r="BR191" s="76">
        <v>5.8643000000000001</v>
      </c>
      <c r="BS191" s="76">
        <v>0.208813</v>
      </c>
      <c r="BT191" s="76"/>
      <c r="BU191" s="76"/>
      <c r="BV191" s="76"/>
      <c r="BW191" s="76"/>
      <c r="BX191" s="76">
        <v>10.695399999999999</v>
      </c>
      <c r="BY191" s="76">
        <v>0.103675</v>
      </c>
      <c r="BZ191" s="76">
        <v>1.8967499999999999</v>
      </c>
      <c r="CA191" s="76">
        <v>8.6723599999999998E-2</v>
      </c>
      <c r="CB191" s="76">
        <v>1.3717600000000001</v>
      </c>
      <c r="CC191" s="76">
        <v>6.386E-2</v>
      </c>
      <c r="CD191" s="76"/>
      <c r="CE191" s="76"/>
      <c r="CF191" s="76"/>
      <c r="CG191" s="76"/>
      <c r="CH191" s="76"/>
      <c r="CI191" s="76"/>
      <c r="CJ191" s="76">
        <v>0.401252</v>
      </c>
      <c r="CK191" s="76">
        <v>7.8402799999999995E-2</v>
      </c>
      <c r="CL191" s="76"/>
      <c r="CM191" s="76"/>
      <c r="CN191" s="76"/>
      <c r="CO191" s="76"/>
      <c r="CP191" s="76"/>
      <c r="CQ191" s="76"/>
      <c r="CR191" s="76"/>
      <c r="CS191" s="76"/>
      <c r="CT191" s="76"/>
      <c r="CU191" s="76"/>
      <c r="CV191" s="76"/>
      <c r="CW191" s="76"/>
      <c r="CX191" s="76"/>
      <c r="CY191" s="76"/>
      <c r="CZ191" s="76">
        <v>0.14760000000000001</v>
      </c>
      <c r="DA191" s="76">
        <v>1.3599999999999999E-2</v>
      </c>
      <c r="DB191" s="76"/>
      <c r="DC191" s="76"/>
      <c r="DD191" s="76"/>
      <c r="DE191" s="76"/>
      <c r="DF191" s="76"/>
      <c r="DG191" s="76"/>
      <c r="DH191" s="39">
        <f t="shared" si="144"/>
        <v>91.902567999999988</v>
      </c>
      <c r="DJ191" s="45">
        <f t="shared" si="145"/>
        <v>8.097432000000012</v>
      </c>
      <c r="DK191" s="76"/>
      <c r="DL191" s="41" t="s">
        <v>451</v>
      </c>
      <c r="DO191" s="39">
        <v>1.87</v>
      </c>
      <c r="DP191" s="76"/>
      <c r="DQ191" s="76">
        <v>6.0000000000000001E-3</v>
      </c>
      <c r="DR191" s="76">
        <v>5.0000000000000001E-4</v>
      </c>
      <c r="DU191" s="45"/>
      <c r="DW191" s="75"/>
      <c r="DX191" s="41">
        <f t="shared" si="146"/>
        <v>54.43242891754668</v>
      </c>
      <c r="DY191" s="41">
        <f t="shared" si="147"/>
        <v>0.27627519614032986</v>
      </c>
      <c r="DZ191" s="41">
        <f t="shared" si="148"/>
        <v>0.88759326072368316</v>
      </c>
      <c r="EA191" s="41">
        <f t="shared" si="149"/>
        <v>6.1141273005559556E-2</v>
      </c>
      <c r="EB191" s="41">
        <f t="shared" si="150"/>
        <v>19.578669444797235</v>
      </c>
      <c r="EC191" s="41">
        <f t="shared" si="151"/>
        <v>0.16467766167317546</v>
      </c>
      <c r="ED191" s="41">
        <f t="shared" si="152"/>
        <v>0.20303567578220452</v>
      </c>
      <c r="EE191" s="41">
        <f t="shared" si="153"/>
        <v>0</v>
      </c>
      <c r="EF191" s="41">
        <f t="shared" si="154"/>
        <v>0</v>
      </c>
      <c r="EG191" s="41" t="e">
        <f t="shared" si="155"/>
        <v>#DIV/0!</v>
      </c>
      <c r="EH191" s="41">
        <f t="shared" si="156"/>
        <v>6.3809968835691304</v>
      </c>
      <c r="EI191" s="41">
        <f t="shared" si="157"/>
        <v>0.22721127879691028</v>
      </c>
      <c r="EJ191" s="41">
        <f t="shared" si="158"/>
        <v>11.637759676095232</v>
      </c>
      <c r="EK191" s="41">
        <f t="shared" si="159"/>
        <v>0.11280968775540638</v>
      </c>
      <c r="EL191" s="41">
        <f t="shared" si="160"/>
        <v>2.0638705112135716</v>
      </c>
      <c r="EM191" s="41">
        <f t="shared" si="161"/>
        <v>9.4364718948876394E-2</v>
      </c>
      <c r="EN191" s="41">
        <f t="shared" si="162"/>
        <v>1.492624232219496</v>
      </c>
      <c r="EO191" s="41">
        <f t="shared" si="163"/>
        <v>6.9486632843600196E-2</v>
      </c>
      <c r="EP191" s="41">
        <f t="shared" si="164"/>
        <v>0</v>
      </c>
      <c r="EQ191" s="41" t="e">
        <f t="shared" si="165"/>
        <v>#DIV/0!</v>
      </c>
      <c r="ER191" s="41">
        <f t="shared" si="166"/>
        <v>100</v>
      </c>
      <c r="ES191" s="41">
        <f t="shared" si="167"/>
        <v>0</v>
      </c>
    </row>
    <row r="192" spans="1:149" s="41" customFormat="1" x14ac:dyDescent="0.45">
      <c r="A192" s="39" t="s">
        <v>261</v>
      </c>
      <c r="B192" s="75" t="s">
        <v>442</v>
      </c>
      <c r="C192" s="41" t="s">
        <v>445</v>
      </c>
      <c r="D192" s="41" t="s">
        <v>540</v>
      </c>
      <c r="E192" s="39" t="s">
        <v>20</v>
      </c>
      <c r="F192" s="39" t="s">
        <v>350</v>
      </c>
      <c r="G192" s="76" t="s">
        <v>434</v>
      </c>
      <c r="H192" s="39" t="s">
        <v>224</v>
      </c>
      <c r="I192" s="39">
        <v>6</v>
      </c>
      <c r="J192" s="39">
        <v>52</v>
      </c>
      <c r="K192" s="39">
        <v>5</v>
      </c>
      <c r="L192" s="39">
        <v>1150</v>
      </c>
      <c r="M192" s="76">
        <v>10</v>
      </c>
      <c r="O192" s="39" t="s">
        <v>402</v>
      </c>
      <c r="P192" s="76" t="s">
        <v>226</v>
      </c>
      <c r="Q192" s="78"/>
      <c r="R192" s="77">
        <v>1.7</v>
      </c>
      <c r="S192" s="79"/>
      <c r="AA192" s="55"/>
      <c r="AB192" s="53"/>
      <c r="AC192" s="55"/>
      <c r="AD192" s="55"/>
      <c r="AE192" s="55">
        <v>0.89151450053705694</v>
      </c>
      <c r="AF192" s="53">
        <v>0.11493018259935553</v>
      </c>
      <c r="AG192" s="55">
        <v>0.10848549946294309</v>
      </c>
      <c r="AH192" s="55">
        <v>7.5187969924812035E-3</v>
      </c>
      <c r="AJ192" s="105"/>
      <c r="AK192" s="55"/>
      <c r="AL192" s="105"/>
      <c r="AQ192" s="75" t="s">
        <v>110</v>
      </c>
      <c r="AR192" s="80">
        <v>0.98629999999999995</v>
      </c>
      <c r="AS192" s="80">
        <v>1.1240000000000001</v>
      </c>
      <c r="AU192" s="81">
        <v>463.5875402792696</v>
      </c>
      <c r="AV192" s="81">
        <v>56.412459720730389</v>
      </c>
      <c r="AW192" s="81">
        <v>457.23639097744359</v>
      </c>
      <c r="AX192" s="81">
        <v>61.643091994568984</v>
      </c>
      <c r="AY192" s="81">
        <v>63.407604726100963</v>
      </c>
      <c r="AZ192" s="81">
        <v>67.221638372213732</v>
      </c>
      <c r="BA192" s="75"/>
      <c r="BB192" s="82" t="s">
        <v>441</v>
      </c>
      <c r="BC192" s="83" t="s">
        <v>452</v>
      </c>
      <c r="BD192" s="76">
        <v>50.726700000000001</v>
      </c>
      <c r="BE192" s="76">
        <v>0.21002299999999999</v>
      </c>
      <c r="BF192" s="76">
        <v>0.79573199999999999</v>
      </c>
      <c r="BG192" s="76">
        <v>4.0233699999999997E-2</v>
      </c>
      <c r="BH192" s="76">
        <v>18.136500000000002</v>
      </c>
      <c r="BI192" s="76">
        <v>6.4172300000000002E-2</v>
      </c>
      <c r="BJ192" s="76"/>
      <c r="BK192" s="76"/>
      <c r="BL192" s="76"/>
      <c r="BM192" s="76"/>
      <c r="BN192" s="76">
        <v>8.4074899999999994E-2</v>
      </c>
      <c r="BO192" s="76"/>
      <c r="BP192" s="76"/>
      <c r="BQ192" s="76"/>
      <c r="BR192" s="76">
        <v>5.7062299999999997</v>
      </c>
      <c r="BS192" s="76">
        <v>5.3079099999999997E-2</v>
      </c>
      <c r="BT192" s="76"/>
      <c r="BU192" s="76"/>
      <c r="BV192" s="76"/>
      <c r="BW192" s="76"/>
      <c r="BX192" s="76">
        <v>10.6982</v>
      </c>
      <c r="BY192" s="76">
        <v>6.1486600000000002E-2</v>
      </c>
      <c r="BZ192" s="76">
        <v>1.9099900000000001</v>
      </c>
      <c r="CA192" s="76">
        <v>7.50778E-2</v>
      </c>
      <c r="CB192" s="76">
        <v>1.41073</v>
      </c>
      <c r="CC192" s="76">
        <v>2.65629E-2</v>
      </c>
      <c r="CD192" s="76"/>
      <c r="CE192" s="76"/>
      <c r="CF192" s="76"/>
      <c r="CG192" s="76"/>
      <c r="CH192" s="76"/>
      <c r="CI192" s="76"/>
      <c r="CJ192" s="76">
        <v>0.29688199999999998</v>
      </c>
      <c r="CK192" s="76">
        <v>1.8227400000000001E-2</v>
      </c>
      <c r="CL192" s="76"/>
      <c r="CM192" s="76"/>
      <c r="CN192" s="76"/>
      <c r="CO192" s="76"/>
      <c r="CP192" s="76"/>
      <c r="CQ192" s="76"/>
      <c r="CR192" s="76"/>
      <c r="CS192" s="76"/>
      <c r="CT192" s="76"/>
      <c r="CU192" s="76"/>
      <c r="CV192" s="76"/>
      <c r="CW192" s="76"/>
      <c r="CX192" s="76"/>
      <c r="CY192" s="76"/>
      <c r="CZ192" s="76">
        <v>0.15329999999999999</v>
      </c>
      <c r="DA192" s="76">
        <v>6.1000000000000004E-3</v>
      </c>
      <c r="DB192" s="76"/>
      <c r="DC192" s="76"/>
      <c r="DD192" s="76"/>
      <c r="DE192" s="76"/>
      <c r="DF192" s="76"/>
      <c r="DG192" s="76"/>
      <c r="DH192" s="39">
        <f t="shared" si="144"/>
        <v>89.918338900000009</v>
      </c>
      <c r="DJ192" s="45">
        <f t="shared" si="145"/>
        <v>10.081661099999991</v>
      </c>
      <c r="DK192" s="76"/>
      <c r="DL192" s="41" t="s">
        <v>451</v>
      </c>
      <c r="DO192" s="39">
        <v>2.04</v>
      </c>
      <c r="DP192" s="76"/>
      <c r="DQ192" s="76">
        <v>6.4999999999999997E-3</v>
      </c>
      <c r="DR192" s="76">
        <v>5.9999999999999995E-4</v>
      </c>
      <c r="DU192" s="45"/>
      <c r="DW192" s="75"/>
      <c r="DX192" s="41">
        <f t="shared" si="146"/>
        <v>56.414187161991705</v>
      </c>
      <c r="DY192" s="41">
        <f t="shared" si="147"/>
        <v>0.23357081833281063</v>
      </c>
      <c r="DZ192" s="41">
        <f t="shared" si="148"/>
        <v>0.88494962177287273</v>
      </c>
      <c r="EA192" s="41">
        <f t="shared" si="149"/>
        <v>4.4744710024886808E-2</v>
      </c>
      <c r="EB192" s="41">
        <f t="shared" si="150"/>
        <v>20.169967797303247</v>
      </c>
      <c r="EC192" s="41">
        <f t="shared" si="151"/>
        <v>7.1367310367429396E-2</v>
      </c>
      <c r="ED192" s="41">
        <f t="shared" si="152"/>
        <v>9.3501393629503521E-2</v>
      </c>
      <c r="EE192" s="41">
        <f t="shared" si="153"/>
        <v>0</v>
      </c>
      <c r="EF192" s="41">
        <f t="shared" si="154"/>
        <v>0</v>
      </c>
      <c r="EG192" s="41" t="e">
        <f t="shared" si="155"/>
        <v>#DIV/0!</v>
      </c>
      <c r="EH192" s="41">
        <f t="shared" si="156"/>
        <v>6.346013582775381</v>
      </c>
      <c r="EI192" s="41">
        <f t="shared" si="157"/>
        <v>5.9030338693234014E-2</v>
      </c>
      <c r="EJ192" s="41">
        <f t="shared" si="158"/>
        <v>11.897684199768952</v>
      </c>
      <c r="EK192" s="41">
        <f t="shared" si="159"/>
        <v>6.8380489177386261E-2</v>
      </c>
      <c r="EL192" s="41">
        <f t="shared" si="160"/>
        <v>2.1241384386828344</v>
      </c>
      <c r="EM192" s="41">
        <f t="shared" si="161"/>
        <v>8.349553708225807E-2</v>
      </c>
      <c r="EN192" s="41">
        <f t="shared" si="162"/>
        <v>1.568901313411607</v>
      </c>
      <c r="EO192" s="41">
        <f t="shared" si="163"/>
        <v>2.9541137353016649E-2</v>
      </c>
      <c r="EP192" s="41">
        <f t="shared" si="164"/>
        <v>0</v>
      </c>
      <c r="EQ192" s="41" t="e">
        <f t="shared" si="165"/>
        <v>#DIV/0!</v>
      </c>
      <c r="ER192" s="41">
        <f t="shared" si="166"/>
        <v>100</v>
      </c>
      <c r="ES192" s="41">
        <f t="shared" si="167"/>
        <v>0</v>
      </c>
    </row>
    <row r="193" spans="1:149" s="41" customFormat="1" x14ac:dyDescent="0.45">
      <c r="A193" s="39" t="s">
        <v>261</v>
      </c>
      <c r="B193" s="75" t="s">
        <v>442</v>
      </c>
      <c r="C193" s="41" t="s">
        <v>445</v>
      </c>
      <c r="D193" s="41" t="s">
        <v>540</v>
      </c>
      <c r="E193" s="39" t="s">
        <v>20</v>
      </c>
      <c r="F193" s="39" t="s">
        <v>351</v>
      </c>
      <c r="G193" s="76" t="s">
        <v>434</v>
      </c>
      <c r="H193" s="39" t="s">
        <v>224</v>
      </c>
      <c r="I193" s="39">
        <v>6</v>
      </c>
      <c r="J193" s="39">
        <v>100</v>
      </c>
      <c r="K193" s="39">
        <v>5</v>
      </c>
      <c r="L193" s="39">
        <v>1150</v>
      </c>
      <c r="M193" s="76">
        <v>10</v>
      </c>
      <c r="O193" s="39" t="s">
        <v>403</v>
      </c>
      <c r="P193" s="76" t="s">
        <v>226</v>
      </c>
      <c r="Q193" s="78"/>
      <c r="R193" s="77">
        <v>1.8</v>
      </c>
      <c r="S193" s="79"/>
      <c r="AA193" s="55"/>
      <c r="AB193" s="53"/>
      <c r="AC193" s="55"/>
      <c r="AD193" s="55"/>
      <c r="AE193" s="55">
        <v>0.86516853932584259</v>
      </c>
      <c r="AF193" s="53">
        <v>0.14504596527068433</v>
      </c>
      <c r="AG193" s="55">
        <v>0.1348314606741573</v>
      </c>
      <c r="AH193" s="55">
        <v>1.3278855975485187E-2</v>
      </c>
      <c r="AJ193" s="105"/>
      <c r="AK193" s="55"/>
      <c r="AL193" s="105"/>
      <c r="AQ193" s="75" t="s">
        <v>110</v>
      </c>
      <c r="AR193" s="80">
        <v>0.98060000000000003</v>
      </c>
      <c r="AS193" s="80">
        <v>1.268</v>
      </c>
      <c r="AU193" s="81">
        <v>865.16853932584263</v>
      </c>
      <c r="AV193" s="81">
        <v>134.8314606741574</v>
      </c>
      <c r="AW193" s="81">
        <v>848.38426966292127</v>
      </c>
      <c r="AX193" s="81">
        <v>143.3907628225204</v>
      </c>
      <c r="AY193" s="81">
        <v>170.96629213483158</v>
      </c>
      <c r="AZ193" s="81">
        <v>183.95801127567572</v>
      </c>
      <c r="BA193" s="75"/>
      <c r="BB193" s="82" t="s">
        <v>441</v>
      </c>
      <c r="BC193" s="83" t="s">
        <v>452</v>
      </c>
      <c r="BD193" s="76">
        <v>49.357300000000002</v>
      </c>
      <c r="BE193" s="76">
        <v>0.49717299999999998</v>
      </c>
      <c r="BF193" s="76">
        <v>0.79746799999999995</v>
      </c>
      <c r="BG193" s="76">
        <v>4.5216399999999997E-2</v>
      </c>
      <c r="BH193" s="76">
        <v>17.730799999999999</v>
      </c>
      <c r="BI193" s="76">
        <v>0.15032499999999999</v>
      </c>
      <c r="BJ193" s="76">
        <v>2.6194199999999999</v>
      </c>
      <c r="BK193" s="76">
        <v>0.179037</v>
      </c>
      <c r="BL193" s="76"/>
      <c r="BM193" s="76"/>
      <c r="BN193" s="76">
        <v>0.179037</v>
      </c>
      <c r="BO193" s="76"/>
      <c r="BP193" s="76"/>
      <c r="BQ193" s="76"/>
      <c r="BR193" s="76">
        <v>5.86273</v>
      </c>
      <c r="BS193" s="76">
        <v>0.300481</v>
      </c>
      <c r="BT193" s="76"/>
      <c r="BU193" s="76"/>
      <c r="BV193" s="76"/>
      <c r="BW193" s="76"/>
      <c r="BX193" s="76">
        <v>10.7805</v>
      </c>
      <c r="BY193" s="76">
        <v>0.15706600000000001</v>
      </c>
      <c r="BZ193" s="76">
        <v>1.8784099999999999</v>
      </c>
      <c r="CA193" s="76">
        <v>0.13093099999999999</v>
      </c>
      <c r="CB193" s="76">
        <v>1.35673</v>
      </c>
      <c r="CC193" s="76">
        <v>6.1743300000000001E-2</v>
      </c>
      <c r="CD193" s="76"/>
      <c r="CE193" s="76"/>
      <c r="CF193" s="76"/>
      <c r="CG193" s="76"/>
      <c r="CH193" s="76"/>
      <c r="CI193" s="76"/>
      <c r="CJ193" s="76">
        <v>0.75980800000000004</v>
      </c>
      <c r="CK193" s="76">
        <v>5.0187799999999998E-2</v>
      </c>
      <c r="CL193" s="76"/>
      <c r="CM193" s="76"/>
      <c r="CN193" s="76"/>
      <c r="CO193" s="76"/>
      <c r="CP193" s="76"/>
      <c r="CQ193" s="76"/>
      <c r="CR193" s="76"/>
      <c r="CS193" s="76"/>
      <c r="CT193" s="76"/>
      <c r="CU193" s="76"/>
      <c r="CV193" s="76"/>
      <c r="CW193" s="76"/>
      <c r="CX193" s="76"/>
      <c r="CY193" s="76"/>
      <c r="CZ193" s="76">
        <v>0.1537</v>
      </c>
      <c r="DA193" s="76">
        <v>3.3700000000000001E-2</v>
      </c>
      <c r="DB193" s="76"/>
      <c r="DC193" s="76"/>
      <c r="DD193" s="76"/>
      <c r="DE193" s="76"/>
      <c r="DF193" s="76"/>
      <c r="DG193" s="76"/>
      <c r="DH193" s="39">
        <f t="shared" si="144"/>
        <v>91.475903000000017</v>
      </c>
      <c r="DJ193" s="45">
        <f t="shared" si="145"/>
        <v>8.5240969999999834</v>
      </c>
      <c r="DK193" s="76"/>
      <c r="DL193" s="41" t="s">
        <v>451</v>
      </c>
      <c r="DO193" s="39">
        <v>2.4</v>
      </c>
      <c r="DP193" s="76"/>
      <c r="DQ193" s="76">
        <v>6.0000000000000001E-3</v>
      </c>
      <c r="DR193" s="76">
        <v>5.9999999999999995E-4</v>
      </c>
      <c r="DU193" s="45"/>
      <c r="DW193" s="75"/>
      <c r="DX193" s="41">
        <f t="shared" si="146"/>
        <v>53.956614126017421</v>
      </c>
      <c r="DY193" s="41">
        <f t="shared" si="147"/>
        <v>0.54350160391420232</v>
      </c>
      <c r="DZ193" s="41">
        <f t="shared" si="148"/>
        <v>0.87177931438402934</v>
      </c>
      <c r="EA193" s="41">
        <f t="shared" si="149"/>
        <v>4.942984820822155E-2</v>
      </c>
      <c r="EB193" s="41">
        <f t="shared" si="150"/>
        <v>19.383028118344996</v>
      </c>
      <c r="EC193" s="41">
        <f t="shared" si="151"/>
        <v>0.16433289540743856</v>
      </c>
      <c r="ED193" s="41">
        <f t="shared" si="152"/>
        <v>0.19572039644145406</v>
      </c>
      <c r="EE193" s="41">
        <f t="shared" si="153"/>
        <v>0</v>
      </c>
      <c r="EF193" s="41">
        <f t="shared" si="154"/>
        <v>0</v>
      </c>
      <c r="EG193" s="41" t="e">
        <f t="shared" si="155"/>
        <v>#DIV/0!</v>
      </c>
      <c r="EH193" s="41">
        <f t="shared" si="156"/>
        <v>6.409043046013986</v>
      </c>
      <c r="EI193" s="41">
        <f t="shared" si="157"/>
        <v>0.32848104270695194</v>
      </c>
      <c r="EJ193" s="41">
        <f t="shared" si="158"/>
        <v>11.78507087270841</v>
      </c>
      <c r="EK193" s="41">
        <f t="shared" si="159"/>
        <v>0.17170204922710627</v>
      </c>
      <c r="EL193" s="41">
        <f t="shared" si="160"/>
        <v>2.0534478899869395</v>
      </c>
      <c r="EM193" s="41">
        <f t="shared" si="161"/>
        <v>0.14313168354293257</v>
      </c>
      <c r="EN193" s="41">
        <f t="shared" si="162"/>
        <v>1.4831556240554409</v>
      </c>
      <c r="EO193" s="41">
        <f t="shared" si="163"/>
        <v>6.7496792024015317E-2</v>
      </c>
      <c r="EP193" s="41">
        <f t="shared" si="164"/>
        <v>0</v>
      </c>
      <c r="EQ193" s="41" t="e">
        <f t="shared" si="165"/>
        <v>#DIV/0!</v>
      </c>
      <c r="ER193" s="41">
        <f t="shared" si="166"/>
        <v>100</v>
      </c>
      <c r="ES193" s="41">
        <f t="shared" si="167"/>
        <v>0</v>
      </c>
    </row>
    <row r="194" spans="1:149" s="41" customFormat="1" x14ac:dyDescent="0.45">
      <c r="A194" s="39" t="s">
        <v>261</v>
      </c>
      <c r="B194" s="75" t="s">
        <v>442</v>
      </c>
      <c r="C194" s="41" t="s">
        <v>445</v>
      </c>
      <c r="D194" s="41" t="s">
        <v>540</v>
      </c>
      <c r="E194" s="39" t="s">
        <v>20</v>
      </c>
      <c r="F194" s="39" t="s">
        <v>352</v>
      </c>
      <c r="G194" s="76" t="s">
        <v>434</v>
      </c>
      <c r="H194" s="39" t="s">
        <v>224</v>
      </c>
      <c r="I194" s="39">
        <v>6</v>
      </c>
      <c r="J194" s="39">
        <v>150</v>
      </c>
      <c r="K194" s="39">
        <v>5</v>
      </c>
      <c r="L194" s="39">
        <v>1150</v>
      </c>
      <c r="M194" s="76">
        <v>10</v>
      </c>
      <c r="O194" s="39" t="s">
        <v>249</v>
      </c>
      <c r="P194" s="76" t="s">
        <v>226</v>
      </c>
      <c r="Q194" s="78"/>
      <c r="R194" s="77">
        <v>2</v>
      </c>
      <c r="S194" s="79"/>
      <c r="AA194" s="55"/>
      <c r="AB194" s="53"/>
      <c r="AC194" s="55"/>
      <c r="AD194" s="55"/>
      <c r="AE194" s="55">
        <v>0.83910386965376771</v>
      </c>
      <c r="AF194" s="53">
        <v>0.17413441955193484</v>
      </c>
      <c r="AG194" s="55">
        <v>0.16089613034623218</v>
      </c>
      <c r="AH194" s="55">
        <v>1.8329938900203666E-2</v>
      </c>
      <c r="AJ194" s="105"/>
      <c r="AK194" s="55"/>
      <c r="AL194" s="105"/>
      <c r="AQ194" s="75" t="s">
        <v>110</v>
      </c>
      <c r="AR194" s="80">
        <v>0.98199999999999998</v>
      </c>
      <c r="AS194" s="80">
        <v>1.4490000000000001</v>
      </c>
      <c r="AU194" s="81">
        <v>1258.6558044806516</v>
      </c>
      <c r="AV194" s="81">
        <v>241.34419551934843</v>
      </c>
      <c r="AW194" s="81">
        <v>1235.9999999999998</v>
      </c>
      <c r="AX194" s="81">
        <v>257.16532780050278</v>
      </c>
      <c r="AY194" s="81">
        <v>349.70773930753592</v>
      </c>
      <c r="AZ194" s="81">
        <v>378.52603625948785</v>
      </c>
      <c r="BA194" s="75"/>
      <c r="BB194" s="82" t="s">
        <v>441</v>
      </c>
      <c r="BC194" s="83" t="s">
        <v>452</v>
      </c>
      <c r="BD194" s="76">
        <v>49.228499999999997</v>
      </c>
      <c r="BE194" s="76">
        <v>0.229242</v>
      </c>
      <c r="BF194" s="76">
        <v>0.80828199999999994</v>
      </c>
      <c r="BG194" s="76">
        <v>4.9420800000000001E-2</v>
      </c>
      <c r="BH194" s="76">
        <v>17.888200000000001</v>
      </c>
      <c r="BI194" s="76">
        <v>0.17712</v>
      </c>
      <c r="BJ194" s="76">
        <v>2.87818</v>
      </c>
      <c r="BK194" s="76">
        <v>0.178892</v>
      </c>
      <c r="BL194" s="76"/>
      <c r="BM194" s="76"/>
      <c r="BN194" s="76">
        <v>0.178892</v>
      </c>
      <c r="BO194" s="76"/>
      <c r="BP194" s="76"/>
      <c r="BQ194" s="76"/>
      <c r="BR194" s="76">
        <v>5.6681699999999999</v>
      </c>
      <c r="BS194" s="76">
        <v>0.122295</v>
      </c>
      <c r="BT194" s="76"/>
      <c r="BU194" s="76"/>
      <c r="BV194" s="76"/>
      <c r="BW194" s="76"/>
      <c r="BX194" s="76">
        <v>10.5726</v>
      </c>
      <c r="BY194" s="76">
        <v>0.264399</v>
      </c>
      <c r="BZ194" s="76">
        <v>1.88717</v>
      </c>
      <c r="CA194" s="76">
        <v>9.5667000000000002E-2</v>
      </c>
      <c r="CB194" s="76">
        <v>1.36375</v>
      </c>
      <c r="CC194" s="76">
        <v>6.0579300000000003E-2</v>
      </c>
      <c r="CD194" s="76"/>
      <c r="CE194" s="76"/>
      <c r="CF194" s="76"/>
      <c r="CG194" s="76"/>
      <c r="CH194" s="76"/>
      <c r="CI194" s="76"/>
      <c r="CJ194" s="76">
        <v>0.79151800000000005</v>
      </c>
      <c r="CK194" s="76">
        <v>4.9188999999999997E-2</v>
      </c>
      <c r="CL194" s="76"/>
      <c r="CM194" s="76"/>
      <c r="CN194" s="76"/>
      <c r="CO194" s="76"/>
      <c r="CP194" s="76"/>
      <c r="CQ194" s="76"/>
      <c r="CR194" s="76"/>
      <c r="CS194" s="76"/>
      <c r="CT194" s="76"/>
      <c r="CU194" s="76"/>
      <c r="CV194" s="76"/>
      <c r="CW194" s="76"/>
      <c r="CX194" s="76"/>
      <c r="CY194" s="76"/>
      <c r="CZ194" s="76">
        <v>0.157</v>
      </c>
      <c r="DA194" s="76">
        <v>1.3299999999999999E-2</v>
      </c>
      <c r="DB194" s="76"/>
      <c r="DC194" s="76"/>
      <c r="DD194" s="76"/>
      <c r="DE194" s="76"/>
      <c r="DF194" s="76"/>
      <c r="DG194" s="76"/>
      <c r="DH194" s="39">
        <f t="shared" si="144"/>
        <v>91.422261999999989</v>
      </c>
      <c r="DJ194" s="45">
        <f t="shared" si="145"/>
        <v>8.5777380000000107</v>
      </c>
      <c r="DK194" s="76"/>
      <c r="DL194" s="41" t="s">
        <v>451</v>
      </c>
      <c r="DO194" s="39">
        <v>2.65</v>
      </c>
      <c r="DP194" s="76"/>
      <c r="DQ194" s="76">
        <v>2.3E-2</v>
      </c>
      <c r="DR194" s="76">
        <v>2.3E-3</v>
      </c>
      <c r="DU194" s="45"/>
      <c r="DW194" s="75"/>
      <c r="DX194" s="41">
        <f t="shared" si="146"/>
        <v>53.847387849580883</v>
      </c>
      <c r="DY194" s="41">
        <f t="shared" si="147"/>
        <v>0.25075074165196221</v>
      </c>
      <c r="DZ194" s="41">
        <f t="shared" si="148"/>
        <v>0.88411945003067194</v>
      </c>
      <c r="EA194" s="41">
        <f t="shared" si="149"/>
        <v>5.4057730490195049E-2</v>
      </c>
      <c r="EB194" s="41">
        <f t="shared" si="150"/>
        <v>19.566569026699433</v>
      </c>
      <c r="EC194" s="41">
        <f t="shared" si="151"/>
        <v>0.19373836976381098</v>
      </c>
      <c r="ED194" s="41">
        <f t="shared" si="152"/>
        <v>0.1956766285218364</v>
      </c>
      <c r="EE194" s="41">
        <f t="shared" si="153"/>
        <v>0</v>
      </c>
      <c r="EF194" s="41">
        <f t="shared" si="154"/>
        <v>0</v>
      </c>
      <c r="EG194" s="41" t="e">
        <f t="shared" si="155"/>
        <v>#DIV/0!</v>
      </c>
      <c r="EH194" s="41">
        <f t="shared" si="156"/>
        <v>6.1999887948517411</v>
      </c>
      <c r="EI194" s="41">
        <f t="shared" si="157"/>
        <v>0.13376938759183188</v>
      </c>
      <c r="EJ194" s="41">
        <f t="shared" si="158"/>
        <v>11.564579314390624</v>
      </c>
      <c r="EK194" s="41">
        <f t="shared" si="159"/>
        <v>0.28920636420043949</v>
      </c>
      <c r="EL194" s="41">
        <f t="shared" si="160"/>
        <v>2.0642346390422941</v>
      </c>
      <c r="EM194" s="41">
        <f t="shared" si="161"/>
        <v>0.10464300259820745</v>
      </c>
      <c r="EN194" s="41">
        <f t="shared" si="162"/>
        <v>1.4917045040955126</v>
      </c>
      <c r="EO194" s="41">
        <f t="shared" si="163"/>
        <v>6.6263182155786096E-2</v>
      </c>
      <c r="EP194" s="41">
        <f t="shared" si="164"/>
        <v>0</v>
      </c>
      <c r="EQ194" s="41" t="e">
        <f t="shared" si="165"/>
        <v>#DIV/0!</v>
      </c>
      <c r="ER194" s="41">
        <f t="shared" si="166"/>
        <v>100</v>
      </c>
      <c r="ES194" s="41">
        <f t="shared" si="167"/>
        <v>0</v>
      </c>
    </row>
    <row r="195" spans="1:149" s="41" customFormat="1" x14ac:dyDescent="0.45">
      <c r="A195" s="39" t="s">
        <v>261</v>
      </c>
      <c r="B195" s="75" t="s">
        <v>442</v>
      </c>
      <c r="C195" s="41" t="s">
        <v>445</v>
      </c>
      <c r="D195" s="41" t="s">
        <v>540</v>
      </c>
      <c r="E195" s="39" t="s">
        <v>20</v>
      </c>
      <c r="F195" s="39" t="s">
        <v>353</v>
      </c>
      <c r="G195" s="76" t="s">
        <v>434</v>
      </c>
      <c r="H195" s="39" t="s">
        <v>224</v>
      </c>
      <c r="I195" s="39">
        <v>12</v>
      </c>
      <c r="J195" s="39">
        <v>200</v>
      </c>
      <c r="K195" s="39">
        <v>5</v>
      </c>
      <c r="L195" s="39">
        <v>1150</v>
      </c>
      <c r="M195" s="76">
        <v>10</v>
      </c>
      <c r="O195" s="39" t="s">
        <v>402</v>
      </c>
      <c r="P195" s="76" t="s">
        <v>226</v>
      </c>
      <c r="Q195" s="78"/>
      <c r="R195" s="77">
        <v>1.7</v>
      </c>
      <c r="S195" s="79"/>
      <c r="AA195" s="55"/>
      <c r="AB195" s="53"/>
      <c r="AC195" s="55"/>
      <c r="AD195" s="55"/>
      <c r="AE195" s="55">
        <v>0.83316378433367244</v>
      </c>
      <c r="AF195" s="53">
        <v>0.18819938962360122</v>
      </c>
      <c r="AG195" s="55">
        <v>0.16683621566632759</v>
      </c>
      <c r="AH195" s="55">
        <v>2.1363173957273655E-2</v>
      </c>
      <c r="AJ195" s="105"/>
      <c r="AK195" s="55"/>
      <c r="AL195" s="105"/>
      <c r="AQ195" s="75" t="s">
        <v>110</v>
      </c>
      <c r="AR195" s="80">
        <v>0.99080000000000001</v>
      </c>
      <c r="AS195" s="80">
        <v>1.661</v>
      </c>
      <c r="AU195" s="81">
        <v>1666.3275686673448</v>
      </c>
      <c r="AV195" s="81">
        <v>333.67243133265509</v>
      </c>
      <c r="AW195" s="81">
        <v>1650.9973550356053</v>
      </c>
      <c r="AX195" s="81">
        <v>373.43106756365984</v>
      </c>
      <c r="AY195" s="81">
        <v>554.22990844354013</v>
      </c>
      <c r="AZ195" s="81">
        <v>625.24750213165009</v>
      </c>
      <c r="BA195" s="75"/>
      <c r="BB195" s="82" t="s">
        <v>441</v>
      </c>
      <c r="BC195" s="83" t="s">
        <v>452</v>
      </c>
      <c r="BD195" s="76">
        <v>49.345799999999997</v>
      </c>
      <c r="BE195" s="76">
        <v>0.28760799999999997</v>
      </c>
      <c r="BF195" s="76">
        <v>0.78345699999999996</v>
      </c>
      <c r="BG195" s="76">
        <v>5.0196400000000002E-2</v>
      </c>
      <c r="BH195" s="76">
        <v>17.709099999999999</v>
      </c>
      <c r="BI195" s="76">
        <v>0.16373599999999999</v>
      </c>
      <c r="BJ195" s="76"/>
      <c r="BK195" s="76"/>
      <c r="BL195" s="76"/>
      <c r="BM195" s="76"/>
      <c r="BN195" s="76">
        <v>0.123917</v>
      </c>
      <c r="BO195" s="76"/>
      <c r="BP195" s="76"/>
      <c r="BQ195" s="76"/>
      <c r="BR195" s="76">
        <v>5.59232</v>
      </c>
      <c r="BS195" s="76">
        <v>9.4596E-2</v>
      </c>
      <c r="BT195" s="76"/>
      <c r="BU195" s="76"/>
      <c r="BV195" s="76"/>
      <c r="BW195" s="76"/>
      <c r="BX195" s="76">
        <v>10.5367</v>
      </c>
      <c r="BY195" s="76">
        <v>0.103547</v>
      </c>
      <c r="BZ195" s="76">
        <v>1.90462</v>
      </c>
      <c r="CA195" s="76">
        <v>9.9574999999999997E-2</v>
      </c>
      <c r="CB195" s="76">
        <v>1.3659300000000001</v>
      </c>
      <c r="CC195" s="76">
        <v>6.0860200000000003E-2</v>
      </c>
      <c r="CD195" s="76"/>
      <c r="CE195" s="76"/>
      <c r="CF195" s="76"/>
      <c r="CG195" s="76"/>
      <c r="CH195" s="76"/>
      <c r="CI195" s="76"/>
      <c r="CJ195" s="76">
        <v>0.80649999999999999</v>
      </c>
      <c r="CK195" s="76">
        <v>4.66921E-2</v>
      </c>
      <c r="CL195" s="76"/>
      <c r="CM195" s="76"/>
      <c r="CN195" s="76"/>
      <c r="CO195" s="76"/>
      <c r="CP195" s="76"/>
      <c r="CQ195" s="76"/>
      <c r="CR195" s="76"/>
      <c r="CS195" s="76"/>
      <c r="CT195" s="76"/>
      <c r="CU195" s="76"/>
      <c r="CV195" s="76"/>
      <c r="CW195" s="76"/>
      <c r="CX195" s="76"/>
      <c r="CY195" s="76"/>
      <c r="CZ195" s="76">
        <v>0.15820000000000001</v>
      </c>
      <c r="DA195" s="76">
        <v>1.4800000000000001E-2</v>
      </c>
      <c r="DB195" s="76"/>
      <c r="DC195" s="76"/>
      <c r="DD195" s="76"/>
      <c r="DE195" s="76"/>
      <c r="DF195" s="76"/>
      <c r="DG195" s="76"/>
      <c r="DH195" s="39">
        <f t="shared" si="144"/>
        <v>88.326543999999998</v>
      </c>
      <c r="DJ195" s="45">
        <f t="shared" si="145"/>
        <v>11.673456000000002</v>
      </c>
      <c r="DK195" s="76"/>
      <c r="DL195" s="41" t="s">
        <v>451</v>
      </c>
      <c r="DO195" s="39">
        <v>2.76</v>
      </c>
      <c r="DP195" s="76"/>
      <c r="DQ195" s="76">
        <v>4.1500000000000002E-2</v>
      </c>
      <c r="DR195" s="76">
        <v>4.1000000000000003E-3</v>
      </c>
      <c r="DU195" s="45"/>
      <c r="DW195" s="75"/>
      <c r="DX195" s="41">
        <f t="shared" si="146"/>
        <v>55.867463805670916</v>
      </c>
      <c r="DY195" s="41">
        <f t="shared" si="147"/>
        <v>0.32561898946255607</v>
      </c>
      <c r="DZ195" s="41">
        <f t="shared" si="148"/>
        <v>0.88700062803317647</v>
      </c>
      <c r="EA195" s="41">
        <f t="shared" si="149"/>
        <v>5.683048121977919E-2</v>
      </c>
      <c r="EB195" s="41">
        <f t="shared" si="150"/>
        <v>20.04957875403797</v>
      </c>
      <c r="EC195" s="41">
        <f t="shared" si="151"/>
        <v>0.18537575748463564</v>
      </c>
      <c r="ED195" s="41">
        <f t="shared" si="152"/>
        <v>0.14029417928997651</v>
      </c>
      <c r="EE195" s="41">
        <f t="shared" si="153"/>
        <v>0</v>
      </c>
      <c r="EF195" s="41">
        <f t="shared" si="154"/>
        <v>0</v>
      </c>
      <c r="EG195" s="41" t="e">
        <f t="shared" si="155"/>
        <v>#DIV/0!</v>
      </c>
      <c r="EH195" s="41">
        <f t="shared" si="156"/>
        <v>6.3314149368280503</v>
      </c>
      <c r="EI195" s="41">
        <f t="shared" si="157"/>
        <v>0.10709804291674765</v>
      </c>
      <c r="EJ195" s="41">
        <f t="shared" si="158"/>
        <v>11.929256509798458</v>
      </c>
      <c r="EK195" s="41">
        <f t="shared" si="159"/>
        <v>0.1172320293659401</v>
      </c>
      <c r="EL195" s="41">
        <f t="shared" si="160"/>
        <v>2.1563393219596589</v>
      </c>
      <c r="EM195" s="41">
        <f t="shared" si="161"/>
        <v>0.11273507995512649</v>
      </c>
      <c r="EN195" s="41">
        <f t="shared" si="162"/>
        <v>1.5464547101491939</v>
      </c>
      <c r="EO195" s="41">
        <f t="shared" si="163"/>
        <v>6.8903635582073727E-2</v>
      </c>
      <c r="EP195" s="41">
        <f t="shared" si="164"/>
        <v>0</v>
      </c>
      <c r="EQ195" s="41" t="e">
        <f t="shared" si="165"/>
        <v>#DIV/0!</v>
      </c>
      <c r="ER195" s="41">
        <f t="shared" si="166"/>
        <v>100</v>
      </c>
      <c r="ES195" s="41">
        <f t="shared" si="167"/>
        <v>0</v>
      </c>
    </row>
    <row r="196" spans="1:149" s="41" customFormat="1" x14ac:dyDescent="0.45">
      <c r="A196" s="39" t="s">
        <v>261</v>
      </c>
      <c r="B196" s="75" t="s">
        <v>442</v>
      </c>
      <c r="C196" s="41" t="s">
        <v>445</v>
      </c>
      <c r="D196" s="41" t="s">
        <v>540</v>
      </c>
      <c r="E196" s="39" t="s">
        <v>20</v>
      </c>
      <c r="F196" s="39" t="s">
        <v>354</v>
      </c>
      <c r="G196" s="76" t="s">
        <v>434</v>
      </c>
      <c r="H196" s="39" t="s">
        <v>224</v>
      </c>
      <c r="I196" s="39">
        <v>12</v>
      </c>
      <c r="J196" s="39">
        <v>250</v>
      </c>
      <c r="K196" s="39">
        <v>5</v>
      </c>
      <c r="L196" s="39">
        <v>1150</v>
      </c>
      <c r="M196" s="76">
        <v>10</v>
      </c>
      <c r="O196" s="39" t="s">
        <v>403</v>
      </c>
      <c r="P196" s="76" t="s">
        <v>226</v>
      </c>
      <c r="Q196" s="78"/>
      <c r="R196" s="77">
        <v>1.8</v>
      </c>
      <c r="S196" s="79"/>
      <c r="AA196" s="55"/>
      <c r="AB196" s="53"/>
      <c r="AC196" s="55"/>
      <c r="AD196" s="55"/>
      <c r="AE196" s="55">
        <v>0.79060265577119504</v>
      </c>
      <c r="AF196" s="53">
        <v>0.24923391215526045</v>
      </c>
      <c r="AG196" s="55">
        <v>0.20939734422880488</v>
      </c>
      <c r="AH196" s="55">
        <v>3.472931562819203E-2</v>
      </c>
      <c r="AJ196" s="105"/>
      <c r="AK196" s="55"/>
      <c r="AL196" s="105"/>
      <c r="AQ196" s="75" t="s">
        <v>110</v>
      </c>
      <c r="AR196" s="80">
        <v>1.0069999999999999</v>
      </c>
      <c r="AS196" s="80">
        <v>1.9039999999999999</v>
      </c>
      <c r="AU196" s="81">
        <v>1976.5066394279877</v>
      </c>
      <c r="AV196" s="81">
        <v>523.49336057201242</v>
      </c>
      <c r="AW196" s="81">
        <v>1990.3421859039834</v>
      </c>
      <c r="AX196" s="81">
        <v>627.73664544495693</v>
      </c>
      <c r="AY196" s="81">
        <v>996.73135852911162</v>
      </c>
      <c r="AZ196" s="81">
        <v>1186.4220881264935</v>
      </c>
      <c r="BA196" s="75"/>
      <c r="BB196" s="82" t="s">
        <v>441</v>
      </c>
      <c r="BC196" s="83" t="s">
        <v>452</v>
      </c>
      <c r="BD196" s="76">
        <v>48.724400000000003</v>
      </c>
      <c r="BE196" s="76">
        <v>0.22522400000000001</v>
      </c>
      <c r="BF196" s="76">
        <v>0.79409700000000005</v>
      </c>
      <c r="BG196" s="76">
        <v>4.80499E-2</v>
      </c>
      <c r="BH196" s="76">
        <v>17.9465</v>
      </c>
      <c r="BI196" s="76">
        <v>0.170184</v>
      </c>
      <c r="BJ196" s="76">
        <v>2.62419</v>
      </c>
      <c r="BK196" s="76">
        <v>0.17546200000000001</v>
      </c>
      <c r="BL196" s="76"/>
      <c r="BM196" s="76"/>
      <c r="BN196" s="76">
        <v>0.17546200000000001</v>
      </c>
      <c r="BO196" s="76"/>
      <c r="BP196" s="76"/>
      <c r="BQ196" s="76"/>
      <c r="BR196" s="76">
        <v>5.8746099999999997</v>
      </c>
      <c r="BS196" s="76">
        <v>0.100601</v>
      </c>
      <c r="BT196" s="76"/>
      <c r="BU196" s="76"/>
      <c r="BV196" s="76"/>
      <c r="BW196" s="76"/>
      <c r="BX196" s="76">
        <v>10.6784</v>
      </c>
      <c r="BY196" s="76">
        <v>0.11333600000000001</v>
      </c>
      <c r="BZ196" s="76">
        <v>1.9295</v>
      </c>
      <c r="CA196" s="76">
        <v>0.10309500000000001</v>
      </c>
      <c r="CB196" s="76">
        <v>1.3337600000000001</v>
      </c>
      <c r="CC196" s="76">
        <v>6.2105E-2</v>
      </c>
      <c r="CD196" s="76"/>
      <c r="CE196" s="76"/>
      <c r="CF196" s="76"/>
      <c r="CG196" s="76"/>
      <c r="CH196" s="76"/>
      <c r="CI196" s="76"/>
      <c r="CJ196" s="76">
        <v>0.80899699999999997</v>
      </c>
      <c r="CK196" s="76">
        <v>5.0687099999999999E-2</v>
      </c>
      <c r="CL196" s="76"/>
      <c r="CM196" s="76"/>
      <c r="CN196" s="76"/>
      <c r="CO196" s="76"/>
      <c r="CP196" s="76"/>
      <c r="CQ196" s="76"/>
      <c r="CR196" s="76"/>
      <c r="CS196" s="76"/>
      <c r="CT196" s="76"/>
      <c r="CU196" s="76"/>
      <c r="CV196" s="76"/>
      <c r="CW196" s="76"/>
      <c r="CX196" s="76"/>
      <c r="CY196" s="76"/>
      <c r="CZ196" s="76">
        <v>0.19850000000000001</v>
      </c>
      <c r="DA196" s="76">
        <v>1.67E-2</v>
      </c>
      <c r="DB196" s="76"/>
      <c r="DC196" s="76"/>
      <c r="DD196" s="76"/>
      <c r="DE196" s="76"/>
      <c r="DF196" s="76"/>
      <c r="DG196" s="76"/>
      <c r="DH196" s="39">
        <f t="shared" si="144"/>
        <v>91.088416000000009</v>
      </c>
      <c r="DJ196" s="45">
        <f t="shared" si="145"/>
        <v>8.9115839999999906</v>
      </c>
      <c r="DK196" s="76"/>
      <c r="DL196" s="41" t="s">
        <v>451</v>
      </c>
      <c r="DO196" s="39">
        <v>3.01</v>
      </c>
      <c r="DP196" s="76"/>
      <c r="DQ196" s="76">
        <v>6.3500000000000001E-2</v>
      </c>
      <c r="DR196" s="76">
        <v>6.4000000000000003E-3</v>
      </c>
      <c r="DU196" s="45"/>
      <c r="DW196" s="75"/>
      <c r="DX196" s="41">
        <f t="shared" si="146"/>
        <v>53.491324297482571</v>
      </c>
      <c r="DY196" s="41">
        <f t="shared" si="147"/>
        <v>0.24725866349459849</v>
      </c>
      <c r="DZ196" s="41">
        <f t="shared" si="148"/>
        <v>0.87178703381997558</v>
      </c>
      <c r="EA196" s="41">
        <f t="shared" si="149"/>
        <v>5.275083496896027E-2</v>
      </c>
      <c r="EB196" s="41">
        <f t="shared" si="150"/>
        <v>19.702285743996249</v>
      </c>
      <c r="EC196" s="41">
        <f t="shared" si="151"/>
        <v>0.18683385601962824</v>
      </c>
      <c r="ED196" s="41">
        <f t="shared" si="152"/>
        <v>0.19262822618410666</v>
      </c>
      <c r="EE196" s="41">
        <f t="shared" si="153"/>
        <v>0</v>
      </c>
      <c r="EF196" s="41">
        <f t="shared" si="154"/>
        <v>0</v>
      </c>
      <c r="EG196" s="41" t="e">
        <f t="shared" si="155"/>
        <v>#DIV/0!</v>
      </c>
      <c r="EH196" s="41">
        <f t="shared" si="156"/>
        <v>6.4493491686143694</v>
      </c>
      <c r="EI196" s="41">
        <f t="shared" si="157"/>
        <v>0.11044324231085538</v>
      </c>
      <c r="EJ196" s="41">
        <f t="shared" si="158"/>
        <v>11.723115264184635</v>
      </c>
      <c r="EK196" s="41">
        <f t="shared" si="159"/>
        <v>0.12442416388050924</v>
      </c>
      <c r="EL196" s="41">
        <f t="shared" si="160"/>
        <v>2.1182715483821783</v>
      </c>
      <c r="EM196" s="41">
        <f t="shared" si="161"/>
        <v>0.11318124139956501</v>
      </c>
      <c r="EN196" s="41">
        <f t="shared" si="162"/>
        <v>1.4642476602074186</v>
      </c>
      <c r="EO196" s="41">
        <f t="shared" si="163"/>
        <v>6.8181007780396569E-2</v>
      </c>
      <c r="EP196" s="41">
        <f t="shared" si="164"/>
        <v>0</v>
      </c>
      <c r="EQ196" s="41" t="e">
        <f t="shared" si="165"/>
        <v>#DIV/0!</v>
      </c>
      <c r="ER196" s="41">
        <f t="shared" si="166"/>
        <v>100</v>
      </c>
      <c r="ES196" s="41">
        <f t="shared" si="167"/>
        <v>0</v>
      </c>
    </row>
    <row r="197" spans="1:149" s="41" customFormat="1" x14ac:dyDescent="0.45">
      <c r="A197" s="39" t="s">
        <v>261</v>
      </c>
      <c r="B197" s="75" t="s">
        <v>442</v>
      </c>
      <c r="C197" s="41" t="s">
        <v>445</v>
      </c>
      <c r="D197" s="41" t="s">
        <v>540</v>
      </c>
      <c r="E197" s="39" t="s">
        <v>20</v>
      </c>
      <c r="F197" s="39" t="s">
        <v>355</v>
      </c>
      <c r="G197" s="76" t="s">
        <v>434</v>
      </c>
      <c r="H197" s="39" t="s">
        <v>224</v>
      </c>
      <c r="I197" s="39">
        <v>12</v>
      </c>
      <c r="J197" s="39">
        <v>300</v>
      </c>
      <c r="K197" s="39">
        <v>5</v>
      </c>
      <c r="L197" s="39">
        <v>1150</v>
      </c>
      <c r="M197" s="76">
        <v>10</v>
      </c>
      <c r="O197" s="39" t="s">
        <v>235</v>
      </c>
      <c r="P197" s="76" t="s">
        <v>226</v>
      </c>
      <c r="Q197" s="78"/>
      <c r="R197" s="77">
        <v>1.6</v>
      </c>
      <c r="S197" s="79"/>
      <c r="AA197" s="55"/>
      <c r="AB197" s="53"/>
      <c r="AC197" s="55"/>
      <c r="AD197" s="55"/>
      <c r="AE197" s="55">
        <v>0.781217750257998</v>
      </c>
      <c r="AF197" s="53">
        <v>0.26728586171310631</v>
      </c>
      <c r="AG197" s="55">
        <v>0.21878224974200208</v>
      </c>
      <c r="AH197" s="55">
        <v>3.8183694530443756E-2</v>
      </c>
      <c r="AJ197" s="105"/>
      <c r="AK197" s="55"/>
      <c r="AL197" s="105"/>
      <c r="AQ197" s="75" t="s">
        <v>110</v>
      </c>
      <c r="AR197" s="80">
        <v>1.028</v>
      </c>
      <c r="AS197" s="80">
        <v>0.21879999999999999</v>
      </c>
      <c r="AU197" s="81">
        <v>2343.6532507739939</v>
      </c>
      <c r="AV197" s="81">
        <v>656.34674922600595</v>
      </c>
      <c r="AW197" s="81">
        <v>2409.275541795666</v>
      </c>
      <c r="AX197" s="81">
        <v>832.20051652964105</v>
      </c>
      <c r="AY197" s="81">
        <v>143.60866873065009</v>
      </c>
      <c r="AZ197" s="81">
        <v>175.45492903036481</v>
      </c>
      <c r="BA197" s="75"/>
      <c r="BB197" s="82" t="s">
        <v>441</v>
      </c>
      <c r="BC197" s="83" t="s">
        <v>452</v>
      </c>
      <c r="BD197" s="76">
        <v>49.328499999999998</v>
      </c>
      <c r="BE197" s="76">
        <v>0.25539200000000001</v>
      </c>
      <c r="BF197" s="76">
        <v>0.81630199999999997</v>
      </c>
      <c r="BG197" s="76">
        <v>6.2786599999999998E-2</v>
      </c>
      <c r="BH197" s="76">
        <v>17.6861</v>
      </c>
      <c r="BI197" s="76">
        <v>0.17976300000000001</v>
      </c>
      <c r="BJ197" s="76">
        <v>2.47485</v>
      </c>
      <c r="BK197" s="76">
        <v>0.14582200000000001</v>
      </c>
      <c r="BL197" s="76"/>
      <c r="BM197" s="76"/>
      <c r="BN197" s="76">
        <v>0.14582200000000001</v>
      </c>
      <c r="BO197" s="76"/>
      <c r="BP197" s="76"/>
      <c r="BQ197" s="76"/>
      <c r="BR197" s="76">
        <v>5.5494899999999996</v>
      </c>
      <c r="BS197" s="76">
        <v>7.2068499999999994E-2</v>
      </c>
      <c r="BT197" s="76"/>
      <c r="BU197" s="76"/>
      <c r="BV197" s="76"/>
      <c r="BW197" s="76"/>
      <c r="BX197" s="76">
        <v>10.454800000000001</v>
      </c>
      <c r="BY197" s="76">
        <v>0.113154</v>
      </c>
      <c r="BZ197" s="76">
        <v>1.9050800000000001</v>
      </c>
      <c r="CA197" s="76">
        <v>0.11299099999999999</v>
      </c>
      <c r="CB197" s="76">
        <v>1.3868100000000001</v>
      </c>
      <c r="CC197" s="76">
        <v>5.1051699999999998E-2</v>
      </c>
      <c r="CD197" s="76"/>
      <c r="CE197" s="76"/>
      <c r="CF197" s="76"/>
      <c r="CG197" s="76"/>
      <c r="CH197" s="76"/>
      <c r="CI197" s="76"/>
      <c r="CJ197" s="76">
        <v>0.78402799999999995</v>
      </c>
      <c r="CK197" s="76">
        <v>4.66921E-2</v>
      </c>
      <c r="CL197" s="76"/>
      <c r="CM197" s="76"/>
      <c r="CN197" s="76"/>
      <c r="CO197" s="76"/>
      <c r="CP197" s="76"/>
      <c r="CQ197" s="76"/>
      <c r="CR197" s="76"/>
      <c r="CS197" s="76"/>
      <c r="CT197" s="76"/>
      <c r="CU197" s="76"/>
      <c r="CV197" s="76"/>
      <c r="CW197" s="76"/>
      <c r="CX197" s="76"/>
      <c r="CY197" s="76"/>
      <c r="CZ197" s="76">
        <v>0.156</v>
      </c>
      <c r="DA197" s="76">
        <v>1.7299999999999999E-2</v>
      </c>
      <c r="DB197" s="76"/>
      <c r="DC197" s="76"/>
      <c r="DD197" s="76"/>
      <c r="DE197" s="76"/>
      <c r="DF197" s="76"/>
      <c r="DG197" s="76"/>
      <c r="DH197" s="39">
        <f t="shared" si="144"/>
        <v>90.687782000000013</v>
      </c>
      <c r="DJ197" s="45">
        <f t="shared" ref="DJ197:DJ230" si="168">IF(AND(DH197&lt;100, DH197&gt;0), 100-DH197, 0)</f>
        <v>9.3122179999999872</v>
      </c>
      <c r="DK197" s="76"/>
      <c r="DL197" s="41" t="s">
        <v>451</v>
      </c>
      <c r="DO197" s="39">
        <v>3.11</v>
      </c>
      <c r="DP197" s="76"/>
      <c r="DQ197" s="76">
        <v>9.1999999999999998E-2</v>
      </c>
      <c r="DR197" s="76">
        <v>9.1999999999999998E-3</v>
      </c>
      <c r="DU197" s="45"/>
      <c r="DW197" s="75"/>
      <c r="DX197" s="41">
        <f t="shared" si="146"/>
        <v>54.393766075346285</v>
      </c>
      <c r="DY197" s="41">
        <f t="shared" si="147"/>
        <v>0.28161676729506957</v>
      </c>
      <c r="DZ197" s="41">
        <f t="shared" si="148"/>
        <v>0.90012345874772837</v>
      </c>
      <c r="EA197" s="41">
        <f t="shared" si="149"/>
        <v>6.9233802630656455E-2</v>
      </c>
      <c r="EB197" s="41">
        <f t="shared" si="150"/>
        <v>19.502186082795582</v>
      </c>
      <c r="EC197" s="41">
        <f t="shared" si="151"/>
        <v>0.19822185087733205</v>
      </c>
      <c r="ED197" s="41">
        <f t="shared" si="152"/>
        <v>0.16079564058585089</v>
      </c>
      <c r="EE197" s="41">
        <f t="shared" si="153"/>
        <v>0</v>
      </c>
      <c r="EF197" s="41">
        <f t="shared" si="154"/>
        <v>0</v>
      </c>
      <c r="EG197" s="41" t="e">
        <f t="shared" si="155"/>
        <v>#DIV/0!</v>
      </c>
      <c r="EH197" s="41">
        <f t="shared" si="156"/>
        <v>6.1193358990740325</v>
      </c>
      <c r="EI197" s="41">
        <f t="shared" si="157"/>
        <v>7.9468808708983513E-2</v>
      </c>
      <c r="EJ197" s="41">
        <f t="shared" si="158"/>
        <v>11.528344578986394</v>
      </c>
      <c r="EK197" s="41">
        <f t="shared" si="159"/>
        <v>0.12477314750072946</v>
      </c>
      <c r="EL197" s="41">
        <f t="shared" si="160"/>
        <v>2.1007019446125605</v>
      </c>
      <c r="EM197" s="41">
        <f t="shared" si="161"/>
        <v>0.12459340994799054</v>
      </c>
      <c r="EN197" s="41">
        <f t="shared" si="162"/>
        <v>1.5292137148089033</v>
      </c>
      <c r="EO197" s="41">
        <f t="shared" si="163"/>
        <v>5.6293911786264653E-2</v>
      </c>
      <c r="EP197" s="41">
        <f t="shared" si="164"/>
        <v>0</v>
      </c>
      <c r="EQ197" s="41" t="e">
        <f t="shared" si="165"/>
        <v>#DIV/0!</v>
      </c>
      <c r="ER197" s="41">
        <f t="shared" si="166"/>
        <v>100</v>
      </c>
      <c r="ES197" s="41">
        <f t="shared" si="167"/>
        <v>0</v>
      </c>
    </row>
    <row r="198" spans="1:149" s="41" customFormat="1" x14ac:dyDescent="0.45">
      <c r="A198" s="39" t="s">
        <v>261</v>
      </c>
      <c r="B198" s="75" t="s">
        <v>442</v>
      </c>
      <c r="C198" s="41" t="s">
        <v>445</v>
      </c>
      <c r="D198" s="41" t="s">
        <v>540</v>
      </c>
      <c r="E198" s="39" t="s">
        <v>20</v>
      </c>
      <c r="F198" s="39" t="s">
        <v>356</v>
      </c>
      <c r="G198" s="76" t="s">
        <v>434</v>
      </c>
      <c r="H198" s="39" t="s">
        <v>224</v>
      </c>
      <c r="I198" s="39">
        <v>20</v>
      </c>
      <c r="J198" s="39">
        <v>406</v>
      </c>
      <c r="K198" s="39">
        <v>5</v>
      </c>
      <c r="L198" s="39">
        <v>1150</v>
      </c>
      <c r="M198" s="76">
        <v>10</v>
      </c>
      <c r="O198" s="39" t="s">
        <v>402</v>
      </c>
      <c r="P198" s="76" t="s">
        <v>226</v>
      </c>
      <c r="Q198" s="78"/>
      <c r="R198" s="77">
        <v>1.7</v>
      </c>
      <c r="S198" s="79"/>
      <c r="AA198" s="55"/>
      <c r="AB198" s="53"/>
      <c r="AC198" s="55"/>
      <c r="AD198" s="55"/>
      <c r="AE198" s="55">
        <v>0.67409766454352438</v>
      </c>
      <c r="AF198" s="53">
        <v>0.44267515923566875</v>
      </c>
      <c r="AG198" s="55">
        <v>0.32590233545647557</v>
      </c>
      <c r="AH198" s="55">
        <v>8.598726114649681E-2</v>
      </c>
      <c r="AJ198" s="105"/>
      <c r="AK198" s="55"/>
      <c r="AL198" s="105"/>
      <c r="AQ198" s="75" t="s">
        <v>110</v>
      </c>
      <c r="AR198" s="80">
        <v>1.097</v>
      </c>
      <c r="AS198" s="80">
        <v>2.8940000000000001</v>
      </c>
      <c r="AU198" s="81">
        <v>2736.836518046709</v>
      </c>
      <c r="AV198" s="81">
        <v>1323.163481953291</v>
      </c>
      <c r="AW198" s="81">
        <v>3002.3096602972396</v>
      </c>
      <c r="AX198" s="81">
        <v>1971.6837931421776</v>
      </c>
      <c r="AY198" s="81">
        <v>3829.2351167728243</v>
      </c>
      <c r="AZ198" s="81">
        <v>5201.4489164808056</v>
      </c>
      <c r="BA198" s="75"/>
      <c r="BB198" s="82" t="s">
        <v>441</v>
      </c>
      <c r="BC198" s="83" t="s">
        <v>452</v>
      </c>
      <c r="BD198" s="76">
        <v>49.461500000000001</v>
      </c>
      <c r="BE198" s="76">
        <v>0.41696299999999997</v>
      </c>
      <c r="BF198" s="76">
        <v>0.77521099999999998</v>
      </c>
      <c r="BG198" s="76">
        <v>4.0547199999999999E-2</v>
      </c>
      <c r="BH198" s="76">
        <v>17.716100000000001</v>
      </c>
      <c r="BI198" s="76">
        <v>0.16012100000000001</v>
      </c>
      <c r="BJ198" s="76"/>
      <c r="BK198" s="76"/>
      <c r="BL198" s="76"/>
      <c r="BM198" s="76"/>
      <c r="BN198" s="76">
        <v>6.1883500000000001E-2</v>
      </c>
      <c r="BO198" s="76"/>
      <c r="BP198" s="76"/>
      <c r="BQ198" s="76"/>
      <c r="BR198" s="76">
        <v>5.6609299999999996</v>
      </c>
      <c r="BS198" s="76">
        <v>3.1476299999999999E-2</v>
      </c>
      <c r="BT198" s="76"/>
      <c r="BU198" s="76"/>
      <c r="BV198" s="76"/>
      <c r="BW198" s="76"/>
      <c r="BX198" s="76">
        <v>10.507099999999999</v>
      </c>
      <c r="BY198" s="76">
        <v>4.2731100000000001E-2</v>
      </c>
      <c r="BZ198" s="76">
        <v>1.89429</v>
      </c>
      <c r="CA198" s="76">
        <v>5.6347800000000003E-2</v>
      </c>
      <c r="CB198" s="76">
        <v>1.3885099999999999</v>
      </c>
      <c r="CC198" s="76">
        <v>2.7722900000000002E-2</v>
      </c>
      <c r="CD198" s="76"/>
      <c r="CE198" s="76"/>
      <c r="CF198" s="76"/>
      <c r="CG198" s="76"/>
      <c r="CH198" s="76"/>
      <c r="CI198" s="76"/>
      <c r="CJ198" s="76">
        <v>0.77154299999999998</v>
      </c>
      <c r="CK198" s="76">
        <v>1.6729299999999999E-2</v>
      </c>
      <c r="CL198" s="76"/>
      <c r="CM198" s="76"/>
      <c r="CN198" s="76"/>
      <c r="CO198" s="76"/>
      <c r="CP198" s="76"/>
      <c r="CQ198" s="76"/>
      <c r="CR198" s="76"/>
      <c r="CS198" s="76"/>
      <c r="CT198" s="76"/>
      <c r="CU198" s="76"/>
      <c r="CV198" s="76"/>
      <c r="CW198" s="76"/>
      <c r="CX198" s="76"/>
      <c r="CY198" s="76"/>
      <c r="CZ198" s="76">
        <v>0.16350000000000001</v>
      </c>
      <c r="DA198" s="76">
        <v>6.3E-3</v>
      </c>
      <c r="DB198" s="76"/>
      <c r="DC198" s="76"/>
      <c r="DD198" s="76"/>
      <c r="DE198" s="76"/>
      <c r="DF198" s="76"/>
      <c r="DG198" s="76"/>
      <c r="DH198" s="39">
        <f t="shared" si="144"/>
        <v>88.400567499999966</v>
      </c>
      <c r="DJ198" s="45">
        <f t="shared" si="168"/>
        <v>11.599432500000034</v>
      </c>
      <c r="DK198" s="76"/>
      <c r="DL198" s="41" t="s">
        <v>451</v>
      </c>
      <c r="DO198" s="39">
        <v>3.38</v>
      </c>
      <c r="DP198" s="76"/>
      <c r="DQ198" s="76">
        <v>0.14899999999999999</v>
      </c>
      <c r="DR198" s="76">
        <v>1.49E-2</v>
      </c>
      <c r="DU198" s="45"/>
      <c r="DW198" s="75"/>
      <c r="DX198" s="41">
        <f t="shared" ref="DX198:DX230" si="169">BD198/$DH198*100</f>
        <v>55.951563885605168</v>
      </c>
      <c r="DY198" s="41">
        <f t="shared" ref="DY198:DY230" si="170">DX198*SQRT(((BE198/BD198)^2)+(($DI198/$DH198)^2))</f>
        <v>0.47167457380859018</v>
      </c>
      <c r="DZ198" s="41">
        <f t="shared" ref="DZ198:DZ230" si="171">BF198/$DH198*100</f>
        <v>0.87692989074985328</v>
      </c>
      <c r="EA198" s="41">
        <f t="shared" ref="EA198:EA230" si="172">DZ198*SQRT(((BG198/BF198)^2)+(($DI198/$DH198)^2))</f>
        <v>4.5867578847839423E-2</v>
      </c>
      <c r="EB198" s="41">
        <f t="shared" ref="EB198:EB230" si="173">BH198/$DH198*100</f>
        <v>20.0407084490719</v>
      </c>
      <c r="EC198" s="41">
        <f t="shared" ref="EC198:EC230" si="174">EB198*SQRT(((BI198/BH198)^2)+(($DI198/$DH198)^2))</f>
        <v>0.18113119013630774</v>
      </c>
      <c r="ED198" s="41">
        <f t="shared" ref="ED198:ED230" si="175">BN198/$DH198*100</f>
        <v>7.0003509875657774E-2</v>
      </c>
      <c r="EE198" s="41">
        <f t="shared" ref="EE198:EE230" si="176">ED198*SQRT(((BO198/BN198)^2)+(($DI198/$DH198)^2))</f>
        <v>0</v>
      </c>
      <c r="EF198" s="41">
        <f t="shared" ref="EF198:EF230" si="177">BP198/$DH198*100</f>
        <v>0</v>
      </c>
      <c r="EG198" s="41" t="e">
        <f t="shared" ref="EG198:EG230" si="178">EF198*SQRT(((BQ198/BP198)^2)+(($DI198/$DH198)^2))</f>
        <v>#DIV/0!</v>
      </c>
      <c r="EH198" s="41">
        <f t="shared" ref="EH198:EH230" si="179">BR198/$DH198*100</f>
        <v>6.4037258584341119</v>
      </c>
      <c r="EI198" s="41">
        <f t="shared" ref="EI198:EI230" si="180">EH198*SQRT(((BS198/BR198)^2)+(($DI198/$DH198)^2))</f>
        <v>3.5606445626041948E-2</v>
      </c>
      <c r="EJ198" s="41">
        <f t="shared" ref="EJ198:EJ230" si="181">BX198/$DH198*100</f>
        <v>11.885783425541927</v>
      </c>
      <c r="EK198" s="41">
        <f t="shared" ref="EK198:EK230" si="182">EJ198*SQRT(((BY198/BX198)^2)+(($DI198/$DH198)^2))</f>
        <v>4.8338038101395697E-2</v>
      </c>
      <c r="EL198" s="41">
        <f t="shared" ref="EL198:EL230" si="183">BZ198/$DH198*100</f>
        <v>2.1428482345432918</v>
      </c>
      <c r="EM198" s="41">
        <f t="shared" ref="EM198:EM230" si="184">EL198*SQRT(((CA198/BZ198)^2)+(($DI198/$DH198)^2))</f>
        <v>6.3741446003726193E-2</v>
      </c>
      <c r="EN198" s="41">
        <f t="shared" ref="EN198:EN230" si="185">CB198/$DH198*100</f>
        <v>1.5707025862701622</v>
      </c>
      <c r="EO198" s="41">
        <f t="shared" ref="EO198:EO230" si="186">EN198*SQRT(((CC198/CB198)^2)+(($DI198/$DH198)^2))</f>
        <v>3.1360545281567356E-2</v>
      </c>
      <c r="EP198" s="41">
        <f t="shared" ref="EP198:EP230" si="187">CD198/$DH198*100</f>
        <v>0</v>
      </c>
      <c r="EQ198" s="41" t="e">
        <f t="shared" ref="EQ198:EQ230" si="188">EP198*SQRT(((CE198/CD198)^2)+(($DI198/$DH198)^2))</f>
        <v>#DIV/0!</v>
      </c>
      <c r="ER198" s="41">
        <f t="shared" ref="ER198:ER230" si="189">DH198/$DH198*100</f>
        <v>100</v>
      </c>
      <c r="ES198" s="41">
        <f t="shared" ref="ES198:ES230" si="190">ER198*SQRT(((DI198/DH198)^2)+(($DI198/$DH198)^2))</f>
        <v>0</v>
      </c>
    </row>
    <row r="199" spans="1:149" s="41" customFormat="1" x14ac:dyDescent="0.45">
      <c r="A199" s="39" t="s">
        <v>261</v>
      </c>
      <c r="B199" s="75" t="s">
        <v>442</v>
      </c>
      <c r="C199" s="41" t="s">
        <v>445</v>
      </c>
      <c r="D199" s="41" t="s">
        <v>541</v>
      </c>
      <c r="E199" s="39" t="s">
        <v>20</v>
      </c>
      <c r="F199" s="39" t="s">
        <v>357</v>
      </c>
      <c r="G199" s="76" t="s">
        <v>434</v>
      </c>
      <c r="H199" s="39" t="s">
        <v>224</v>
      </c>
      <c r="I199" s="39">
        <v>15</v>
      </c>
      <c r="J199" s="39">
        <v>25</v>
      </c>
      <c r="K199" s="39">
        <v>5</v>
      </c>
      <c r="L199" s="39">
        <v>1150</v>
      </c>
      <c r="M199" s="76">
        <v>10</v>
      </c>
      <c r="O199" s="39" t="s">
        <v>402</v>
      </c>
      <c r="P199" s="76" t="s">
        <v>226</v>
      </c>
      <c r="Q199" s="78"/>
      <c r="R199" s="77">
        <v>1.7</v>
      </c>
      <c r="S199" s="79"/>
      <c r="AA199" s="55"/>
      <c r="AB199" s="53"/>
      <c r="AC199" s="55"/>
      <c r="AD199" s="55"/>
      <c r="AE199" s="55">
        <v>0.78963730569948176</v>
      </c>
      <c r="AF199" s="53">
        <v>0.18860103626943003</v>
      </c>
      <c r="AG199" s="55">
        <v>0.21036269430051813</v>
      </c>
      <c r="AH199" s="55">
        <v>2.5906735751295335E-2</v>
      </c>
      <c r="AJ199" s="105"/>
      <c r="AK199" s="55"/>
      <c r="AL199" s="105"/>
      <c r="AQ199" s="75" t="s">
        <v>110</v>
      </c>
      <c r="AR199" s="80">
        <v>0.99229999999999996</v>
      </c>
      <c r="AS199" s="80">
        <v>1.0569999999999999</v>
      </c>
      <c r="AU199" s="81">
        <v>197.40932642487044</v>
      </c>
      <c r="AV199" s="81">
        <v>52.590673575129557</v>
      </c>
      <c r="AW199" s="81">
        <v>195.88927461139895</v>
      </c>
      <c r="AX199" s="81">
        <v>49.376197115793289</v>
      </c>
      <c r="AY199" s="81">
        <v>55.588341968911941</v>
      </c>
      <c r="AZ199" s="81">
        <v>50.038925837661473</v>
      </c>
      <c r="BA199" s="75"/>
      <c r="BB199" s="82" t="s">
        <v>441</v>
      </c>
      <c r="BC199" s="83" t="s">
        <v>452</v>
      </c>
      <c r="BD199" s="76">
        <v>50.296199999999999</v>
      </c>
      <c r="BE199" s="76">
        <v>0.179369</v>
      </c>
      <c r="BF199" s="76">
        <v>1.1235999999999999</v>
      </c>
      <c r="BG199" s="76">
        <v>5.3423600000000002E-2</v>
      </c>
      <c r="BH199" s="76">
        <v>18.678799999999999</v>
      </c>
      <c r="BI199" s="76">
        <v>6.5806799999999999E-2</v>
      </c>
      <c r="BJ199" s="76"/>
      <c r="BK199" s="76"/>
      <c r="BL199" s="76"/>
      <c r="BM199" s="76"/>
      <c r="BN199" s="76">
        <v>9.6180399999999999E-2</v>
      </c>
      <c r="BO199" s="76"/>
      <c r="BP199" s="76"/>
      <c r="BQ199" s="76"/>
      <c r="BR199" s="76">
        <v>3.25353</v>
      </c>
      <c r="BS199" s="76">
        <v>2.5451600000000001E-2</v>
      </c>
      <c r="BT199" s="76"/>
      <c r="BU199" s="76"/>
      <c r="BV199" s="76"/>
      <c r="BW199" s="76"/>
      <c r="BX199" s="76">
        <v>9.0770099999999996</v>
      </c>
      <c r="BY199" s="76">
        <v>6.6706699999999994E-2</v>
      </c>
      <c r="BZ199" s="76">
        <v>2.7583600000000001</v>
      </c>
      <c r="CA199" s="76">
        <v>6.8992399999999995E-2</v>
      </c>
      <c r="CB199" s="76">
        <v>1.22065</v>
      </c>
      <c r="CC199" s="76">
        <v>2.1638600000000001E-2</v>
      </c>
      <c r="CD199" s="76"/>
      <c r="CE199" s="76"/>
      <c r="CF199" s="76"/>
      <c r="CG199" s="76"/>
      <c r="CH199" s="76"/>
      <c r="CI199" s="76"/>
      <c r="CJ199" s="76">
        <v>7.4907100000000003E-3</v>
      </c>
      <c r="CK199" s="76">
        <v>4.9938099999999996E-3</v>
      </c>
      <c r="CL199" s="76"/>
      <c r="CM199" s="76"/>
      <c r="CN199" s="76"/>
      <c r="CO199" s="76"/>
      <c r="CP199" s="76"/>
      <c r="CQ199" s="76"/>
      <c r="CR199" s="76"/>
      <c r="CS199" s="76"/>
      <c r="CT199" s="76"/>
      <c r="CU199" s="76"/>
      <c r="CV199" s="76"/>
      <c r="CW199" s="76"/>
      <c r="CX199" s="76"/>
      <c r="CY199" s="76"/>
      <c r="CZ199" s="76">
        <v>0.13200000000000001</v>
      </c>
      <c r="DA199" s="76">
        <v>3.5999999999999997E-2</v>
      </c>
      <c r="DB199" s="76"/>
      <c r="DC199" s="76"/>
      <c r="DD199" s="76"/>
      <c r="DE199" s="76"/>
      <c r="DF199" s="76"/>
      <c r="DG199" s="76"/>
      <c r="DH199" s="39">
        <f t="shared" si="144"/>
        <v>86.643821110000005</v>
      </c>
      <c r="DJ199" s="45">
        <f t="shared" si="168"/>
        <v>13.356178889999995</v>
      </c>
      <c r="DK199" s="76"/>
      <c r="DL199" s="41" t="s">
        <v>451</v>
      </c>
      <c r="DO199" s="39">
        <v>1.58</v>
      </c>
      <c r="DP199" s="76"/>
      <c r="DQ199" s="76">
        <v>3.5000000000000001E-3</v>
      </c>
      <c r="DR199" s="76">
        <v>8.9999999999999998E-4</v>
      </c>
      <c r="DU199" s="45"/>
      <c r="DW199" s="75"/>
      <c r="DX199" s="41">
        <f t="shared" si="169"/>
        <v>58.049378888940829</v>
      </c>
      <c r="DY199" s="41">
        <f t="shared" si="170"/>
        <v>0.20701880145876683</v>
      </c>
      <c r="DZ199" s="41">
        <f t="shared" si="171"/>
        <v>1.2968033791740512</v>
      </c>
      <c r="EA199" s="41">
        <f t="shared" si="172"/>
        <v>6.1658868821326852E-2</v>
      </c>
      <c r="EB199" s="41">
        <f t="shared" si="173"/>
        <v>21.558144320858194</v>
      </c>
      <c r="EC199" s="41">
        <f t="shared" si="174"/>
        <v>7.5950943941465773E-2</v>
      </c>
      <c r="ED199" s="41">
        <f t="shared" si="175"/>
        <v>0.1110066462533926</v>
      </c>
      <c r="EE199" s="41">
        <f t="shared" si="176"/>
        <v>0</v>
      </c>
      <c r="EF199" s="41">
        <f t="shared" si="177"/>
        <v>0</v>
      </c>
      <c r="EG199" s="41" t="e">
        <f t="shared" si="178"/>
        <v>#DIV/0!</v>
      </c>
      <c r="EH199" s="41">
        <f t="shared" si="179"/>
        <v>3.7550629211856097</v>
      </c>
      <c r="EI199" s="41">
        <f t="shared" si="180"/>
        <v>2.9374974088097441E-2</v>
      </c>
      <c r="EJ199" s="41">
        <f t="shared" si="181"/>
        <v>10.476234639370464</v>
      </c>
      <c r="EK199" s="41">
        <f t="shared" si="182"/>
        <v>7.6989563878203687E-2</v>
      </c>
      <c r="EL199" s="41">
        <f t="shared" si="183"/>
        <v>3.1835622721418084</v>
      </c>
      <c r="EM199" s="41">
        <f t="shared" si="184"/>
        <v>7.9627605426600037E-2</v>
      </c>
      <c r="EN199" s="41">
        <f t="shared" si="185"/>
        <v>1.4088136746073388</v>
      </c>
      <c r="EO199" s="41">
        <f t="shared" si="186"/>
        <v>2.4974198647735518E-2</v>
      </c>
      <c r="EP199" s="41">
        <f t="shared" si="187"/>
        <v>0</v>
      </c>
      <c r="EQ199" s="41" t="e">
        <f t="shared" si="188"/>
        <v>#DIV/0!</v>
      </c>
      <c r="ER199" s="41">
        <f t="shared" si="189"/>
        <v>100</v>
      </c>
      <c r="ES199" s="41">
        <f t="shared" si="190"/>
        <v>0</v>
      </c>
    </row>
    <row r="200" spans="1:149" s="41" customFormat="1" x14ac:dyDescent="0.45">
      <c r="A200" s="39" t="s">
        <v>261</v>
      </c>
      <c r="B200" s="75" t="s">
        <v>442</v>
      </c>
      <c r="C200" s="41" t="s">
        <v>445</v>
      </c>
      <c r="D200" s="41" t="s">
        <v>541</v>
      </c>
      <c r="E200" s="39" t="s">
        <v>20</v>
      </c>
      <c r="F200" s="39" t="s">
        <v>358</v>
      </c>
      <c r="G200" s="76" t="s">
        <v>434</v>
      </c>
      <c r="H200" s="39" t="s">
        <v>224</v>
      </c>
      <c r="I200" s="39">
        <v>6</v>
      </c>
      <c r="J200" s="39">
        <v>50</v>
      </c>
      <c r="K200" s="39">
        <v>5</v>
      </c>
      <c r="L200" s="39">
        <v>1150</v>
      </c>
      <c r="M200" s="76">
        <v>10</v>
      </c>
      <c r="O200" s="39" t="s">
        <v>405</v>
      </c>
      <c r="P200" s="76" t="s">
        <v>226</v>
      </c>
      <c r="Q200" s="78"/>
      <c r="R200" s="77">
        <v>1</v>
      </c>
      <c r="S200" s="79"/>
      <c r="AA200" s="55"/>
      <c r="AB200" s="53"/>
      <c r="AC200" s="55"/>
      <c r="AD200" s="55"/>
      <c r="AE200" s="55">
        <v>0.72066458982346826</v>
      </c>
      <c r="AF200" s="53">
        <v>0.22118380062305296</v>
      </c>
      <c r="AG200" s="55">
        <v>0.27933541017653168</v>
      </c>
      <c r="AH200" s="55">
        <v>3.8421599169262716E-2</v>
      </c>
      <c r="AJ200" s="105"/>
      <c r="AK200" s="55"/>
      <c r="AL200" s="105"/>
      <c r="AQ200" s="75" t="s">
        <v>110</v>
      </c>
      <c r="AR200" s="80">
        <v>0.98640000000000005</v>
      </c>
      <c r="AS200" s="80">
        <v>1.121</v>
      </c>
      <c r="AU200" s="81">
        <v>360.33229491173415</v>
      </c>
      <c r="AV200" s="81">
        <v>139.66770508826588</v>
      </c>
      <c r="AW200" s="81">
        <v>355.43177570093457</v>
      </c>
      <c r="AX200" s="81">
        <v>110.0548565892048</v>
      </c>
      <c r="AY200" s="81">
        <v>156.56749740394605</v>
      </c>
      <c r="AZ200" s="81">
        <v>124.14147764183301</v>
      </c>
      <c r="BA200" s="75"/>
      <c r="BB200" s="82" t="s">
        <v>441</v>
      </c>
      <c r="BC200" s="83" t="s">
        <v>452</v>
      </c>
      <c r="BD200" s="76">
        <v>48.677100000000003</v>
      </c>
      <c r="BE200" s="76">
        <v>0.74149799999999999</v>
      </c>
      <c r="BF200" s="76">
        <v>1.1383300000000001</v>
      </c>
      <c r="BG200" s="76">
        <v>6.2632599999999997E-2</v>
      </c>
      <c r="BH200" s="76">
        <v>18.718599999999999</v>
      </c>
      <c r="BI200" s="76">
        <v>0.18201300000000001</v>
      </c>
      <c r="BJ200" s="76">
        <v>3.04366</v>
      </c>
      <c r="BK200" s="76">
        <v>0.35140700000000002</v>
      </c>
      <c r="BL200" s="76"/>
      <c r="BM200" s="76"/>
      <c r="BN200" s="76">
        <v>0.35140700000000002</v>
      </c>
      <c r="BO200" s="76"/>
      <c r="BP200" s="76"/>
      <c r="BQ200" s="76"/>
      <c r="BR200" s="76">
        <v>3.35684</v>
      </c>
      <c r="BS200" s="76">
        <v>0.21464</v>
      </c>
      <c r="BT200" s="76"/>
      <c r="BU200" s="76"/>
      <c r="BV200" s="76"/>
      <c r="BW200" s="76"/>
      <c r="BX200" s="76">
        <v>8.8241700000000005</v>
      </c>
      <c r="BY200" s="76">
        <v>0.148012</v>
      </c>
      <c r="BZ200" s="76">
        <v>2.6991999999999998</v>
      </c>
      <c r="CA200" s="76">
        <v>0.11445900000000001</v>
      </c>
      <c r="CB200" s="76">
        <v>1.18489</v>
      </c>
      <c r="CC200" s="76">
        <v>4.0708300000000003E-2</v>
      </c>
      <c r="CD200" s="76"/>
      <c r="CE200" s="76"/>
      <c r="CF200" s="76"/>
      <c r="CG200" s="76"/>
      <c r="CH200" s="76"/>
      <c r="CI200" s="76"/>
      <c r="CJ200" s="76">
        <v>6.7416400000000001E-2</v>
      </c>
      <c r="CK200" s="76">
        <v>4.49443E-2</v>
      </c>
      <c r="CL200" s="76"/>
      <c r="CM200" s="76"/>
      <c r="CN200" s="76"/>
      <c r="CO200" s="76"/>
      <c r="CP200" s="76"/>
      <c r="CQ200" s="76"/>
      <c r="CR200" s="76"/>
      <c r="CS200" s="76"/>
      <c r="CT200" s="76"/>
      <c r="CU200" s="76"/>
      <c r="CV200" s="76"/>
      <c r="CW200" s="76"/>
      <c r="CX200" s="76"/>
      <c r="CY200" s="76"/>
      <c r="CZ200" s="76">
        <v>0.126</v>
      </c>
      <c r="DA200" s="76">
        <v>1.5900000000000001E-2</v>
      </c>
      <c r="DB200" s="76"/>
      <c r="DC200" s="76"/>
      <c r="DD200" s="76"/>
      <c r="DE200" s="76"/>
      <c r="DF200" s="76"/>
      <c r="DG200" s="76"/>
      <c r="DH200" s="39">
        <f t="shared" si="144"/>
        <v>88.187613400000004</v>
      </c>
      <c r="DJ200" s="45">
        <f t="shared" si="168"/>
        <v>11.812386599999996</v>
      </c>
      <c r="DK200" s="76"/>
      <c r="DL200" s="41" t="s">
        <v>451</v>
      </c>
      <c r="DO200" s="39">
        <v>2.0299999999999998</v>
      </c>
      <c r="DP200" s="76"/>
      <c r="DQ200" s="76">
        <v>8.9999999999999993E-3</v>
      </c>
      <c r="DR200" s="76">
        <v>4.0000000000000002E-4</v>
      </c>
      <c r="DU200" s="45"/>
      <c r="DW200" s="75"/>
      <c r="DX200" s="41">
        <f t="shared" si="169"/>
        <v>55.19720754797067</v>
      </c>
      <c r="DY200" s="41">
        <f t="shared" si="170"/>
        <v>0.84081876287628377</v>
      </c>
      <c r="DZ200" s="41">
        <f t="shared" si="171"/>
        <v>1.2908048603569535</v>
      </c>
      <c r="EA200" s="41">
        <f t="shared" si="172"/>
        <v>7.1021992301698908E-2</v>
      </c>
      <c r="EB200" s="41">
        <f t="shared" si="173"/>
        <v>21.225883407340284</v>
      </c>
      <c r="EC200" s="41">
        <f t="shared" si="174"/>
        <v>0.20639293091471733</v>
      </c>
      <c r="ED200" s="41">
        <f t="shared" si="175"/>
        <v>0.39847659603406388</v>
      </c>
      <c r="EE200" s="41">
        <f t="shared" si="176"/>
        <v>0</v>
      </c>
      <c r="EF200" s="41">
        <f t="shared" si="177"/>
        <v>0</v>
      </c>
      <c r="EG200" s="41" t="e">
        <f t="shared" si="178"/>
        <v>#DIV/0!</v>
      </c>
      <c r="EH200" s="41">
        <f t="shared" si="179"/>
        <v>3.8064756155426247</v>
      </c>
      <c r="EI200" s="41">
        <f t="shared" si="180"/>
        <v>0.24339019021462716</v>
      </c>
      <c r="EJ200" s="41">
        <f t="shared" si="181"/>
        <v>10.006133128895856</v>
      </c>
      <c r="EK200" s="41">
        <f t="shared" si="182"/>
        <v>0.16783762967782051</v>
      </c>
      <c r="EL200" s="41">
        <f t="shared" si="183"/>
        <v>3.0607473044508082</v>
      </c>
      <c r="EM200" s="41">
        <f t="shared" si="184"/>
        <v>0.12979033629228479</v>
      </c>
      <c r="EN200" s="41">
        <f t="shared" si="185"/>
        <v>1.3436013906234137</v>
      </c>
      <c r="EO200" s="41">
        <f t="shared" si="186"/>
        <v>4.6161017891884579E-2</v>
      </c>
      <c r="EP200" s="41">
        <f t="shared" si="187"/>
        <v>0</v>
      </c>
      <c r="EQ200" s="41" t="e">
        <f t="shared" si="188"/>
        <v>#DIV/0!</v>
      </c>
      <c r="ER200" s="41">
        <f t="shared" si="189"/>
        <v>100</v>
      </c>
      <c r="ES200" s="41">
        <f t="shared" si="190"/>
        <v>0</v>
      </c>
    </row>
    <row r="201" spans="1:149" s="41" customFormat="1" x14ac:dyDescent="0.45">
      <c r="A201" s="39" t="s">
        <v>261</v>
      </c>
      <c r="B201" s="75" t="s">
        <v>442</v>
      </c>
      <c r="C201" s="41" t="s">
        <v>445</v>
      </c>
      <c r="D201" s="41" t="s">
        <v>541</v>
      </c>
      <c r="E201" s="39" t="s">
        <v>20</v>
      </c>
      <c r="F201" s="39" t="s">
        <v>359</v>
      </c>
      <c r="G201" s="76" t="s">
        <v>434</v>
      </c>
      <c r="H201" s="39" t="s">
        <v>224</v>
      </c>
      <c r="I201" s="39">
        <v>6</v>
      </c>
      <c r="J201" s="39">
        <v>52</v>
      </c>
      <c r="K201" s="39">
        <v>5</v>
      </c>
      <c r="L201" s="39">
        <v>1150</v>
      </c>
      <c r="M201" s="76">
        <v>10</v>
      </c>
      <c r="O201" s="39" t="s">
        <v>402</v>
      </c>
      <c r="P201" s="76" t="s">
        <v>226</v>
      </c>
      <c r="Q201" s="78"/>
      <c r="R201" s="77">
        <v>1.7</v>
      </c>
      <c r="S201" s="79"/>
      <c r="AA201" s="55"/>
      <c r="AB201" s="53"/>
      <c r="AC201" s="55"/>
      <c r="AD201" s="55"/>
      <c r="AE201" s="55">
        <v>0.70563674321503145</v>
      </c>
      <c r="AF201" s="53">
        <v>0.25260960334029231</v>
      </c>
      <c r="AG201" s="55">
        <v>0.29436325678496866</v>
      </c>
      <c r="AH201" s="55">
        <v>4.4885177453027142E-2</v>
      </c>
      <c r="AJ201" s="105"/>
      <c r="AK201" s="55"/>
      <c r="AL201" s="105"/>
      <c r="AQ201" s="75" t="s">
        <v>110</v>
      </c>
      <c r="AR201" s="80">
        <v>0.98599999999999999</v>
      </c>
      <c r="AS201" s="80">
        <v>1.1259999999999999</v>
      </c>
      <c r="AU201" s="81">
        <v>366.93110647181635</v>
      </c>
      <c r="AV201" s="81">
        <v>153.06889352818365</v>
      </c>
      <c r="AW201" s="81">
        <v>361.79407098121089</v>
      </c>
      <c r="AX201" s="81">
        <v>130.30187923773997</v>
      </c>
      <c r="AY201" s="81">
        <v>172.35557411273479</v>
      </c>
      <c r="AZ201" s="81">
        <v>148.06648554360379</v>
      </c>
      <c r="BA201" s="75"/>
      <c r="BB201" s="82" t="s">
        <v>441</v>
      </c>
      <c r="BC201" s="83" t="s">
        <v>452</v>
      </c>
      <c r="BD201" s="76">
        <v>50.0642</v>
      </c>
      <c r="BE201" s="76">
        <v>0.15406600000000001</v>
      </c>
      <c r="BF201" s="76">
        <v>1.1259699999999999</v>
      </c>
      <c r="BG201" s="76">
        <v>5.5328799999999997E-2</v>
      </c>
      <c r="BH201" s="76">
        <v>18.553599999999999</v>
      </c>
      <c r="BI201" s="76">
        <v>8.1878800000000002E-2</v>
      </c>
      <c r="BJ201" s="76"/>
      <c r="BK201" s="76"/>
      <c r="BL201" s="76"/>
      <c r="BM201" s="76"/>
      <c r="BN201" s="76">
        <v>0.108969</v>
      </c>
      <c r="BO201" s="76"/>
      <c r="BP201" s="76"/>
      <c r="BQ201" s="76"/>
      <c r="BR201" s="76">
        <v>3.1682299999999999</v>
      </c>
      <c r="BS201" s="76">
        <v>5.8066699999999999E-2</v>
      </c>
      <c r="BT201" s="76"/>
      <c r="BU201" s="76"/>
      <c r="BV201" s="76"/>
      <c r="BW201" s="76"/>
      <c r="BX201" s="76">
        <v>8.9650700000000008</v>
      </c>
      <c r="BY201" s="76">
        <v>5.1947699999999999E-2</v>
      </c>
      <c r="BZ201" s="76">
        <v>2.6824699999999999</v>
      </c>
      <c r="CA201" s="76">
        <v>9.7295000000000006E-2</v>
      </c>
      <c r="CB201" s="76">
        <v>1.22041</v>
      </c>
      <c r="CC201" s="76">
        <v>2.1197500000000001E-2</v>
      </c>
      <c r="CD201" s="76"/>
      <c r="CE201" s="76"/>
      <c r="CF201" s="76"/>
      <c r="CG201" s="76"/>
      <c r="CH201" s="76"/>
      <c r="CI201" s="76"/>
      <c r="CJ201" s="76">
        <v>5.1186500000000003E-2</v>
      </c>
      <c r="CK201" s="76">
        <v>7.99009E-3</v>
      </c>
      <c r="CL201" s="76"/>
      <c r="CM201" s="76"/>
      <c r="CN201" s="76"/>
      <c r="CO201" s="76"/>
      <c r="CP201" s="76"/>
      <c r="CQ201" s="76"/>
      <c r="CR201" s="76"/>
      <c r="CS201" s="76"/>
      <c r="CT201" s="76"/>
      <c r="CU201" s="76"/>
      <c r="CV201" s="76"/>
      <c r="CW201" s="76"/>
      <c r="CX201" s="76"/>
      <c r="CY201" s="76"/>
      <c r="CZ201" s="76">
        <v>0.1265</v>
      </c>
      <c r="DA201" s="76">
        <v>6.7000000000000002E-3</v>
      </c>
      <c r="DB201" s="76"/>
      <c r="DC201" s="76"/>
      <c r="DD201" s="76"/>
      <c r="DE201" s="76"/>
      <c r="DF201" s="76"/>
      <c r="DG201" s="76"/>
      <c r="DH201" s="39">
        <f t="shared" si="144"/>
        <v>86.06660549999998</v>
      </c>
      <c r="DJ201" s="45">
        <f t="shared" si="168"/>
        <v>13.93339450000002</v>
      </c>
      <c r="DK201" s="76"/>
      <c r="DL201" s="41" t="s">
        <v>451</v>
      </c>
      <c r="DO201" s="39">
        <v>1.99</v>
      </c>
      <c r="DP201" s="76"/>
      <c r="DQ201" s="76">
        <v>8.5000000000000006E-3</v>
      </c>
      <c r="DR201" s="76">
        <v>1.2999999999999999E-3</v>
      </c>
      <c r="DU201" s="45"/>
      <c r="DW201" s="75"/>
      <c r="DX201" s="41">
        <f t="shared" si="169"/>
        <v>58.169135065980967</v>
      </c>
      <c r="DY201" s="41">
        <f t="shared" si="170"/>
        <v>0.17900787315238084</v>
      </c>
      <c r="DZ201" s="41">
        <f t="shared" si="171"/>
        <v>1.3082542217840811</v>
      </c>
      <c r="EA201" s="41">
        <f t="shared" si="172"/>
        <v>6.4286025547969375E-2</v>
      </c>
      <c r="EB201" s="41">
        <f t="shared" si="173"/>
        <v>21.557257768229285</v>
      </c>
      <c r="EC201" s="41">
        <f t="shared" si="174"/>
        <v>9.5134227177113451E-2</v>
      </c>
      <c r="ED201" s="41">
        <f t="shared" si="175"/>
        <v>0.12661008223450851</v>
      </c>
      <c r="EE201" s="41">
        <f t="shared" si="176"/>
        <v>0</v>
      </c>
      <c r="EF201" s="41">
        <f t="shared" si="177"/>
        <v>0</v>
      </c>
      <c r="EG201" s="41" t="e">
        <f t="shared" si="178"/>
        <v>#DIV/0!</v>
      </c>
      <c r="EH201" s="41">
        <f t="shared" si="179"/>
        <v>3.6811373953861826</v>
      </c>
      <c r="EI201" s="41">
        <f t="shared" si="180"/>
        <v>6.7467166460980069E-2</v>
      </c>
      <c r="EJ201" s="41">
        <f t="shared" si="181"/>
        <v>10.416432654590988</v>
      </c>
      <c r="EK201" s="41">
        <f t="shared" si="182"/>
        <v>6.0357556450858295E-2</v>
      </c>
      <c r="EL201" s="41">
        <f t="shared" si="183"/>
        <v>3.1167373041103619</v>
      </c>
      <c r="EM201" s="41">
        <f t="shared" si="184"/>
        <v>0.11304616864435303</v>
      </c>
      <c r="EN201" s="41">
        <f t="shared" si="185"/>
        <v>1.417983192098822</v>
      </c>
      <c r="EO201" s="41">
        <f t="shared" si="186"/>
        <v>2.4629180942891963E-2</v>
      </c>
      <c r="EP201" s="41">
        <f t="shared" si="187"/>
        <v>0</v>
      </c>
      <c r="EQ201" s="41" t="e">
        <f t="shared" si="188"/>
        <v>#DIV/0!</v>
      </c>
      <c r="ER201" s="41">
        <f t="shared" si="189"/>
        <v>100</v>
      </c>
      <c r="ES201" s="41">
        <f t="shared" si="190"/>
        <v>0</v>
      </c>
    </row>
    <row r="202" spans="1:149" s="41" customFormat="1" x14ac:dyDescent="0.45">
      <c r="A202" s="39" t="s">
        <v>261</v>
      </c>
      <c r="B202" s="75" t="s">
        <v>442</v>
      </c>
      <c r="C202" s="41" t="s">
        <v>445</v>
      </c>
      <c r="D202" s="41" t="s">
        <v>541</v>
      </c>
      <c r="E202" s="39" t="s">
        <v>20</v>
      </c>
      <c r="F202" s="39" t="s">
        <v>360</v>
      </c>
      <c r="G202" s="76" t="s">
        <v>434</v>
      </c>
      <c r="H202" s="39" t="s">
        <v>224</v>
      </c>
      <c r="I202" s="39">
        <v>6</v>
      </c>
      <c r="J202" s="39">
        <v>52</v>
      </c>
      <c r="K202" s="39">
        <v>5</v>
      </c>
      <c r="L202" s="39">
        <v>1150</v>
      </c>
      <c r="M202" s="76">
        <v>10</v>
      </c>
      <c r="O202" s="39" t="s">
        <v>402</v>
      </c>
      <c r="P202" s="76" t="s">
        <v>226</v>
      </c>
      <c r="Q202" s="78"/>
      <c r="R202" s="77">
        <v>1.7</v>
      </c>
      <c r="S202" s="79"/>
      <c r="AA202" s="55"/>
      <c r="AB202" s="53"/>
      <c r="AC202" s="55"/>
      <c r="AD202" s="55"/>
      <c r="AE202" s="55">
        <v>0.694006309148265</v>
      </c>
      <c r="AF202" s="53">
        <v>0.26077812828601471</v>
      </c>
      <c r="AG202" s="55">
        <v>0.30599369085173495</v>
      </c>
      <c r="AH202" s="55">
        <v>4.7318611987381701E-2</v>
      </c>
      <c r="AJ202" s="105"/>
      <c r="AK202" s="55"/>
      <c r="AL202" s="105"/>
      <c r="AQ202" s="75" t="s">
        <v>110</v>
      </c>
      <c r="AR202" s="80">
        <v>0.98599999999999999</v>
      </c>
      <c r="AS202" s="80">
        <v>1.1259999999999999</v>
      </c>
      <c r="AU202" s="81">
        <v>360.88328075709779</v>
      </c>
      <c r="AV202" s="81">
        <v>159.11671924290221</v>
      </c>
      <c r="AW202" s="81">
        <v>355.83091482649843</v>
      </c>
      <c r="AX202" s="81">
        <v>134.44087085450261</v>
      </c>
      <c r="AY202" s="81">
        <v>179.16542586750788</v>
      </c>
      <c r="AZ202" s="81">
        <v>152.85672690646877</v>
      </c>
      <c r="BA202" s="75"/>
      <c r="BB202" s="82" t="s">
        <v>441</v>
      </c>
      <c r="BC202" s="83" t="s">
        <v>452</v>
      </c>
      <c r="BD202" s="76">
        <v>50.097700000000003</v>
      </c>
      <c r="BE202" s="76">
        <v>0.22472</v>
      </c>
      <c r="BF202" s="76">
        <v>1.11195</v>
      </c>
      <c r="BG202" s="76">
        <v>5.7849499999999998E-2</v>
      </c>
      <c r="BH202" s="76">
        <v>18.560600000000001</v>
      </c>
      <c r="BI202" s="76">
        <v>0.14352999999999999</v>
      </c>
      <c r="BJ202" s="76"/>
      <c r="BK202" s="76"/>
      <c r="BL202" s="76"/>
      <c r="BM202" s="76"/>
      <c r="BN202" s="76">
        <v>6.2966300000000003E-2</v>
      </c>
      <c r="BO202" s="76"/>
      <c r="BP202" s="76"/>
      <c r="BQ202" s="76"/>
      <c r="BR202" s="76">
        <v>3.2009500000000002</v>
      </c>
      <c r="BS202" s="76">
        <v>2.2699400000000002E-2</v>
      </c>
      <c r="BT202" s="76"/>
      <c r="BU202" s="76"/>
      <c r="BV202" s="76"/>
      <c r="BW202" s="76"/>
      <c r="BX202" s="76">
        <v>8.9627999999999997</v>
      </c>
      <c r="BY202" s="76">
        <v>6.1580900000000001E-2</v>
      </c>
      <c r="BZ202" s="76">
        <v>2.6854100000000001</v>
      </c>
      <c r="CA202" s="76">
        <v>6.4201999999999995E-2</v>
      </c>
      <c r="CB202" s="76">
        <v>1.22488</v>
      </c>
      <c r="CC202" s="76">
        <v>2.33715E-2</v>
      </c>
      <c r="CD202" s="76"/>
      <c r="CE202" s="76"/>
      <c r="CF202" s="76"/>
      <c r="CG202" s="76"/>
      <c r="CH202" s="76"/>
      <c r="CI202" s="76"/>
      <c r="CJ202" s="76">
        <v>4.2447400000000003E-2</v>
      </c>
      <c r="CK202" s="76">
        <v>1.19851E-2</v>
      </c>
      <c r="CL202" s="76"/>
      <c r="CM202" s="76"/>
      <c r="CN202" s="76"/>
      <c r="CO202" s="76"/>
      <c r="CP202" s="76"/>
      <c r="CQ202" s="76"/>
      <c r="CR202" s="76"/>
      <c r="CS202" s="76"/>
      <c r="CT202" s="76"/>
      <c r="CU202" s="76"/>
      <c r="CV202" s="76"/>
      <c r="CW202" s="76"/>
      <c r="CX202" s="76"/>
      <c r="CY202" s="76"/>
      <c r="CZ202" s="76">
        <v>0.11700000000000001</v>
      </c>
      <c r="DA202" s="76">
        <v>5.4999999999999997E-3</v>
      </c>
      <c r="DB202" s="76"/>
      <c r="DC202" s="76"/>
      <c r="DD202" s="76"/>
      <c r="DE202" s="76"/>
      <c r="DF202" s="76"/>
      <c r="DG202" s="76"/>
      <c r="DH202" s="39">
        <f t="shared" si="144"/>
        <v>86.066703700000019</v>
      </c>
      <c r="DJ202" s="45">
        <f t="shared" si="168"/>
        <v>13.933296299999981</v>
      </c>
      <c r="DK202" s="76"/>
      <c r="DL202" s="41" t="s">
        <v>451</v>
      </c>
      <c r="DO202" s="39">
        <v>2.0299999999999998</v>
      </c>
      <c r="DP202" s="76"/>
      <c r="DQ202" s="76">
        <v>7.0000000000000001E-3</v>
      </c>
      <c r="DR202" s="76">
        <v>1.1999999999999999E-3</v>
      </c>
      <c r="DU202" s="45"/>
      <c r="DW202" s="75"/>
      <c r="DX202" s="41">
        <f t="shared" si="169"/>
        <v>58.207991994934495</v>
      </c>
      <c r="DY202" s="41">
        <f t="shared" si="170"/>
        <v>0.26109981019291661</v>
      </c>
      <c r="DZ202" s="41">
        <f t="shared" si="171"/>
        <v>1.2919630381987079</v>
      </c>
      <c r="EA202" s="41">
        <f t="shared" si="172"/>
        <v>6.7214727081502001E-2</v>
      </c>
      <c r="EB202" s="41">
        <f t="shared" si="173"/>
        <v>21.565366398480993</v>
      </c>
      <c r="EC202" s="41">
        <f t="shared" si="174"/>
        <v>0.16676600105459827</v>
      </c>
      <c r="ED202" s="41">
        <f t="shared" si="175"/>
        <v>7.3159883315015328E-2</v>
      </c>
      <c r="EE202" s="41">
        <f t="shared" si="176"/>
        <v>0</v>
      </c>
      <c r="EF202" s="41">
        <f t="shared" si="177"/>
        <v>0</v>
      </c>
      <c r="EG202" s="41" t="e">
        <f t="shared" si="178"/>
        <v>#DIV/0!</v>
      </c>
      <c r="EH202" s="41">
        <f t="shared" si="179"/>
        <v>3.7191502199938435</v>
      </c>
      <c r="EI202" s="41">
        <f t="shared" si="180"/>
        <v>2.6374194693365487E-2</v>
      </c>
      <c r="EJ202" s="41">
        <f t="shared" si="181"/>
        <v>10.413783280513853</v>
      </c>
      <c r="EK202" s="41">
        <f t="shared" si="182"/>
        <v>7.1550201590908594E-2</v>
      </c>
      <c r="EL202" s="41">
        <f t="shared" si="183"/>
        <v>3.1201497031424004</v>
      </c>
      <c r="EM202" s="41">
        <f t="shared" si="184"/>
        <v>7.4595630179804334E-2</v>
      </c>
      <c r="EN202" s="41">
        <f t="shared" si="185"/>
        <v>1.4231752203146124</v>
      </c>
      <c r="EO202" s="41">
        <f t="shared" si="186"/>
        <v>2.7155100631558165E-2</v>
      </c>
      <c r="EP202" s="41">
        <f t="shared" si="187"/>
        <v>0</v>
      </c>
      <c r="EQ202" s="41" t="e">
        <f t="shared" si="188"/>
        <v>#DIV/0!</v>
      </c>
      <c r="ER202" s="41">
        <f t="shared" si="189"/>
        <v>100</v>
      </c>
      <c r="ES202" s="41">
        <f t="shared" si="190"/>
        <v>0</v>
      </c>
    </row>
    <row r="203" spans="1:149" s="41" customFormat="1" x14ac:dyDescent="0.45">
      <c r="A203" s="39" t="s">
        <v>261</v>
      </c>
      <c r="B203" s="75" t="s">
        <v>442</v>
      </c>
      <c r="C203" s="41" t="s">
        <v>445</v>
      </c>
      <c r="D203" s="41" t="s">
        <v>541</v>
      </c>
      <c r="E203" s="39" t="s">
        <v>20</v>
      </c>
      <c r="F203" s="39" t="s">
        <v>361</v>
      </c>
      <c r="G203" s="76" t="s">
        <v>434</v>
      </c>
      <c r="H203" s="39" t="s">
        <v>224</v>
      </c>
      <c r="I203" s="39">
        <v>6</v>
      </c>
      <c r="J203" s="39">
        <v>100</v>
      </c>
      <c r="K203" s="39">
        <v>5</v>
      </c>
      <c r="L203" s="39">
        <v>1150</v>
      </c>
      <c r="M203" s="76">
        <v>10</v>
      </c>
      <c r="O203" s="39" t="s">
        <v>404</v>
      </c>
      <c r="P203" s="76" t="s">
        <v>226</v>
      </c>
      <c r="Q203" s="78"/>
      <c r="R203" s="77">
        <v>1.7</v>
      </c>
      <c r="S203" s="79"/>
      <c r="AA203" s="55"/>
      <c r="AB203" s="53"/>
      <c r="AC203" s="55"/>
      <c r="AD203" s="55"/>
      <c r="AE203" s="55">
        <v>0.64226804123711345</v>
      </c>
      <c r="AF203" s="53">
        <v>0.30103092783505159</v>
      </c>
      <c r="AG203" s="55">
        <v>0.3577319587628866</v>
      </c>
      <c r="AH203" s="55">
        <v>6.3917525773195885E-2</v>
      </c>
      <c r="AJ203" s="105"/>
      <c r="AK203" s="55"/>
      <c r="AL203" s="105"/>
      <c r="AQ203" s="75" t="s">
        <v>110</v>
      </c>
      <c r="AR203" s="80">
        <v>0.98129999999999995</v>
      </c>
      <c r="AS203" s="80">
        <v>1.2669999999999999</v>
      </c>
      <c r="AU203" s="81">
        <v>642.26804123711349</v>
      </c>
      <c r="AV203" s="81">
        <v>357.73195876288656</v>
      </c>
      <c r="AW203" s="81">
        <v>630.25762886597943</v>
      </c>
      <c r="AX203" s="81">
        <v>295.71075789487236</v>
      </c>
      <c r="AY203" s="81">
        <v>453.24639175257727</v>
      </c>
      <c r="AZ203" s="81">
        <v>381.5408163415745</v>
      </c>
      <c r="BA203" s="75"/>
      <c r="BB203" s="82" t="s">
        <v>441</v>
      </c>
      <c r="BC203" s="83" t="s">
        <v>452</v>
      </c>
      <c r="BD203" s="76">
        <v>48.765799999999999</v>
      </c>
      <c r="BE203" s="76">
        <v>0.29988300000000001</v>
      </c>
      <c r="BF203" s="76">
        <v>1.1273500000000001</v>
      </c>
      <c r="BG203" s="76">
        <v>5.7430299999999997E-2</v>
      </c>
      <c r="BH203" s="76">
        <v>18.0898</v>
      </c>
      <c r="BI203" s="76">
        <v>0.140399</v>
      </c>
      <c r="BJ203" s="76">
        <v>4.0240200000000002</v>
      </c>
      <c r="BK203" s="76">
        <v>0.19366700000000001</v>
      </c>
      <c r="BL203" s="76"/>
      <c r="BM203" s="76"/>
      <c r="BN203" s="76">
        <v>0.19366700000000001</v>
      </c>
      <c r="BO203" s="76"/>
      <c r="BP203" s="76"/>
      <c r="BQ203" s="76"/>
      <c r="BR203" s="76">
        <v>3.5201600000000002</v>
      </c>
      <c r="BS203" s="76">
        <v>0.10542700000000001</v>
      </c>
      <c r="BT203" s="76"/>
      <c r="BU203" s="76"/>
      <c r="BV203" s="76"/>
      <c r="BW203" s="76"/>
      <c r="BX203" s="76">
        <v>9.04453</v>
      </c>
      <c r="BY203" s="76">
        <v>0.112224</v>
      </c>
      <c r="BZ203" s="76">
        <v>2.6557499999999998</v>
      </c>
      <c r="CA203" s="76">
        <v>0.119672</v>
      </c>
      <c r="CB203" s="76">
        <v>1.1782600000000001</v>
      </c>
      <c r="CC203" s="76">
        <v>5.3883100000000003E-2</v>
      </c>
      <c r="CD203" s="76"/>
      <c r="CE203" s="76"/>
      <c r="CF203" s="76"/>
      <c r="CG203" s="76"/>
      <c r="CH203" s="76"/>
      <c r="CI203" s="76"/>
      <c r="CJ203" s="76">
        <v>9.8627699999999999E-2</v>
      </c>
      <c r="CK203" s="76">
        <v>3.1710700000000001E-2</v>
      </c>
      <c r="CL203" s="76"/>
      <c r="CM203" s="76"/>
      <c r="CN203" s="76"/>
      <c r="CO203" s="76"/>
      <c r="CP203" s="76"/>
      <c r="CQ203" s="76"/>
      <c r="CR203" s="76"/>
      <c r="CS203" s="76"/>
      <c r="CT203" s="76"/>
      <c r="CU203" s="76"/>
      <c r="CV203" s="76"/>
      <c r="CW203" s="76"/>
      <c r="CX203" s="76"/>
      <c r="CY203" s="76"/>
      <c r="CZ203" s="76">
        <v>0.14249999999999999</v>
      </c>
      <c r="DA203" s="76">
        <v>2.1299999999999999E-2</v>
      </c>
      <c r="DB203" s="76"/>
      <c r="DC203" s="76"/>
      <c r="DD203" s="76"/>
      <c r="DE203" s="76"/>
      <c r="DF203" s="76"/>
      <c r="DG203" s="76"/>
      <c r="DH203" s="39">
        <f t="shared" si="144"/>
        <v>88.840464699999984</v>
      </c>
      <c r="DJ203" s="45">
        <f t="shared" si="168"/>
        <v>11.159535300000016</v>
      </c>
      <c r="DK203" s="76"/>
      <c r="DL203" s="41" t="s">
        <v>451</v>
      </c>
      <c r="DO203" s="39">
        <v>2.13</v>
      </c>
      <c r="DP203" s="76"/>
      <c r="DQ203" s="76">
        <v>1.2E-2</v>
      </c>
      <c r="DR203" s="76">
        <v>1.1999999999999999E-3</v>
      </c>
      <c r="DU203" s="45"/>
      <c r="DW203" s="75"/>
      <c r="DX203" s="41">
        <f t="shared" si="169"/>
        <v>54.89142832005021</v>
      </c>
      <c r="DY203" s="41">
        <f t="shared" si="170"/>
        <v>0.33755226406419292</v>
      </c>
      <c r="DZ203" s="41">
        <f t="shared" si="171"/>
        <v>1.2689600440597428</v>
      </c>
      <c r="EA203" s="41">
        <f t="shared" si="172"/>
        <v>6.4644303914812823E-2</v>
      </c>
      <c r="EB203" s="41">
        <f t="shared" si="173"/>
        <v>20.362117714136634</v>
      </c>
      <c r="EC203" s="41">
        <f t="shared" si="174"/>
        <v>0.1580349680453664</v>
      </c>
      <c r="ED203" s="41">
        <f t="shared" si="175"/>
        <v>0.21799413212659616</v>
      </c>
      <c r="EE203" s="41">
        <f t="shared" si="176"/>
        <v>0</v>
      </c>
      <c r="EF203" s="41">
        <f t="shared" si="177"/>
        <v>0</v>
      </c>
      <c r="EG203" s="41" t="e">
        <f t="shared" si="178"/>
        <v>#DIV/0!</v>
      </c>
      <c r="EH203" s="41">
        <f t="shared" si="179"/>
        <v>3.9623385716036226</v>
      </c>
      <c r="EI203" s="41">
        <f t="shared" si="180"/>
        <v>0.11867002312066927</v>
      </c>
      <c r="EJ203" s="41">
        <f t="shared" si="181"/>
        <v>10.180642380183318</v>
      </c>
      <c r="EK203" s="41">
        <f t="shared" si="182"/>
        <v>0.12632081605939643</v>
      </c>
      <c r="EL203" s="41">
        <f t="shared" si="183"/>
        <v>2.9893472630608606</v>
      </c>
      <c r="EM203" s="41">
        <f t="shared" si="184"/>
        <v>0.13470438319307892</v>
      </c>
      <c r="EN203" s="41">
        <f t="shared" si="185"/>
        <v>1.3262650122090147</v>
      </c>
      <c r="EO203" s="41">
        <f t="shared" si="186"/>
        <v>6.0651528762208307E-2</v>
      </c>
      <c r="EP203" s="41">
        <f t="shared" si="187"/>
        <v>0</v>
      </c>
      <c r="EQ203" s="41" t="e">
        <f t="shared" si="188"/>
        <v>#DIV/0!</v>
      </c>
      <c r="ER203" s="41">
        <f t="shared" si="189"/>
        <v>100</v>
      </c>
      <c r="ES203" s="41">
        <f t="shared" si="190"/>
        <v>0</v>
      </c>
    </row>
    <row r="204" spans="1:149" s="41" customFormat="1" x14ac:dyDescent="0.45">
      <c r="A204" s="39" t="s">
        <v>261</v>
      </c>
      <c r="B204" s="75" t="s">
        <v>442</v>
      </c>
      <c r="C204" s="41" t="s">
        <v>445</v>
      </c>
      <c r="D204" s="41" t="s">
        <v>541</v>
      </c>
      <c r="E204" s="39" t="s">
        <v>20</v>
      </c>
      <c r="F204" s="39" t="s">
        <v>362</v>
      </c>
      <c r="G204" s="76" t="s">
        <v>434</v>
      </c>
      <c r="H204" s="39" t="s">
        <v>224</v>
      </c>
      <c r="I204" s="39">
        <v>6</v>
      </c>
      <c r="J204" s="39">
        <v>150</v>
      </c>
      <c r="K204" s="39">
        <v>5</v>
      </c>
      <c r="L204" s="39">
        <v>1150</v>
      </c>
      <c r="M204" s="76">
        <v>10</v>
      </c>
      <c r="O204" s="39" t="s">
        <v>404</v>
      </c>
      <c r="P204" s="76" t="s">
        <v>226</v>
      </c>
      <c r="Q204" s="78"/>
      <c r="R204" s="77">
        <v>1.7</v>
      </c>
      <c r="S204" s="79"/>
      <c r="AA204" s="55"/>
      <c r="AB204" s="53"/>
      <c r="AC204" s="55"/>
      <c r="AD204" s="55"/>
      <c r="AE204" s="55">
        <v>0.60692464358452136</v>
      </c>
      <c r="AF204" s="53">
        <v>0.33299389002036661</v>
      </c>
      <c r="AG204" s="55">
        <v>0.39307535641547858</v>
      </c>
      <c r="AH204" s="55">
        <v>7.7393075356415472E-2</v>
      </c>
      <c r="AJ204" s="105"/>
      <c r="AK204" s="55"/>
      <c r="AL204" s="105"/>
      <c r="AQ204" s="75" t="s">
        <v>110</v>
      </c>
      <c r="AR204" s="80">
        <v>0.98499999999999999</v>
      </c>
      <c r="AS204" s="80">
        <v>1.4390000000000001</v>
      </c>
      <c r="AU204" s="81">
        <v>910.38696537678209</v>
      </c>
      <c r="AV204" s="81">
        <v>589.61303462321791</v>
      </c>
      <c r="AW204" s="81">
        <v>896.73116089613029</v>
      </c>
      <c r="AX204" s="81">
        <v>492.1820087515506</v>
      </c>
      <c r="AY204" s="81">
        <v>848.45315682281057</v>
      </c>
      <c r="AZ204" s="81">
        <v>718.90640064819365</v>
      </c>
      <c r="BA204" s="75"/>
      <c r="BB204" s="82" t="s">
        <v>441</v>
      </c>
      <c r="BC204" s="83" t="s">
        <v>452</v>
      </c>
      <c r="BD204" s="76">
        <v>49.5259</v>
      </c>
      <c r="BE204" s="76">
        <v>0.229273</v>
      </c>
      <c r="BF204" s="76">
        <v>1.14723</v>
      </c>
      <c r="BG204" s="76">
        <v>5.1392300000000002E-2</v>
      </c>
      <c r="BH204" s="76">
        <v>18.123999999999999</v>
      </c>
      <c r="BI204" s="76">
        <v>0.21490100000000001</v>
      </c>
      <c r="BJ204" s="76">
        <v>4.0202999999999998</v>
      </c>
      <c r="BK204" s="76">
        <v>0.23838999999999999</v>
      </c>
      <c r="BL204" s="76"/>
      <c r="BM204" s="76"/>
      <c r="BN204" s="76">
        <v>0.23838999999999999</v>
      </c>
      <c r="BO204" s="76"/>
      <c r="BP204" s="76"/>
      <c r="BQ204" s="76"/>
      <c r="BR204" s="76">
        <v>3.4325299999999999</v>
      </c>
      <c r="BS204" s="76">
        <v>0.123073</v>
      </c>
      <c r="BT204" s="76"/>
      <c r="BU204" s="76"/>
      <c r="BV204" s="76"/>
      <c r="BW204" s="76"/>
      <c r="BX204" s="76">
        <v>8.8000699999999998</v>
      </c>
      <c r="BY204" s="76">
        <v>0.117799</v>
      </c>
      <c r="BZ204" s="76">
        <v>2.6909700000000001</v>
      </c>
      <c r="CA204" s="76">
        <v>9.9509299999999995E-2</v>
      </c>
      <c r="CB204" s="76">
        <v>1.1637200000000001</v>
      </c>
      <c r="CC204" s="76">
        <v>5.1101000000000001E-2</v>
      </c>
      <c r="CD204" s="76"/>
      <c r="CE204" s="76"/>
      <c r="CF204" s="76"/>
      <c r="CG204" s="76"/>
      <c r="CH204" s="76"/>
      <c r="CI204" s="76"/>
      <c r="CJ204" s="76">
        <v>0.10237300000000001</v>
      </c>
      <c r="CK204" s="76">
        <v>3.4207599999999998E-2</v>
      </c>
      <c r="CL204" s="76"/>
      <c r="CM204" s="76"/>
      <c r="CN204" s="76"/>
      <c r="CO204" s="76"/>
      <c r="CP204" s="76"/>
      <c r="CQ204" s="76"/>
      <c r="CR204" s="76"/>
      <c r="CS204" s="76"/>
      <c r="CT204" s="76"/>
      <c r="CU204" s="76"/>
      <c r="CV204" s="76"/>
      <c r="CW204" s="76"/>
      <c r="CX204" s="76"/>
      <c r="CY204" s="76"/>
      <c r="CZ204" s="76">
        <v>0.16450000000000001</v>
      </c>
      <c r="DA204" s="76">
        <v>1.4500000000000001E-2</v>
      </c>
      <c r="DB204" s="76"/>
      <c r="DC204" s="76"/>
      <c r="DD204" s="76"/>
      <c r="DE204" s="76"/>
      <c r="DF204" s="76"/>
      <c r="DG204" s="76"/>
      <c r="DH204" s="39">
        <f t="shared" si="144"/>
        <v>89.409982999999997</v>
      </c>
      <c r="DJ204" s="45">
        <f t="shared" si="168"/>
        <v>10.590017000000003</v>
      </c>
      <c r="DK204" s="76"/>
      <c r="DL204" s="41" t="s">
        <v>451</v>
      </c>
      <c r="DO204" s="39">
        <v>2.2200000000000002</v>
      </c>
      <c r="DP204" s="76"/>
      <c r="DQ204" s="76">
        <v>2.2499999999999999E-2</v>
      </c>
      <c r="DR204" s="76">
        <v>2.2000000000000001E-3</v>
      </c>
      <c r="DU204" s="45"/>
      <c r="DW204" s="75"/>
      <c r="DX204" s="41">
        <f t="shared" si="169"/>
        <v>55.391913003719061</v>
      </c>
      <c r="DY204" s="41">
        <f t="shared" si="170"/>
        <v>0.25642885985114211</v>
      </c>
      <c r="DZ204" s="41">
        <f t="shared" si="171"/>
        <v>1.2831117527446572</v>
      </c>
      <c r="EA204" s="41">
        <f t="shared" si="172"/>
        <v>5.7479375653163925E-2</v>
      </c>
      <c r="EB204" s="41">
        <f t="shared" si="173"/>
        <v>20.270667090944418</v>
      </c>
      <c r="EC204" s="41">
        <f t="shared" si="174"/>
        <v>0.24035459217121202</v>
      </c>
      <c r="ED204" s="41">
        <f t="shared" si="175"/>
        <v>0.26662570778030459</v>
      </c>
      <c r="EE204" s="41">
        <f t="shared" si="176"/>
        <v>0</v>
      </c>
      <c r="EF204" s="41">
        <f t="shared" si="177"/>
        <v>0</v>
      </c>
      <c r="EG204" s="41" t="e">
        <f t="shared" si="178"/>
        <v>#DIV/0!</v>
      </c>
      <c r="EH204" s="41">
        <f t="shared" si="179"/>
        <v>3.8390903172411965</v>
      </c>
      <c r="EI204" s="41">
        <f t="shared" si="180"/>
        <v>0.13765017716198424</v>
      </c>
      <c r="EJ204" s="41">
        <f t="shared" si="181"/>
        <v>9.8423796814724831</v>
      </c>
      <c r="EK204" s="41">
        <f t="shared" si="182"/>
        <v>0.13175150698776</v>
      </c>
      <c r="EL204" s="41">
        <f t="shared" si="183"/>
        <v>3.0096974741623654</v>
      </c>
      <c r="EM204" s="41">
        <f t="shared" si="184"/>
        <v>0.11129551383540694</v>
      </c>
      <c r="EN204" s="41">
        <f t="shared" si="185"/>
        <v>1.3015548834183317</v>
      </c>
      <c r="EO204" s="41">
        <f t="shared" si="186"/>
        <v>5.7153573108273611E-2</v>
      </c>
      <c r="EP204" s="41">
        <f t="shared" si="187"/>
        <v>0</v>
      </c>
      <c r="EQ204" s="41" t="e">
        <f t="shared" si="188"/>
        <v>#DIV/0!</v>
      </c>
      <c r="ER204" s="41">
        <f t="shared" si="189"/>
        <v>100</v>
      </c>
      <c r="ES204" s="41">
        <f t="shared" si="190"/>
        <v>0</v>
      </c>
    </row>
    <row r="205" spans="1:149" s="41" customFormat="1" x14ac:dyDescent="0.45">
      <c r="A205" s="39" t="s">
        <v>261</v>
      </c>
      <c r="B205" s="75" t="s">
        <v>442</v>
      </c>
      <c r="C205" s="41" t="s">
        <v>445</v>
      </c>
      <c r="D205" s="41" t="s">
        <v>541</v>
      </c>
      <c r="E205" s="39" t="s">
        <v>20</v>
      </c>
      <c r="F205" s="39" t="s">
        <v>363</v>
      </c>
      <c r="G205" s="76" t="s">
        <v>434</v>
      </c>
      <c r="H205" s="39" t="s">
        <v>224</v>
      </c>
      <c r="I205" s="39">
        <v>6</v>
      </c>
      <c r="J205" s="39">
        <v>200</v>
      </c>
      <c r="K205" s="39">
        <v>5</v>
      </c>
      <c r="L205" s="39">
        <v>1150</v>
      </c>
      <c r="M205" s="76">
        <v>10</v>
      </c>
      <c r="O205" s="39" t="s">
        <v>139</v>
      </c>
      <c r="P205" s="76" t="s">
        <v>226</v>
      </c>
      <c r="Q205" s="78"/>
      <c r="R205" s="77">
        <v>1.5</v>
      </c>
      <c r="S205" s="79"/>
      <c r="AA205" s="55"/>
      <c r="AB205" s="53"/>
      <c r="AC205" s="55"/>
      <c r="AD205" s="55"/>
      <c r="AE205" s="55">
        <v>0.26688453159041392</v>
      </c>
      <c r="AF205" s="53">
        <v>0.60566448801742923</v>
      </c>
      <c r="AG205" s="55">
        <v>0.73311546840958608</v>
      </c>
      <c r="AH205" s="55">
        <v>0.19934640522875816</v>
      </c>
      <c r="AJ205" s="105"/>
      <c r="AK205" s="55"/>
      <c r="AL205" s="105"/>
      <c r="AQ205" s="75" t="s">
        <v>110</v>
      </c>
      <c r="AR205" s="80">
        <v>1.0229999999999999</v>
      </c>
      <c r="AS205" s="80">
        <v>1.609</v>
      </c>
      <c r="AU205" s="81">
        <v>533.76906318082786</v>
      </c>
      <c r="AV205" s="81">
        <v>1466.2309368191723</v>
      </c>
      <c r="AW205" s="81">
        <v>546.04575163398681</v>
      </c>
      <c r="AX205" s="81">
        <v>1239.2064363354039</v>
      </c>
      <c r="AY205" s="81">
        <v>2359.165577342048</v>
      </c>
      <c r="AZ205" s="81">
        <v>1949.3138623930945</v>
      </c>
      <c r="BA205" s="75"/>
      <c r="BB205" s="82" t="s">
        <v>441</v>
      </c>
      <c r="BC205" s="83" t="s">
        <v>452</v>
      </c>
      <c r="BD205" s="76">
        <v>48.620899999999999</v>
      </c>
      <c r="BE205" s="76">
        <v>0.36089900000000003</v>
      </c>
      <c r="BF205" s="76">
        <v>1.1348400000000001</v>
      </c>
      <c r="BG205" s="76">
        <v>7.1443699999999999E-2</v>
      </c>
      <c r="BH205" s="76">
        <v>17.776299999999999</v>
      </c>
      <c r="BI205" s="76">
        <v>0.169652</v>
      </c>
      <c r="BJ205" s="76">
        <v>3.89012</v>
      </c>
      <c r="BK205" s="76">
        <v>0.243035</v>
      </c>
      <c r="BL205" s="76"/>
      <c r="BM205" s="76"/>
      <c r="BN205" s="76">
        <v>0.243035</v>
      </c>
      <c r="BO205" s="76"/>
      <c r="BP205" s="76"/>
      <c r="BQ205" s="76"/>
      <c r="BR205" s="76">
        <v>3.2911199999999998</v>
      </c>
      <c r="BS205" s="76">
        <v>7.5419E-2</v>
      </c>
      <c r="BT205" s="76"/>
      <c r="BU205" s="76"/>
      <c r="BV205" s="76"/>
      <c r="BW205" s="76"/>
      <c r="BX205" s="76">
        <v>9.2106999999999992</v>
      </c>
      <c r="BY205" s="76">
        <v>0.11196399999999999</v>
      </c>
      <c r="BZ205" s="76">
        <v>2.6124299999999998</v>
      </c>
      <c r="CA205" s="76">
        <v>8.5874400000000004E-2</v>
      </c>
      <c r="CB205" s="76">
        <v>1.1790499999999999</v>
      </c>
      <c r="CC205" s="76">
        <v>4.7772099999999998E-2</v>
      </c>
      <c r="CD205" s="76"/>
      <c r="CE205" s="76"/>
      <c r="CF205" s="76"/>
      <c r="CG205" s="76"/>
      <c r="CH205" s="76"/>
      <c r="CI205" s="76"/>
      <c r="CJ205" s="76">
        <v>0.119851</v>
      </c>
      <c r="CK205" s="76">
        <v>3.1211300000000001E-2</v>
      </c>
      <c r="CL205" s="76"/>
      <c r="CM205" s="76"/>
      <c r="CN205" s="76"/>
      <c r="CO205" s="76"/>
      <c r="CP205" s="76"/>
      <c r="CQ205" s="76"/>
      <c r="CR205" s="76"/>
      <c r="CS205" s="76"/>
      <c r="CT205" s="76"/>
      <c r="CU205" s="76"/>
      <c r="CV205" s="76"/>
      <c r="CW205" s="76"/>
      <c r="CX205" s="76"/>
      <c r="CY205" s="76"/>
      <c r="CZ205" s="76">
        <v>0.115</v>
      </c>
      <c r="DA205" s="76">
        <v>1.2500000000000001E-2</v>
      </c>
      <c r="DB205" s="76"/>
      <c r="DC205" s="76"/>
      <c r="DD205" s="76"/>
      <c r="DE205" s="76"/>
      <c r="DF205" s="76"/>
      <c r="DG205" s="76"/>
      <c r="DH205" s="39">
        <f t="shared" si="144"/>
        <v>88.193346000000005</v>
      </c>
      <c r="DJ205" s="45">
        <f t="shared" si="168"/>
        <v>11.806653999999995</v>
      </c>
      <c r="DK205" s="76"/>
      <c r="DL205" s="41" t="s">
        <v>451</v>
      </c>
      <c r="DO205" s="39">
        <v>2.58</v>
      </c>
      <c r="DP205" s="76"/>
      <c r="DQ205" s="76">
        <v>4.9000000000000002E-2</v>
      </c>
      <c r="DR205" s="76">
        <v>4.8999999999999998E-3</v>
      </c>
      <c r="DU205" s="45"/>
      <c r="DW205" s="75"/>
      <c r="DX205" s="41">
        <f t="shared" si="169"/>
        <v>55.129896080822235</v>
      </c>
      <c r="DY205" s="41">
        <f t="shared" si="170"/>
        <v>0.40921341163311797</v>
      </c>
      <c r="DZ205" s="41">
        <f t="shared" si="171"/>
        <v>1.2867637429245511</v>
      </c>
      <c r="EA205" s="41">
        <f t="shared" si="172"/>
        <v>8.1008038860437365E-2</v>
      </c>
      <c r="EB205" s="41">
        <f t="shared" si="173"/>
        <v>20.156055764116264</v>
      </c>
      <c r="EC205" s="41">
        <f t="shared" si="174"/>
        <v>0.19236371868689506</v>
      </c>
      <c r="ED205" s="41">
        <f t="shared" si="175"/>
        <v>0.27557067627301496</v>
      </c>
      <c r="EE205" s="41">
        <f t="shared" si="176"/>
        <v>0</v>
      </c>
      <c r="EF205" s="41">
        <f t="shared" si="177"/>
        <v>0</v>
      </c>
      <c r="EG205" s="41" t="e">
        <f t="shared" si="178"/>
        <v>#DIV/0!</v>
      </c>
      <c r="EH205" s="41">
        <f t="shared" si="179"/>
        <v>3.7317100997619477</v>
      </c>
      <c r="EI205" s="41">
        <f t="shared" si="180"/>
        <v>8.5515521771903288E-2</v>
      </c>
      <c r="EJ205" s="41">
        <f t="shared" si="181"/>
        <v>10.443758421411973</v>
      </c>
      <c r="EK205" s="41">
        <f t="shared" si="182"/>
        <v>0.12695288825984671</v>
      </c>
      <c r="EL205" s="41">
        <f t="shared" si="183"/>
        <v>2.962162247478398</v>
      </c>
      <c r="EM205" s="41">
        <f t="shared" si="184"/>
        <v>9.7370611156991374E-2</v>
      </c>
      <c r="EN205" s="41">
        <f t="shared" si="185"/>
        <v>1.3368922412808784</v>
      </c>
      <c r="EO205" s="41">
        <f t="shared" si="186"/>
        <v>5.4167465196297233E-2</v>
      </c>
      <c r="EP205" s="41">
        <f t="shared" si="187"/>
        <v>0</v>
      </c>
      <c r="EQ205" s="41" t="e">
        <f t="shared" si="188"/>
        <v>#DIV/0!</v>
      </c>
      <c r="ER205" s="41">
        <f t="shared" si="189"/>
        <v>100</v>
      </c>
      <c r="ES205" s="41">
        <f t="shared" si="190"/>
        <v>0</v>
      </c>
    </row>
    <row r="206" spans="1:149" s="41" customFormat="1" x14ac:dyDescent="0.45">
      <c r="A206" s="39" t="s">
        <v>261</v>
      </c>
      <c r="B206" s="75" t="s">
        <v>442</v>
      </c>
      <c r="C206" s="41" t="s">
        <v>445</v>
      </c>
      <c r="D206" s="41" t="s">
        <v>541</v>
      </c>
      <c r="E206" s="39" t="s">
        <v>20</v>
      </c>
      <c r="F206" s="39" t="s">
        <v>364</v>
      </c>
      <c r="G206" s="76" t="s">
        <v>434</v>
      </c>
      <c r="H206" s="39" t="s">
        <v>224</v>
      </c>
      <c r="I206" s="39">
        <v>12</v>
      </c>
      <c r="J206" s="39">
        <v>200</v>
      </c>
      <c r="K206" s="39">
        <v>5</v>
      </c>
      <c r="L206" s="39">
        <v>1150</v>
      </c>
      <c r="M206" s="76">
        <v>10</v>
      </c>
      <c r="O206" s="39" t="s">
        <v>402</v>
      </c>
      <c r="P206" s="76" t="s">
        <v>226</v>
      </c>
      <c r="Q206" s="78"/>
      <c r="R206" s="77">
        <v>1.7</v>
      </c>
      <c r="S206" s="79"/>
      <c r="AA206" s="55"/>
      <c r="AB206" s="53"/>
      <c r="AC206" s="55"/>
      <c r="AD206" s="55"/>
      <c r="AE206" s="55">
        <v>0.52923076923076917</v>
      </c>
      <c r="AF206" s="53">
        <v>0.39589743589743587</v>
      </c>
      <c r="AG206" s="55">
        <v>0.47076923076923077</v>
      </c>
      <c r="AH206" s="55">
        <v>0.1046153846153846</v>
      </c>
      <c r="AJ206" s="105"/>
      <c r="AK206" s="55"/>
      <c r="AL206" s="105"/>
      <c r="AQ206" s="75" t="s">
        <v>110</v>
      </c>
      <c r="AR206" s="80">
        <v>0.99960000000000004</v>
      </c>
      <c r="AS206" s="80">
        <v>1.633</v>
      </c>
      <c r="AU206" s="81">
        <v>1058.4615384615383</v>
      </c>
      <c r="AV206" s="81">
        <v>941.53846153846166</v>
      </c>
      <c r="AW206" s="81">
        <v>1058.0381538461538</v>
      </c>
      <c r="AX206" s="81">
        <v>791.57536453508999</v>
      </c>
      <c r="AY206" s="81">
        <v>1537.532307692308</v>
      </c>
      <c r="AZ206" s="81">
        <v>1293.1838436309756</v>
      </c>
      <c r="BA206" s="75"/>
      <c r="BB206" s="82" t="s">
        <v>441</v>
      </c>
      <c r="BC206" s="83" t="s">
        <v>452</v>
      </c>
      <c r="BD206" s="76">
        <v>49.476999999999997</v>
      </c>
      <c r="BE206" s="76">
        <v>0.46820699999999998</v>
      </c>
      <c r="BF206" s="76">
        <v>1.1281300000000001</v>
      </c>
      <c r="BG206" s="76">
        <v>6.3359200000000004E-2</v>
      </c>
      <c r="BH206" s="76">
        <v>17.909099999999999</v>
      </c>
      <c r="BI206" s="76">
        <v>0.14902299999999999</v>
      </c>
      <c r="BJ206" s="76"/>
      <c r="BK206" s="76"/>
      <c r="BL206" s="76"/>
      <c r="BM206" s="76"/>
      <c r="BN206" s="76">
        <v>0.31404900000000002</v>
      </c>
      <c r="BO206" s="76"/>
      <c r="BP206" s="76"/>
      <c r="BQ206" s="76"/>
      <c r="BR206" s="76">
        <v>3.4907300000000001</v>
      </c>
      <c r="BS206" s="76">
        <v>0.143232</v>
      </c>
      <c r="BT206" s="76"/>
      <c r="BU206" s="76"/>
      <c r="BV206" s="76"/>
      <c r="BW206" s="76"/>
      <c r="BX206" s="76">
        <v>8.7934099999999997</v>
      </c>
      <c r="BY206" s="76">
        <v>0.129494</v>
      </c>
      <c r="BZ206" s="76">
        <v>2.6855799999999999</v>
      </c>
      <c r="CA206" s="76">
        <v>0.119849</v>
      </c>
      <c r="CB206" s="76">
        <v>1.1716</v>
      </c>
      <c r="CC206" s="76">
        <v>6.4622399999999997E-2</v>
      </c>
      <c r="CD206" s="76"/>
      <c r="CE206" s="76"/>
      <c r="CF206" s="76"/>
      <c r="CG206" s="76"/>
      <c r="CH206" s="76"/>
      <c r="CI206" s="76"/>
      <c r="CJ206" s="76">
        <v>9.3633900000000006E-2</v>
      </c>
      <c r="CK206" s="76">
        <v>2.5967799999999999E-2</v>
      </c>
      <c r="CL206" s="76"/>
      <c r="CM206" s="76"/>
      <c r="CN206" s="76"/>
      <c r="CO206" s="76"/>
      <c r="CP206" s="76"/>
      <c r="CQ206" s="76"/>
      <c r="CR206" s="76"/>
      <c r="CS206" s="76"/>
      <c r="CT206" s="76"/>
      <c r="CU206" s="76"/>
      <c r="CV206" s="76"/>
      <c r="CW206" s="76"/>
      <c r="CX206" s="76"/>
      <c r="CY206" s="76"/>
      <c r="CZ206" s="76">
        <v>0.16400000000000001</v>
      </c>
      <c r="DA206" s="76">
        <v>1.78E-2</v>
      </c>
      <c r="DB206" s="76"/>
      <c r="DC206" s="76"/>
      <c r="DD206" s="76"/>
      <c r="DE206" s="76"/>
      <c r="DF206" s="76"/>
      <c r="DG206" s="76"/>
      <c r="DH206" s="39">
        <f t="shared" si="144"/>
        <v>85.22723289999999</v>
      </c>
      <c r="DJ206" s="45">
        <f t="shared" si="168"/>
        <v>14.77276710000001</v>
      </c>
      <c r="DK206" s="76"/>
      <c r="DL206" s="41" t="s">
        <v>451</v>
      </c>
      <c r="DO206" s="39">
        <v>2.39</v>
      </c>
      <c r="DP206" s="76"/>
      <c r="DQ206" s="76">
        <v>3.4500000000000003E-2</v>
      </c>
      <c r="DR206" s="76">
        <v>3.3999999999999998E-3</v>
      </c>
      <c r="DU206" s="45"/>
      <c r="DW206" s="75"/>
      <c r="DX206" s="41">
        <f t="shared" si="169"/>
        <v>58.053040461906171</v>
      </c>
      <c r="DY206" s="41">
        <f t="shared" si="170"/>
        <v>0.5493631367210563</v>
      </c>
      <c r="DZ206" s="41">
        <f t="shared" si="171"/>
        <v>1.3236731518946219</v>
      </c>
      <c r="EA206" s="41">
        <f t="shared" si="172"/>
        <v>7.4341496073610069E-2</v>
      </c>
      <c r="EB206" s="41">
        <f t="shared" si="173"/>
        <v>21.013353819680329</v>
      </c>
      <c r="EC206" s="41">
        <f t="shared" si="174"/>
        <v>0.17485373504364943</v>
      </c>
      <c r="ED206" s="41">
        <f t="shared" si="175"/>
        <v>0.36848433219518506</v>
      </c>
      <c r="EE206" s="41">
        <f t="shared" si="176"/>
        <v>0</v>
      </c>
      <c r="EF206" s="41">
        <f t="shared" si="177"/>
        <v>0</v>
      </c>
      <c r="EG206" s="41" t="e">
        <f t="shared" si="178"/>
        <v>#DIV/0!</v>
      </c>
      <c r="EH206" s="41">
        <f t="shared" si="179"/>
        <v>4.0957917806574713</v>
      </c>
      <c r="EI206" s="41">
        <f t="shared" si="180"/>
        <v>0.16805895853507172</v>
      </c>
      <c r="EJ206" s="41">
        <f t="shared" si="181"/>
        <v>10.317605888152682</v>
      </c>
      <c r="EK206" s="41">
        <f t="shared" si="182"/>
        <v>0.15193969766910032</v>
      </c>
      <c r="EL206" s="41">
        <f t="shared" si="183"/>
        <v>3.151082005854962</v>
      </c>
      <c r="EM206" s="41">
        <f t="shared" si="184"/>
        <v>0.14062289238068176</v>
      </c>
      <c r="EN206" s="41">
        <f t="shared" si="185"/>
        <v>1.3746779757295162</v>
      </c>
      <c r="EO206" s="41">
        <f t="shared" si="186"/>
        <v>7.5823651432897821E-2</v>
      </c>
      <c r="EP206" s="41">
        <f t="shared" si="187"/>
        <v>0</v>
      </c>
      <c r="EQ206" s="41" t="e">
        <f t="shared" si="188"/>
        <v>#DIV/0!</v>
      </c>
      <c r="ER206" s="41">
        <f t="shared" si="189"/>
        <v>100</v>
      </c>
      <c r="ES206" s="41">
        <f t="shared" si="190"/>
        <v>0</v>
      </c>
    </row>
    <row r="207" spans="1:149" s="41" customFormat="1" x14ac:dyDescent="0.45">
      <c r="A207" s="39" t="s">
        <v>261</v>
      </c>
      <c r="B207" s="75" t="s">
        <v>442</v>
      </c>
      <c r="C207" s="41" t="s">
        <v>445</v>
      </c>
      <c r="D207" s="41" t="s">
        <v>541</v>
      </c>
      <c r="E207" s="39" t="s">
        <v>20</v>
      </c>
      <c r="F207" s="39" t="s">
        <v>365</v>
      </c>
      <c r="G207" s="76" t="s">
        <v>434</v>
      </c>
      <c r="H207" s="39" t="s">
        <v>224</v>
      </c>
      <c r="I207" s="39">
        <v>12</v>
      </c>
      <c r="J207" s="39">
        <v>250</v>
      </c>
      <c r="K207" s="39">
        <v>5</v>
      </c>
      <c r="L207" s="39">
        <v>1150</v>
      </c>
      <c r="M207" s="76">
        <v>10</v>
      </c>
      <c r="O207" s="39" t="s">
        <v>138</v>
      </c>
      <c r="P207" s="76" t="s">
        <v>226</v>
      </c>
      <c r="Q207" s="78"/>
      <c r="R207" s="77">
        <v>1.4</v>
      </c>
      <c r="S207" s="79"/>
      <c r="AA207" s="55"/>
      <c r="AB207" s="53"/>
      <c r="AC207" s="55"/>
      <c r="AD207" s="55"/>
      <c r="AE207" s="55">
        <v>0.23454157782515991</v>
      </c>
      <c r="AF207" s="53">
        <v>0.64179104477611937</v>
      </c>
      <c r="AG207" s="55">
        <v>0.76545842217484006</v>
      </c>
      <c r="AH207" s="55">
        <v>0.22174840085287845</v>
      </c>
      <c r="AJ207" s="105"/>
      <c r="AK207" s="55"/>
      <c r="AL207" s="105"/>
      <c r="AQ207" s="75" t="s">
        <v>110</v>
      </c>
      <c r="AR207" s="80">
        <v>1.0529999999999999</v>
      </c>
      <c r="AS207" s="80">
        <v>1.8280000000000001</v>
      </c>
      <c r="AU207" s="81">
        <v>586.35394456289976</v>
      </c>
      <c r="AV207" s="81">
        <v>1913.6460554371001</v>
      </c>
      <c r="AW207" s="81">
        <v>617.43070362473338</v>
      </c>
      <c r="AX207" s="81">
        <v>1689.5258893839275</v>
      </c>
      <c r="AY207" s="81">
        <v>3498.144989339019</v>
      </c>
      <c r="AZ207" s="81">
        <v>2933.3271755799856</v>
      </c>
      <c r="BA207" s="75"/>
      <c r="BB207" s="82" t="s">
        <v>441</v>
      </c>
      <c r="BC207" s="83" t="s">
        <v>452</v>
      </c>
      <c r="BD207" s="76">
        <v>48.607300000000002</v>
      </c>
      <c r="BE207" s="76">
        <v>0.38176500000000002</v>
      </c>
      <c r="BF207" s="76">
        <v>1.1263799999999999</v>
      </c>
      <c r="BG207" s="76">
        <v>7.4499700000000002E-2</v>
      </c>
      <c r="BH207" s="76">
        <v>18.5091</v>
      </c>
      <c r="BI207" s="76">
        <v>0.31801800000000002</v>
      </c>
      <c r="BJ207" s="76">
        <v>3.6479300000000001</v>
      </c>
      <c r="BK207" s="76">
        <v>0.211754</v>
      </c>
      <c r="BL207" s="76"/>
      <c r="BM207" s="76"/>
      <c r="BN207" s="76">
        <v>0.211754</v>
      </c>
      <c r="BO207" s="76"/>
      <c r="BP207" s="76"/>
      <c r="BQ207" s="76"/>
      <c r="BR207" s="76">
        <v>3.2658999999999998</v>
      </c>
      <c r="BS207" s="76">
        <v>0.10642699999999999</v>
      </c>
      <c r="BT207" s="76"/>
      <c r="BU207" s="76"/>
      <c r="BV207" s="76"/>
      <c r="BW207" s="76"/>
      <c r="BX207" s="76">
        <v>8.9924099999999996</v>
      </c>
      <c r="BY207" s="76">
        <v>9.1763700000000004E-2</v>
      </c>
      <c r="BZ207" s="76">
        <v>2.6879400000000002</v>
      </c>
      <c r="CA207" s="76">
        <v>0.11854099999999999</v>
      </c>
      <c r="CB207" s="76">
        <v>1.19346</v>
      </c>
      <c r="CC207" s="76">
        <v>5.2706500000000003E-2</v>
      </c>
      <c r="CD207" s="76"/>
      <c r="CE207" s="76"/>
      <c r="CF207" s="76"/>
      <c r="CG207" s="76"/>
      <c r="CH207" s="76"/>
      <c r="CI207" s="76"/>
      <c r="CJ207" s="76">
        <v>9.2385400000000006E-2</v>
      </c>
      <c r="CK207" s="76">
        <v>2.77156E-2</v>
      </c>
      <c r="CL207" s="76"/>
      <c r="CM207" s="76"/>
      <c r="CN207" s="76"/>
      <c r="CO207" s="76"/>
      <c r="CP207" s="76"/>
      <c r="CQ207" s="76"/>
      <c r="CR207" s="76"/>
      <c r="CS207" s="76"/>
      <c r="CT207" s="76"/>
      <c r="CU207" s="76"/>
      <c r="CV207" s="76"/>
      <c r="CW207" s="76"/>
      <c r="CX207" s="76"/>
      <c r="CY207" s="76"/>
      <c r="CZ207" s="76">
        <v>0.14799999999999999</v>
      </c>
      <c r="DA207" s="76">
        <v>1.5299999999999999E-2</v>
      </c>
      <c r="DB207" s="76"/>
      <c r="DC207" s="76"/>
      <c r="DD207" s="76"/>
      <c r="DE207" s="76"/>
      <c r="DF207" s="76"/>
      <c r="DG207" s="76"/>
      <c r="DH207" s="39">
        <f t="shared" si="144"/>
        <v>88.482559399999985</v>
      </c>
      <c r="DJ207" s="45">
        <f t="shared" si="168"/>
        <v>11.517440600000015</v>
      </c>
      <c r="DK207" s="76"/>
      <c r="DL207" s="41" t="s">
        <v>451</v>
      </c>
      <c r="DO207" s="39">
        <v>2.62</v>
      </c>
      <c r="DP207" s="76"/>
      <c r="DQ207" s="76">
        <v>6.0999999999999999E-2</v>
      </c>
      <c r="DR207" s="76">
        <v>6.1000000000000004E-3</v>
      </c>
      <c r="DU207" s="45"/>
      <c r="DW207" s="75"/>
      <c r="DX207" s="41">
        <f t="shared" si="169"/>
        <v>54.93432867404151</v>
      </c>
      <c r="DY207" s="41">
        <f t="shared" si="170"/>
        <v>0.43145790830277458</v>
      </c>
      <c r="DZ207" s="41">
        <f t="shared" si="171"/>
        <v>1.2729966307914011</v>
      </c>
      <c r="EA207" s="41">
        <f t="shared" si="172"/>
        <v>8.4197044598599183E-2</v>
      </c>
      <c r="EB207" s="41">
        <f t="shared" si="173"/>
        <v>20.918359646816459</v>
      </c>
      <c r="EC207" s="41">
        <f t="shared" si="174"/>
        <v>0.35941320205527427</v>
      </c>
      <c r="ED207" s="41">
        <f t="shared" si="175"/>
        <v>0.23931721848452775</v>
      </c>
      <c r="EE207" s="41">
        <f t="shared" si="176"/>
        <v>0</v>
      </c>
      <c r="EF207" s="41">
        <f t="shared" si="177"/>
        <v>0</v>
      </c>
      <c r="EG207" s="41" t="e">
        <f t="shared" si="178"/>
        <v>#DIV/0!</v>
      </c>
      <c r="EH207" s="41">
        <f t="shared" si="179"/>
        <v>3.6910098692285342</v>
      </c>
      <c r="EI207" s="41">
        <f t="shared" si="180"/>
        <v>0.12028020066517199</v>
      </c>
      <c r="EJ207" s="41">
        <f t="shared" si="181"/>
        <v>10.162918049587974</v>
      </c>
      <c r="EK207" s="41">
        <f t="shared" si="182"/>
        <v>0.10370823428057395</v>
      </c>
      <c r="EL207" s="41">
        <f t="shared" si="183"/>
        <v>3.0378189987121922</v>
      </c>
      <c r="EM207" s="41">
        <f t="shared" si="184"/>
        <v>0.13397103429627966</v>
      </c>
      <c r="EN207" s="41">
        <f t="shared" si="185"/>
        <v>1.3488081810617247</v>
      </c>
      <c r="EO207" s="41">
        <f t="shared" si="186"/>
        <v>5.9567106057287052E-2</v>
      </c>
      <c r="EP207" s="41">
        <f t="shared" si="187"/>
        <v>0</v>
      </c>
      <c r="EQ207" s="41" t="e">
        <f t="shared" si="188"/>
        <v>#DIV/0!</v>
      </c>
      <c r="ER207" s="41">
        <f t="shared" si="189"/>
        <v>100</v>
      </c>
      <c r="ES207" s="41">
        <f t="shared" si="190"/>
        <v>0</v>
      </c>
    </row>
    <row r="208" spans="1:149" s="41" customFormat="1" x14ac:dyDescent="0.45">
      <c r="A208" s="39" t="s">
        <v>261</v>
      </c>
      <c r="B208" s="75" t="s">
        <v>442</v>
      </c>
      <c r="C208" s="41" t="s">
        <v>445</v>
      </c>
      <c r="D208" s="41" t="s">
        <v>541</v>
      </c>
      <c r="E208" s="39" t="s">
        <v>20</v>
      </c>
      <c r="F208" s="39" t="s">
        <v>366</v>
      </c>
      <c r="G208" s="76" t="s">
        <v>434</v>
      </c>
      <c r="H208" s="39" t="s">
        <v>224</v>
      </c>
      <c r="I208" s="39">
        <v>12</v>
      </c>
      <c r="J208" s="39">
        <v>300</v>
      </c>
      <c r="K208" s="39">
        <v>5</v>
      </c>
      <c r="L208" s="39">
        <v>1150</v>
      </c>
      <c r="M208" s="76">
        <v>10</v>
      </c>
      <c r="O208" s="39" t="s">
        <v>137</v>
      </c>
      <c r="P208" s="76" t="s">
        <v>226</v>
      </c>
      <c r="Q208" s="78"/>
      <c r="R208" s="77">
        <v>1.3</v>
      </c>
      <c r="S208" s="79"/>
      <c r="AA208" s="55"/>
      <c r="AB208" s="53"/>
      <c r="AC208" s="55"/>
      <c r="AD208" s="55"/>
      <c r="AE208" s="55">
        <v>0.42212674543501616</v>
      </c>
      <c r="AF208" s="53">
        <v>0.50375939849624063</v>
      </c>
      <c r="AG208" s="55">
        <v>0.57787325456498395</v>
      </c>
      <c r="AH208" s="55">
        <v>0.1460794844253491</v>
      </c>
      <c r="AJ208" s="105"/>
      <c r="AK208" s="55"/>
      <c r="AL208" s="105"/>
      <c r="AQ208" s="75" t="s">
        <v>110</v>
      </c>
      <c r="AR208" s="80">
        <v>1.054</v>
      </c>
      <c r="AS208" s="80">
        <v>2.1110000000000002</v>
      </c>
      <c r="AU208" s="81">
        <v>1266.3802363050486</v>
      </c>
      <c r="AV208" s="81">
        <v>1733.6197636949514</v>
      </c>
      <c r="AW208" s="81">
        <v>1334.7647690655213</v>
      </c>
      <c r="AX208" s="81">
        <v>1592.9260136367736</v>
      </c>
      <c r="AY208" s="81">
        <v>3659.6713211600427</v>
      </c>
      <c r="AZ208" s="81">
        <v>3190.6114514996357</v>
      </c>
      <c r="BA208" s="75"/>
      <c r="BB208" s="82" t="s">
        <v>441</v>
      </c>
      <c r="BC208" s="83" t="s">
        <v>452</v>
      </c>
      <c r="BD208" s="76">
        <v>48.925600000000003</v>
      </c>
      <c r="BE208" s="76">
        <v>0.30161399999999999</v>
      </c>
      <c r="BF208" s="76">
        <v>1.1347499999999999</v>
      </c>
      <c r="BG208" s="76">
        <v>5.2781399999999999E-2</v>
      </c>
      <c r="BH208" s="76">
        <v>18.458400000000001</v>
      </c>
      <c r="BI208" s="76">
        <v>0.22490199999999999</v>
      </c>
      <c r="BJ208" s="76">
        <v>3.3980100000000002</v>
      </c>
      <c r="BK208" s="76">
        <v>0.222299</v>
      </c>
      <c r="BL208" s="76"/>
      <c r="BM208" s="76"/>
      <c r="BN208" s="76">
        <v>0.222299</v>
      </c>
      <c r="BO208" s="76"/>
      <c r="BP208" s="76"/>
      <c r="BQ208" s="76"/>
      <c r="BR208" s="76">
        <v>3.18797</v>
      </c>
      <c r="BS208" s="76">
        <v>0.108116</v>
      </c>
      <c r="BT208" s="76"/>
      <c r="BU208" s="76"/>
      <c r="BV208" s="76"/>
      <c r="BW208" s="76"/>
      <c r="BX208" s="76">
        <v>8.8752099999999992</v>
      </c>
      <c r="BY208" s="76">
        <v>8.0340999999999996E-2</v>
      </c>
      <c r="BZ208" s="76">
        <v>2.6516799999999998</v>
      </c>
      <c r="CA208" s="76">
        <v>9.9506899999999995E-2</v>
      </c>
      <c r="CB208" s="76">
        <v>1.1704600000000001</v>
      </c>
      <c r="CC208" s="76">
        <v>4.6530299999999997E-2</v>
      </c>
      <c r="CD208" s="76"/>
      <c r="CE208" s="76"/>
      <c r="CF208" s="76"/>
      <c r="CG208" s="76"/>
      <c r="CH208" s="76"/>
      <c r="CI208" s="76"/>
      <c r="CJ208" s="76">
        <v>7.7404000000000001E-2</v>
      </c>
      <c r="CK208" s="76">
        <v>2.69666E-2</v>
      </c>
      <c r="CL208" s="76"/>
      <c r="CM208" s="76"/>
      <c r="CN208" s="76"/>
      <c r="CO208" s="76"/>
      <c r="CP208" s="76"/>
      <c r="CQ208" s="76"/>
      <c r="CR208" s="76"/>
      <c r="CS208" s="76"/>
      <c r="CT208" s="76"/>
      <c r="CU208" s="76"/>
      <c r="CV208" s="76"/>
      <c r="CW208" s="76"/>
      <c r="CX208" s="76"/>
      <c r="CY208" s="76"/>
      <c r="CZ208" s="76">
        <v>0.13300000000000001</v>
      </c>
      <c r="DA208" s="76">
        <v>2.4400000000000002E-2</v>
      </c>
      <c r="DB208" s="76"/>
      <c r="DC208" s="76"/>
      <c r="DD208" s="76"/>
      <c r="DE208" s="76"/>
      <c r="DF208" s="76"/>
      <c r="DG208" s="76"/>
      <c r="DH208" s="39">
        <f t="shared" si="144"/>
        <v>88.234783000000007</v>
      </c>
      <c r="DJ208" s="45">
        <f t="shared" si="168"/>
        <v>11.765216999999993</v>
      </c>
      <c r="DK208" s="76"/>
      <c r="DL208" s="41" t="s">
        <v>451</v>
      </c>
      <c r="DO208" s="39">
        <v>2.54</v>
      </c>
      <c r="DP208" s="76"/>
      <c r="DQ208" s="76">
        <v>7.4999999999999997E-2</v>
      </c>
      <c r="DR208" s="76">
        <v>7.4999999999999997E-3</v>
      </c>
      <c r="DU208" s="45"/>
      <c r="DW208" s="75"/>
      <c r="DX208" s="41">
        <f t="shared" si="169"/>
        <v>55.449334532845171</v>
      </c>
      <c r="DY208" s="41">
        <f t="shared" si="170"/>
        <v>0.34183118011408264</v>
      </c>
      <c r="DZ208" s="41">
        <f t="shared" si="171"/>
        <v>1.2860574497021202</v>
      </c>
      <c r="EA208" s="41">
        <f t="shared" si="172"/>
        <v>5.9819266513071151E-2</v>
      </c>
      <c r="EB208" s="41">
        <f t="shared" si="173"/>
        <v>20.919641180508144</v>
      </c>
      <c r="EC208" s="41">
        <f t="shared" si="174"/>
        <v>0.25489040982851396</v>
      </c>
      <c r="ED208" s="41">
        <f t="shared" si="175"/>
        <v>0.25194032607299549</v>
      </c>
      <c r="EE208" s="41">
        <f t="shared" si="176"/>
        <v>0</v>
      </c>
      <c r="EF208" s="41">
        <f t="shared" si="177"/>
        <v>0</v>
      </c>
      <c r="EG208" s="41" t="e">
        <f t="shared" si="178"/>
        <v>#DIV/0!</v>
      </c>
      <c r="EH208" s="41">
        <f t="shared" si="179"/>
        <v>3.6130535958817962</v>
      </c>
      <c r="EI208" s="41">
        <f t="shared" si="180"/>
        <v>0.12253217645472081</v>
      </c>
      <c r="EJ208" s="41">
        <f t="shared" si="181"/>
        <v>10.058629599621725</v>
      </c>
      <c r="EK208" s="41">
        <f t="shared" si="182"/>
        <v>9.1053660776838963E-2</v>
      </c>
      <c r="EL208" s="41">
        <f t="shared" si="183"/>
        <v>3.0052547417723003</v>
      </c>
      <c r="EM208" s="41">
        <f t="shared" si="184"/>
        <v>0.11277513993546058</v>
      </c>
      <c r="EN208" s="41">
        <f t="shared" si="185"/>
        <v>1.3265290174737552</v>
      </c>
      <c r="EO208" s="41">
        <f t="shared" si="186"/>
        <v>5.2734645474223005E-2</v>
      </c>
      <c r="EP208" s="41">
        <f t="shared" si="187"/>
        <v>0</v>
      </c>
      <c r="EQ208" s="41" t="e">
        <f t="shared" si="188"/>
        <v>#DIV/0!</v>
      </c>
      <c r="ER208" s="41">
        <f t="shared" si="189"/>
        <v>100</v>
      </c>
      <c r="ES208" s="41">
        <f t="shared" si="190"/>
        <v>0</v>
      </c>
    </row>
    <row r="209" spans="1:149" s="41" customFormat="1" x14ac:dyDescent="0.45">
      <c r="A209" s="39" t="s">
        <v>261</v>
      </c>
      <c r="B209" s="75" t="s">
        <v>442</v>
      </c>
      <c r="C209" s="41" t="s">
        <v>445</v>
      </c>
      <c r="D209" s="41" t="s">
        <v>541</v>
      </c>
      <c r="E209" s="39" t="s">
        <v>20</v>
      </c>
      <c r="F209" s="39" t="s">
        <v>367</v>
      </c>
      <c r="G209" s="76" t="s">
        <v>434</v>
      </c>
      <c r="H209" s="39" t="s">
        <v>224</v>
      </c>
      <c r="I209" s="39">
        <v>15</v>
      </c>
      <c r="J209" s="39">
        <v>26</v>
      </c>
      <c r="K209" s="39">
        <v>5</v>
      </c>
      <c r="L209" s="39">
        <v>1150</v>
      </c>
      <c r="M209" s="76">
        <v>10</v>
      </c>
      <c r="O209" s="39" t="s">
        <v>402</v>
      </c>
      <c r="P209" s="76" t="s">
        <v>226</v>
      </c>
      <c r="Q209" s="78"/>
      <c r="R209" s="77">
        <v>1.7</v>
      </c>
      <c r="S209" s="79"/>
      <c r="AA209" s="55"/>
      <c r="AB209" s="53"/>
      <c r="AC209" s="55"/>
      <c r="AD209" s="55"/>
      <c r="AE209" s="55">
        <v>0.81395348837209303</v>
      </c>
      <c r="AF209" s="53">
        <v>7.0824524312896403E-2</v>
      </c>
      <c r="AG209" s="55">
        <v>0.18604651162790697</v>
      </c>
      <c r="AH209" s="55">
        <v>8.4566596194503175E-3</v>
      </c>
      <c r="AJ209" s="105"/>
      <c r="AK209" s="55"/>
      <c r="AL209" s="105"/>
      <c r="AQ209" s="75" t="s">
        <v>110</v>
      </c>
      <c r="AR209" s="80">
        <v>0.99199999999999999</v>
      </c>
      <c r="AS209" s="80">
        <v>1.0589999999999999</v>
      </c>
      <c r="AU209" s="81">
        <v>211.62790697674419</v>
      </c>
      <c r="AV209" s="81">
        <v>48.372093023255815</v>
      </c>
      <c r="AW209" s="81">
        <v>209.93488372093023</v>
      </c>
      <c r="AX209" s="81">
        <v>24.460942496996442</v>
      </c>
      <c r="AY209" s="81">
        <v>51.226046511627906</v>
      </c>
      <c r="AZ209" s="81">
        <v>19.901553538474744</v>
      </c>
      <c r="BA209" s="75"/>
      <c r="BB209" s="82" t="s">
        <v>441</v>
      </c>
      <c r="BC209" s="83" t="s">
        <v>452</v>
      </c>
      <c r="BD209" s="76">
        <v>50.535200000000003</v>
      </c>
      <c r="BE209" s="76">
        <v>0.20930399999999999</v>
      </c>
      <c r="BF209" s="76">
        <v>1.1112599999999999</v>
      </c>
      <c r="BG209" s="76">
        <v>6.0582999999999998E-2</v>
      </c>
      <c r="BH209" s="76">
        <v>18.461600000000001</v>
      </c>
      <c r="BI209" s="76">
        <v>7.5604199999999996E-2</v>
      </c>
      <c r="BJ209" s="76"/>
      <c r="BK209" s="76"/>
      <c r="BL209" s="76"/>
      <c r="BM209" s="76"/>
      <c r="BN209" s="76">
        <v>9.0534100000000006E-2</v>
      </c>
      <c r="BO209" s="76"/>
      <c r="BP209" s="76"/>
      <c r="BQ209" s="76"/>
      <c r="BR209" s="76">
        <v>3.1429800000000001</v>
      </c>
      <c r="BS209" s="76">
        <v>1.83841E-2</v>
      </c>
      <c r="BT209" s="76"/>
      <c r="BU209" s="76"/>
      <c r="BV209" s="76"/>
      <c r="BW209" s="76"/>
      <c r="BX209" s="76">
        <v>9.18187</v>
      </c>
      <c r="BY209" s="76">
        <v>5.6725299999999999E-2</v>
      </c>
      <c r="BZ209" s="76">
        <v>2.7879700000000001</v>
      </c>
      <c r="CA209" s="76">
        <v>7.1865299999999993E-2</v>
      </c>
      <c r="CB209" s="76">
        <v>1.2536400000000001</v>
      </c>
      <c r="CC209" s="76">
        <v>2.6240099999999999E-2</v>
      </c>
      <c r="CD209" s="76"/>
      <c r="CE209" s="76"/>
      <c r="CF209" s="76"/>
      <c r="CG209" s="76"/>
      <c r="CH209" s="76"/>
      <c r="CI209" s="76"/>
      <c r="CJ209" s="76">
        <v>1.4981400000000001E-2</v>
      </c>
      <c r="CK209" s="76">
        <v>6.2422600000000003E-3</v>
      </c>
      <c r="CL209" s="76"/>
      <c r="CM209" s="76"/>
      <c r="CN209" s="76"/>
      <c r="CO209" s="76"/>
      <c r="CP209" s="76"/>
      <c r="CQ209" s="76"/>
      <c r="CR209" s="76"/>
      <c r="CS209" s="76"/>
      <c r="CT209" s="76"/>
      <c r="CU209" s="76"/>
      <c r="CV209" s="76"/>
      <c r="CW209" s="76"/>
      <c r="CX209" s="76"/>
      <c r="CY209" s="76"/>
      <c r="CZ209" s="76">
        <v>0.122</v>
      </c>
      <c r="DA209" s="76">
        <v>6.3E-3</v>
      </c>
      <c r="DB209" s="76"/>
      <c r="DC209" s="76"/>
      <c r="DD209" s="76"/>
      <c r="DE209" s="76"/>
      <c r="DF209" s="76"/>
      <c r="DG209" s="76"/>
      <c r="DH209" s="39">
        <f t="shared" si="144"/>
        <v>86.702035500000008</v>
      </c>
      <c r="DJ209" s="45">
        <f t="shared" si="168"/>
        <v>13.297964499999992</v>
      </c>
      <c r="DK209" s="76"/>
      <c r="DL209" s="41" t="s">
        <v>451</v>
      </c>
      <c r="DO209" s="39">
        <v>1.64</v>
      </c>
      <c r="DP209" s="76"/>
      <c r="DQ209" s="76">
        <v>3.5000000000000001E-3</v>
      </c>
      <c r="DR209" s="76">
        <v>5.9999999999999995E-4</v>
      </c>
      <c r="DU209" s="45"/>
      <c r="DW209" s="75"/>
      <c r="DX209" s="41">
        <f t="shared" si="169"/>
        <v>58.286059500875268</v>
      </c>
      <c r="DY209" s="41">
        <f t="shared" si="170"/>
        <v>0.24140609709214955</v>
      </c>
      <c r="DZ209" s="41">
        <f t="shared" si="171"/>
        <v>1.2817000126830931</v>
      </c>
      <c r="EA209" s="41">
        <f t="shared" si="172"/>
        <v>6.9874945438853045E-2</v>
      </c>
      <c r="EB209" s="41">
        <f t="shared" si="173"/>
        <v>21.293156375780818</v>
      </c>
      <c r="EC209" s="41">
        <f t="shared" si="174"/>
        <v>8.7200028885134978E-2</v>
      </c>
      <c r="ED209" s="41">
        <f t="shared" si="175"/>
        <v>0.10441980915200083</v>
      </c>
      <c r="EE209" s="41">
        <f t="shared" si="176"/>
        <v>0</v>
      </c>
      <c r="EF209" s="41">
        <f t="shared" si="177"/>
        <v>0</v>
      </c>
      <c r="EG209" s="41" t="e">
        <f t="shared" si="178"/>
        <v>#DIV/0!</v>
      </c>
      <c r="EH209" s="41">
        <f t="shared" si="179"/>
        <v>3.6250360004523765</v>
      </c>
      <c r="EI209" s="41">
        <f t="shared" si="180"/>
        <v>2.1203769777700315E-2</v>
      </c>
      <c r="EJ209" s="41">
        <f t="shared" si="181"/>
        <v>10.590143526676487</v>
      </c>
      <c r="EK209" s="41">
        <f t="shared" si="182"/>
        <v>6.5425568930270392E-2</v>
      </c>
      <c r="EL209" s="41">
        <f t="shared" si="183"/>
        <v>3.2155761787161272</v>
      </c>
      <c r="EM209" s="41">
        <f t="shared" si="184"/>
        <v>8.288767338109379E-2</v>
      </c>
      <c r="EN209" s="41">
        <f t="shared" si="185"/>
        <v>1.4459176105502161</v>
      </c>
      <c r="EO209" s="41">
        <f t="shared" si="186"/>
        <v>3.0264687384415557E-2</v>
      </c>
      <c r="EP209" s="41">
        <f t="shared" si="187"/>
        <v>0</v>
      </c>
      <c r="EQ209" s="41" t="e">
        <f t="shared" si="188"/>
        <v>#DIV/0!</v>
      </c>
      <c r="ER209" s="41">
        <f t="shared" si="189"/>
        <v>100</v>
      </c>
      <c r="ES209" s="41">
        <f t="shared" si="190"/>
        <v>0</v>
      </c>
    </row>
    <row r="210" spans="1:149" s="41" customFormat="1" x14ac:dyDescent="0.45">
      <c r="A210" s="39" t="s">
        <v>261</v>
      </c>
      <c r="B210" s="75" t="s">
        <v>442</v>
      </c>
      <c r="C210" s="41" t="s">
        <v>445</v>
      </c>
      <c r="D210" s="41" t="s">
        <v>541</v>
      </c>
      <c r="E210" s="39" t="s">
        <v>20</v>
      </c>
      <c r="F210" s="39" t="s">
        <v>368</v>
      </c>
      <c r="G210" s="76" t="s">
        <v>434</v>
      </c>
      <c r="H210" s="39" t="s">
        <v>224</v>
      </c>
      <c r="I210" s="39">
        <v>6</v>
      </c>
      <c r="J210" s="39">
        <v>50</v>
      </c>
      <c r="K210" s="39">
        <v>5</v>
      </c>
      <c r="L210" s="39">
        <v>1150</v>
      </c>
      <c r="M210" s="76">
        <v>10</v>
      </c>
      <c r="O210" s="39" t="s">
        <v>402</v>
      </c>
      <c r="P210" s="76" t="s">
        <v>226</v>
      </c>
      <c r="Q210" s="78"/>
      <c r="R210" s="77">
        <v>1.7</v>
      </c>
      <c r="S210" s="79"/>
      <c r="AA210" s="55"/>
      <c r="AB210" s="53"/>
      <c r="AC210" s="55"/>
      <c r="AD210" s="55"/>
      <c r="AE210" s="55">
        <v>0.78765690376569031</v>
      </c>
      <c r="AF210" s="53">
        <v>0.14644351464435149</v>
      </c>
      <c r="AG210" s="55">
        <v>0.21234309623430964</v>
      </c>
      <c r="AH210" s="55">
        <v>1.9874476987447699E-2</v>
      </c>
      <c r="AJ210" s="105"/>
      <c r="AK210" s="55"/>
      <c r="AL210" s="105"/>
      <c r="AQ210" s="75" t="s">
        <v>110</v>
      </c>
      <c r="AR210" s="80">
        <v>0.98640000000000005</v>
      </c>
      <c r="AS210" s="80">
        <v>1.1200000000000001</v>
      </c>
      <c r="AU210" s="81">
        <v>393.82845188284517</v>
      </c>
      <c r="AV210" s="81">
        <v>106.17154811715484</v>
      </c>
      <c r="AW210" s="81">
        <v>388.47238493723847</v>
      </c>
      <c r="AX210" s="81">
        <v>73.957754128777722</v>
      </c>
      <c r="AY210" s="81">
        <v>118.91213389121343</v>
      </c>
      <c r="AZ210" s="81">
        <v>82.154796679568136</v>
      </c>
      <c r="BA210" s="75"/>
      <c r="BB210" s="82" t="s">
        <v>441</v>
      </c>
      <c r="BC210" s="83" t="s">
        <v>452</v>
      </c>
      <c r="BD210" s="76">
        <v>49.430399999999999</v>
      </c>
      <c r="BE210" s="76">
        <v>0.23343700000000001</v>
      </c>
      <c r="BF210" s="76">
        <v>1.1696299999999999</v>
      </c>
      <c r="BG210" s="76">
        <v>6.3976599999999995E-2</v>
      </c>
      <c r="BH210" s="76">
        <v>18.042200000000001</v>
      </c>
      <c r="BI210" s="76">
        <v>0.199629</v>
      </c>
      <c r="BJ210" s="76"/>
      <c r="BK210" s="76"/>
      <c r="BL210" s="76"/>
      <c r="BM210" s="76"/>
      <c r="BN210" s="76">
        <v>0.242366</v>
      </c>
      <c r="BO210" s="76"/>
      <c r="BP210" s="76"/>
      <c r="BQ210" s="76"/>
      <c r="BR210" s="76">
        <v>3.06351</v>
      </c>
      <c r="BS210" s="76">
        <v>5.1947699999999999E-2</v>
      </c>
      <c r="BT210" s="76"/>
      <c r="BU210" s="76"/>
      <c r="BV210" s="76"/>
      <c r="BW210" s="76"/>
      <c r="BX210" s="76">
        <v>9.07456</v>
      </c>
      <c r="BY210" s="76">
        <v>0.10552400000000001</v>
      </c>
      <c r="BZ210" s="76">
        <v>2.8225600000000002</v>
      </c>
      <c r="CA210" s="76">
        <v>0.10986600000000001</v>
      </c>
      <c r="CB210" s="76">
        <v>1.2571300000000001</v>
      </c>
      <c r="CC210" s="76">
        <v>5.6933600000000001E-2</v>
      </c>
      <c r="CD210" s="76"/>
      <c r="CE210" s="76"/>
      <c r="CF210" s="76"/>
      <c r="CG210" s="76"/>
      <c r="CH210" s="76"/>
      <c r="CI210" s="76"/>
      <c r="CJ210" s="76">
        <v>0.12609400000000001</v>
      </c>
      <c r="CK210" s="76">
        <v>3.1461000000000003E-2</v>
      </c>
      <c r="CL210" s="76"/>
      <c r="CM210" s="76"/>
      <c r="CN210" s="76"/>
      <c r="CO210" s="76"/>
      <c r="CP210" s="76"/>
      <c r="CQ210" s="76"/>
      <c r="CR210" s="76"/>
      <c r="CS210" s="76"/>
      <c r="CT210" s="76"/>
      <c r="CU210" s="76"/>
      <c r="CV210" s="76"/>
      <c r="CW210" s="76"/>
      <c r="CX210" s="76"/>
      <c r="CY210" s="76"/>
      <c r="CZ210" s="76">
        <v>0.1225</v>
      </c>
      <c r="DA210" s="76">
        <v>1.43E-2</v>
      </c>
      <c r="DB210" s="76"/>
      <c r="DC210" s="76"/>
      <c r="DD210" s="76"/>
      <c r="DE210" s="76"/>
      <c r="DF210" s="76"/>
      <c r="DG210" s="76"/>
      <c r="DH210" s="39">
        <f t="shared" si="144"/>
        <v>85.350949999999997</v>
      </c>
      <c r="DJ210" s="45">
        <f t="shared" si="168"/>
        <v>14.649050000000003</v>
      </c>
      <c r="DK210" s="76"/>
      <c r="DL210" s="41" t="s">
        <v>451</v>
      </c>
      <c r="DO210" s="39">
        <v>1.83</v>
      </c>
      <c r="DP210" s="76"/>
      <c r="DQ210" s="76">
        <v>7.4999999999999997E-3</v>
      </c>
      <c r="DR210" s="76">
        <v>1.2999999999999999E-3</v>
      </c>
      <c r="DU210" s="45"/>
      <c r="DW210" s="75"/>
      <c r="DX210" s="41">
        <f t="shared" si="169"/>
        <v>57.914293865504717</v>
      </c>
      <c r="DY210" s="41">
        <f t="shared" si="170"/>
        <v>0.27350252106156991</v>
      </c>
      <c r="DZ210" s="41">
        <f t="shared" si="171"/>
        <v>1.3703772482907337</v>
      </c>
      <c r="EA210" s="41">
        <f t="shared" si="172"/>
        <v>7.4957103582326851E-2</v>
      </c>
      <c r="EB210" s="41">
        <f t="shared" si="173"/>
        <v>21.138839110753896</v>
      </c>
      <c r="EC210" s="41">
        <f t="shared" si="174"/>
        <v>0.23389194847860512</v>
      </c>
      <c r="ED210" s="41">
        <f t="shared" si="175"/>
        <v>0.28396403320642594</v>
      </c>
      <c r="EE210" s="41">
        <f t="shared" si="176"/>
        <v>0</v>
      </c>
      <c r="EF210" s="41">
        <f t="shared" si="177"/>
        <v>0</v>
      </c>
      <c r="EG210" s="41" t="e">
        <f t="shared" si="178"/>
        <v>#DIV/0!</v>
      </c>
      <c r="EH210" s="41">
        <f t="shared" si="179"/>
        <v>3.5893097850697622</v>
      </c>
      <c r="EI210" s="41">
        <f t="shared" si="180"/>
        <v>6.0863645923097516E-2</v>
      </c>
      <c r="EJ210" s="41">
        <f t="shared" si="181"/>
        <v>10.632055062070194</v>
      </c>
      <c r="EK210" s="41">
        <f t="shared" si="182"/>
        <v>0.12363541354841394</v>
      </c>
      <c r="EL210" s="41">
        <f t="shared" si="183"/>
        <v>3.307004784363853</v>
      </c>
      <c r="EM210" s="41">
        <f t="shared" si="184"/>
        <v>0.12872264456341728</v>
      </c>
      <c r="EN210" s="41">
        <f t="shared" si="185"/>
        <v>1.4728951464512114</v>
      </c>
      <c r="EO210" s="41">
        <f t="shared" si="186"/>
        <v>6.6705291505249814E-2</v>
      </c>
      <c r="EP210" s="41">
        <f t="shared" si="187"/>
        <v>0</v>
      </c>
      <c r="EQ210" s="41" t="e">
        <f t="shared" si="188"/>
        <v>#DIV/0!</v>
      </c>
      <c r="ER210" s="41">
        <f t="shared" si="189"/>
        <v>100</v>
      </c>
      <c r="ES210" s="41">
        <f t="shared" si="190"/>
        <v>0</v>
      </c>
    </row>
    <row r="211" spans="1:149" s="41" customFormat="1" x14ac:dyDescent="0.45">
      <c r="A211" s="39" t="s">
        <v>261</v>
      </c>
      <c r="B211" s="75" t="s">
        <v>442</v>
      </c>
      <c r="C211" s="41" t="s">
        <v>445</v>
      </c>
      <c r="D211" s="41" t="s">
        <v>541</v>
      </c>
      <c r="E211" s="39" t="s">
        <v>20</v>
      </c>
      <c r="F211" s="39" t="s">
        <v>369</v>
      </c>
      <c r="G211" s="76" t="s">
        <v>434</v>
      </c>
      <c r="H211" s="39" t="s">
        <v>224</v>
      </c>
      <c r="I211" s="39">
        <v>6</v>
      </c>
      <c r="J211" s="39">
        <v>52</v>
      </c>
      <c r="K211" s="39">
        <v>5</v>
      </c>
      <c r="L211" s="39">
        <v>1150</v>
      </c>
      <c r="M211" s="76">
        <v>10</v>
      </c>
      <c r="O211" s="39" t="s">
        <v>402</v>
      </c>
      <c r="P211" s="76" t="s">
        <v>226</v>
      </c>
      <c r="Q211" s="78"/>
      <c r="R211" s="77">
        <v>1.7</v>
      </c>
      <c r="S211" s="79"/>
      <c r="AA211" s="55"/>
      <c r="AB211" s="53"/>
      <c r="AC211" s="55"/>
      <c r="AD211" s="55"/>
      <c r="AE211" s="55">
        <v>0.80434782608695654</v>
      </c>
      <c r="AF211" s="53">
        <v>0.14389233954451347</v>
      </c>
      <c r="AG211" s="55">
        <v>0.19565217391304349</v>
      </c>
      <c r="AH211" s="55">
        <v>1.8633540372670808E-2</v>
      </c>
      <c r="AJ211" s="105"/>
      <c r="AK211" s="55"/>
      <c r="AL211" s="105"/>
      <c r="AQ211" s="75" t="s">
        <v>110</v>
      </c>
      <c r="AR211" s="80">
        <v>0.98599999999999999</v>
      </c>
      <c r="AS211" s="80">
        <v>1.1259999999999999</v>
      </c>
      <c r="AU211" s="81">
        <v>418.26086956521738</v>
      </c>
      <c r="AV211" s="81">
        <v>101.7391304347826</v>
      </c>
      <c r="AW211" s="81">
        <v>412.40521739130435</v>
      </c>
      <c r="AX211" s="81">
        <v>75.548694577731013</v>
      </c>
      <c r="AY211" s="81">
        <v>114.55826086956519</v>
      </c>
      <c r="AZ211" s="81">
        <v>84.374753046865735</v>
      </c>
      <c r="BA211" s="75"/>
      <c r="BB211" s="82" t="s">
        <v>441</v>
      </c>
      <c r="BC211" s="83" t="s">
        <v>452</v>
      </c>
      <c r="BD211" s="76">
        <v>50.104799999999997</v>
      </c>
      <c r="BE211" s="76">
        <v>0.240783</v>
      </c>
      <c r="BF211" s="76">
        <v>1.10588</v>
      </c>
      <c r="BG211" s="76">
        <v>5.7296300000000001E-2</v>
      </c>
      <c r="BH211" s="76">
        <v>18.292999999999999</v>
      </c>
      <c r="BI211" s="76">
        <v>7.5737799999999994E-2</v>
      </c>
      <c r="BJ211" s="76"/>
      <c r="BK211" s="76"/>
      <c r="BL211" s="76"/>
      <c r="BM211" s="76"/>
      <c r="BN211" s="76">
        <v>0.102531</v>
      </c>
      <c r="BO211" s="76"/>
      <c r="BP211" s="76"/>
      <c r="BQ211" s="76"/>
      <c r="BR211" s="76">
        <v>2.9657399999999998</v>
      </c>
      <c r="BS211" s="76">
        <v>2.6233900000000001E-2</v>
      </c>
      <c r="BT211" s="76"/>
      <c r="BU211" s="76"/>
      <c r="BV211" s="76"/>
      <c r="BW211" s="76"/>
      <c r="BX211" s="76">
        <v>8.9629399999999997</v>
      </c>
      <c r="BY211" s="76">
        <v>5.9912899999999998E-2</v>
      </c>
      <c r="BZ211" s="76">
        <v>2.7996300000000001</v>
      </c>
      <c r="CA211" s="76">
        <v>8.5636000000000004E-2</v>
      </c>
      <c r="CB211" s="76">
        <v>1.2640899999999999</v>
      </c>
      <c r="CC211" s="76">
        <v>2.3007799999999998E-2</v>
      </c>
      <c r="CD211" s="76"/>
      <c r="CE211" s="76"/>
      <c r="CF211" s="76"/>
      <c r="CG211" s="76"/>
      <c r="CH211" s="76"/>
      <c r="CI211" s="76"/>
      <c r="CJ211" s="76">
        <v>0.13108700000000001</v>
      </c>
      <c r="CK211" s="76">
        <v>1.8227400000000001E-2</v>
      </c>
      <c r="CL211" s="76"/>
      <c r="CM211" s="76"/>
      <c r="CN211" s="76"/>
      <c r="CO211" s="76"/>
      <c r="CP211" s="76"/>
      <c r="CQ211" s="76"/>
      <c r="CR211" s="76"/>
      <c r="CS211" s="76"/>
      <c r="CT211" s="76"/>
      <c r="CU211" s="76"/>
      <c r="CV211" s="76"/>
      <c r="CW211" s="76"/>
      <c r="CX211" s="76"/>
      <c r="CY211" s="76"/>
      <c r="CZ211" s="76">
        <v>0.151</v>
      </c>
      <c r="DA211" s="76">
        <v>1.7899999999999999E-2</v>
      </c>
      <c r="DB211" s="76"/>
      <c r="DC211" s="76"/>
      <c r="DD211" s="76"/>
      <c r="DE211" s="76"/>
      <c r="DF211" s="76"/>
      <c r="DG211" s="76"/>
      <c r="DH211" s="39">
        <f t="shared" si="144"/>
        <v>85.880697999999981</v>
      </c>
      <c r="DJ211" s="45">
        <f t="shared" si="168"/>
        <v>14.119302000000019</v>
      </c>
      <c r="DK211" s="76"/>
      <c r="DL211" s="41" t="s">
        <v>451</v>
      </c>
      <c r="DO211" s="39">
        <v>1.73</v>
      </c>
      <c r="DP211" s="76"/>
      <c r="DQ211" s="76">
        <v>8.9999999999999993E-3</v>
      </c>
      <c r="DR211" s="76">
        <v>1.2999999999999999E-3</v>
      </c>
      <c r="DU211" s="45"/>
      <c r="DW211" s="75"/>
      <c r="DX211" s="41">
        <f t="shared" si="169"/>
        <v>58.342329728153828</v>
      </c>
      <c r="DY211" s="41">
        <f t="shared" si="170"/>
        <v>0.28036916979878301</v>
      </c>
      <c r="DZ211" s="41">
        <f t="shared" si="171"/>
        <v>1.2876933068243113</v>
      </c>
      <c r="EA211" s="41">
        <f t="shared" si="172"/>
        <v>6.6716155474190492E-2</v>
      </c>
      <c r="EB211" s="41">
        <f t="shared" si="173"/>
        <v>21.300478950462189</v>
      </c>
      <c r="EC211" s="41">
        <f t="shared" si="174"/>
        <v>8.8189548715591495E-2</v>
      </c>
      <c r="ED211" s="41">
        <f t="shared" si="175"/>
        <v>0.11938771154375109</v>
      </c>
      <c r="EE211" s="41">
        <f t="shared" si="176"/>
        <v>0</v>
      </c>
      <c r="EF211" s="41">
        <f t="shared" si="177"/>
        <v>0</v>
      </c>
      <c r="EG211" s="41" t="e">
        <f t="shared" si="178"/>
        <v>#DIV/0!</v>
      </c>
      <c r="EH211" s="41">
        <f t="shared" si="179"/>
        <v>3.4533254492179379</v>
      </c>
      <c r="EI211" s="41">
        <f t="shared" si="180"/>
        <v>3.0546910552590067E-2</v>
      </c>
      <c r="EJ211" s="41">
        <f t="shared" si="181"/>
        <v>10.436501109946732</v>
      </c>
      <c r="EK211" s="41">
        <f t="shared" si="182"/>
        <v>6.9762940212712302E-2</v>
      </c>
      <c r="EL211" s="41">
        <f t="shared" si="183"/>
        <v>3.2599059686263852</v>
      </c>
      <c r="EM211" s="41">
        <f t="shared" si="184"/>
        <v>9.9715072180712849E-2</v>
      </c>
      <c r="EN211" s="41">
        <f t="shared" si="185"/>
        <v>1.4719139800191194</v>
      </c>
      <c r="EO211" s="41">
        <f t="shared" si="186"/>
        <v>2.6790420357319409E-2</v>
      </c>
      <c r="EP211" s="41">
        <f t="shared" si="187"/>
        <v>0</v>
      </c>
      <c r="EQ211" s="41" t="e">
        <f t="shared" si="188"/>
        <v>#DIV/0!</v>
      </c>
      <c r="ER211" s="41">
        <f t="shared" si="189"/>
        <v>100</v>
      </c>
      <c r="ES211" s="41">
        <f t="shared" si="190"/>
        <v>0</v>
      </c>
    </row>
    <row r="212" spans="1:149" s="41" customFormat="1" x14ac:dyDescent="0.45">
      <c r="A212" s="39" t="s">
        <v>261</v>
      </c>
      <c r="B212" s="75" t="s">
        <v>442</v>
      </c>
      <c r="C212" s="41" t="s">
        <v>445</v>
      </c>
      <c r="D212" s="41" t="s">
        <v>541</v>
      </c>
      <c r="E212" s="39" t="s">
        <v>20</v>
      </c>
      <c r="F212" s="39" t="s">
        <v>370</v>
      </c>
      <c r="G212" s="76" t="s">
        <v>434</v>
      </c>
      <c r="H212" s="39" t="s">
        <v>224</v>
      </c>
      <c r="I212" s="39">
        <v>6</v>
      </c>
      <c r="J212" s="39">
        <v>100</v>
      </c>
      <c r="K212" s="39">
        <v>5</v>
      </c>
      <c r="L212" s="39">
        <v>1150</v>
      </c>
      <c r="M212" s="76">
        <v>10</v>
      </c>
      <c r="O212" s="39" t="s">
        <v>405</v>
      </c>
      <c r="P212" s="76" t="s">
        <v>226</v>
      </c>
      <c r="Q212" s="78"/>
      <c r="R212" s="77">
        <v>1</v>
      </c>
      <c r="S212" s="79"/>
      <c r="AA212" s="55"/>
      <c r="AB212" s="53"/>
      <c r="AC212" s="55"/>
      <c r="AD212" s="55"/>
      <c r="AE212" s="55">
        <v>0.70309278350515481</v>
      </c>
      <c r="AF212" s="53">
        <v>0.20515463917525775</v>
      </c>
      <c r="AG212" s="55">
        <v>0.29690721649484536</v>
      </c>
      <c r="AH212" s="55">
        <v>3.814432989690722E-2</v>
      </c>
      <c r="AJ212" s="105"/>
      <c r="AK212" s="55"/>
      <c r="AL212" s="105"/>
      <c r="AQ212" s="75" t="s">
        <v>110</v>
      </c>
      <c r="AR212" s="80">
        <v>0.98070000000000002</v>
      </c>
      <c r="AS212" s="80">
        <v>1.268</v>
      </c>
      <c r="AU212" s="81">
        <v>703.09278350515478</v>
      </c>
      <c r="AV212" s="81">
        <v>296.90721649484522</v>
      </c>
      <c r="AW212" s="81">
        <v>689.52309278350526</v>
      </c>
      <c r="AX212" s="81">
        <v>201.73771886232083</v>
      </c>
      <c r="AY212" s="81">
        <v>376.47835051546372</v>
      </c>
      <c r="AZ212" s="81">
        <v>260.27226010322568</v>
      </c>
      <c r="BA212" s="75"/>
      <c r="BB212" s="82" t="s">
        <v>441</v>
      </c>
      <c r="BC212" s="83" t="s">
        <v>452</v>
      </c>
      <c r="BD212" s="76">
        <v>48.5747</v>
      </c>
      <c r="BE212" s="76">
        <v>0.22850100000000001</v>
      </c>
      <c r="BF212" s="76">
        <v>1.1643600000000001</v>
      </c>
      <c r="BG212" s="76">
        <v>5.73737E-2</v>
      </c>
      <c r="BH212" s="76">
        <v>17.837199999999999</v>
      </c>
      <c r="BI212" s="76">
        <v>0.14451</v>
      </c>
      <c r="BJ212" s="76">
        <v>3.78613</v>
      </c>
      <c r="BK212" s="76">
        <v>0.186557</v>
      </c>
      <c r="BL212" s="76"/>
      <c r="BM212" s="76"/>
      <c r="BN212" s="76">
        <v>0.186557</v>
      </c>
      <c r="BO212" s="76"/>
      <c r="BP212" s="76"/>
      <c r="BQ212" s="76"/>
      <c r="BR212" s="76">
        <v>3.1110099999999998</v>
      </c>
      <c r="BS212" s="76">
        <v>9.8882600000000001E-2</v>
      </c>
      <c r="BT212" s="76"/>
      <c r="BU212" s="76"/>
      <c r="BV212" s="76"/>
      <c r="BW212" s="76"/>
      <c r="BX212" s="76">
        <v>9.2085399999999993</v>
      </c>
      <c r="BY212" s="76">
        <v>8.9158600000000005E-2</v>
      </c>
      <c r="BZ212" s="76">
        <v>2.8334000000000001</v>
      </c>
      <c r="CA212" s="76">
        <v>0.12890099999999999</v>
      </c>
      <c r="CB212" s="76">
        <v>1.2451099999999999</v>
      </c>
      <c r="CC212" s="76">
        <v>5.0266999999999999E-2</v>
      </c>
      <c r="CD212" s="76"/>
      <c r="CE212" s="76"/>
      <c r="CF212" s="76"/>
      <c r="CG212" s="76"/>
      <c r="CH212" s="76"/>
      <c r="CI212" s="76"/>
      <c r="CJ212" s="76">
        <v>0.21723100000000001</v>
      </c>
      <c r="CK212" s="76">
        <v>2.9713099999999999E-2</v>
      </c>
      <c r="CL212" s="76"/>
      <c r="CM212" s="76"/>
      <c r="CN212" s="76"/>
      <c r="CO212" s="76"/>
      <c r="CP212" s="76"/>
      <c r="CQ212" s="76"/>
      <c r="CR212" s="76"/>
      <c r="CS212" s="76"/>
      <c r="CT212" s="76"/>
      <c r="CU212" s="76"/>
      <c r="CV212" s="76"/>
      <c r="CW212" s="76"/>
      <c r="CX212" s="76"/>
      <c r="CY212" s="76"/>
      <c r="CZ212" s="76">
        <v>0.14699999999999999</v>
      </c>
      <c r="DA212" s="76">
        <v>2.1700000000000001E-2</v>
      </c>
      <c r="DB212" s="76"/>
      <c r="DC212" s="76"/>
      <c r="DD212" s="76"/>
      <c r="DE212" s="76"/>
      <c r="DF212" s="76"/>
      <c r="DG212" s="76"/>
      <c r="DH212" s="39">
        <f t="shared" si="144"/>
        <v>88.311237999999989</v>
      </c>
      <c r="DJ212" s="45">
        <f t="shared" si="168"/>
        <v>11.688762000000011</v>
      </c>
      <c r="DK212" s="76"/>
      <c r="DL212" s="41" t="s">
        <v>451</v>
      </c>
      <c r="DO212" s="39">
        <v>2.2000000000000002</v>
      </c>
      <c r="DP212" s="76"/>
      <c r="DQ212" s="76">
        <v>6.4999999999999997E-3</v>
      </c>
      <c r="DR212" s="76">
        <v>5.9999999999999995E-4</v>
      </c>
      <c r="DU212" s="45"/>
      <c r="DW212" s="75"/>
      <c r="DX212" s="41">
        <f t="shared" si="169"/>
        <v>55.003984883554693</v>
      </c>
      <c r="DY212" s="41">
        <f t="shared" si="170"/>
        <v>0.25874509878346408</v>
      </c>
      <c r="DZ212" s="41">
        <f t="shared" si="171"/>
        <v>1.3184731936381644</v>
      </c>
      <c r="EA212" s="41">
        <f t="shared" si="172"/>
        <v>6.4967609218659142E-2</v>
      </c>
      <c r="EB212" s="41">
        <f t="shared" si="173"/>
        <v>20.198108874886344</v>
      </c>
      <c r="EC212" s="41">
        <f t="shared" si="174"/>
        <v>0.16363715793453154</v>
      </c>
      <c r="ED212" s="41">
        <f t="shared" si="175"/>
        <v>0.21124944483283092</v>
      </c>
      <c r="EE212" s="41">
        <f t="shared" si="176"/>
        <v>0</v>
      </c>
      <c r="EF212" s="41">
        <f t="shared" si="177"/>
        <v>0</v>
      </c>
      <c r="EG212" s="41" t="e">
        <f t="shared" si="178"/>
        <v>#DIV/0!</v>
      </c>
      <c r="EH212" s="41">
        <f t="shared" si="179"/>
        <v>3.5227792865954393</v>
      </c>
      <c r="EI212" s="41">
        <f t="shared" si="180"/>
        <v>0.11197057389230577</v>
      </c>
      <c r="EJ212" s="41">
        <f t="shared" si="181"/>
        <v>10.427370523330225</v>
      </c>
      <c r="EK212" s="41">
        <f t="shared" si="182"/>
        <v>0.10095951774563507</v>
      </c>
      <c r="EL212" s="41">
        <f t="shared" si="183"/>
        <v>3.2084251836668853</v>
      </c>
      <c r="EM212" s="41">
        <f t="shared" si="184"/>
        <v>0.14596217074886889</v>
      </c>
      <c r="EN212" s="41">
        <f t="shared" si="185"/>
        <v>1.4099111598911116</v>
      </c>
      <c r="EO212" s="41">
        <f t="shared" si="186"/>
        <v>5.6920275537299114E-2</v>
      </c>
      <c r="EP212" s="41">
        <f t="shared" si="187"/>
        <v>0</v>
      </c>
      <c r="EQ212" s="41" t="e">
        <f t="shared" si="188"/>
        <v>#DIV/0!</v>
      </c>
      <c r="ER212" s="41">
        <f t="shared" si="189"/>
        <v>100</v>
      </c>
      <c r="ES212" s="41">
        <f t="shared" si="190"/>
        <v>0</v>
      </c>
    </row>
    <row r="213" spans="1:149" s="41" customFormat="1" x14ac:dyDescent="0.45">
      <c r="A213" s="39" t="s">
        <v>261</v>
      </c>
      <c r="B213" s="75" t="s">
        <v>442</v>
      </c>
      <c r="C213" s="41" t="s">
        <v>445</v>
      </c>
      <c r="D213" s="41" t="s">
        <v>541</v>
      </c>
      <c r="E213" s="39" t="s">
        <v>20</v>
      </c>
      <c r="F213" s="39" t="s">
        <v>371</v>
      </c>
      <c r="G213" s="76" t="s">
        <v>434</v>
      </c>
      <c r="H213" s="39" t="s">
        <v>224</v>
      </c>
      <c r="I213" s="39">
        <v>6</v>
      </c>
      <c r="J213" s="39">
        <v>150</v>
      </c>
      <c r="K213" s="39">
        <v>5</v>
      </c>
      <c r="L213" s="39">
        <v>1150</v>
      </c>
      <c r="M213" s="76">
        <v>10</v>
      </c>
      <c r="O213" s="39" t="s">
        <v>139</v>
      </c>
      <c r="P213" s="76" t="s">
        <v>226</v>
      </c>
      <c r="Q213" s="78"/>
      <c r="R213" s="77">
        <v>1.5</v>
      </c>
      <c r="S213" s="79"/>
      <c r="AA213" s="55"/>
      <c r="AB213" s="53"/>
      <c r="AC213" s="55"/>
      <c r="AD213" s="55"/>
      <c r="AE213" s="55">
        <v>0.68229166666666674</v>
      </c>
      <c r="AF213" s="53">
        <v>0.22187500000000002</v>
      </c>
      <c r="AG213" s="55">
        <v>0.31770833333333337</v>
      </c>
      <c r="AH213" s="55">
        <v>4.2708333333333341E-2</v>
      </c>
      <c r="AJ213" s="105"/>
      <c r="AK213" s="55"/>
      <c r="AL213" s="105"/>
      <c r="AQ213" s="75" t="s">
        <v>110</v>
      </c>
      <c r="AR213" s="80">
        <v>0.98319999999999996</v>
      </c>
      <c r="AS213" s="80">
        <v>1.444</v>
      </c>
      <c r="AU213" s="81">
        <v>1023.4375000000001</v>
      </c>
      <c r="AV213" s="81">
        <v>476.56249999999989</v>
      </c>
      <c r="AW213" s="81">
        <v>1006.2437500000001</v>
      </c>
      <c r="AX213" s="81">
        <v>327.56784416092523</v>
      </c>
      <c r="AY213" s="81">
        <v>688.15624999999977</v>
      </c>
      <c r="AZ213" s="81">
        <v>480.7180899706301</v>
      </c>
      <c r="BA213" s="75"/>
      <c r="BB213" s="82" t="s">
        <v>441</v>
      </c>
      <c r="BC213" s="83" t="s">
        <v>452</v>
      </c>
      <c r="BD213" s="76">
        <v>49.050400000000003</v>
      </c>
      <c r="BE213" s="76">
        <v>0.36209799999999998</v>
      </c>
      <c r="BF213" s="76">
        <v>1.1434599999999999</v>
      </c>
      <c r="BG213" s="76">
        <v>7.0287600000000006E-2</v>
      </c>
      <c r="BH213" s="76">
        <v>18.255700000000001</v>
      </c>
      <c r="BI213" s="76">
        <v>0.14741499999999999</v>
      </c>
      <c r="BJ213" s="76">
        <v>3.8170000000000002</v>
      </c>
      <c r="BK213" s="76">
        <v>0.216448</v>
      </c>
      <c r="BL213" s="76"/>
      <c r="BM213" s="76"/>
      <c r="BN213" s="76">
        <v>0.216448</v>
      </c>
      <c r="BO213" s="76"/>
      <c r="BP213" s="76"/>
      <c r="BQ213" s="76"/>
      <c r="BR213" s="76">
        <v>2.8577900000000001</v>
      </c>
      <c r="BS213" s="76">
        <v>6.8856100000000003E-2</v>
      </c>
      <c r="BT213" s="76"/>
      <c r="BU213" s="76"/>
      <c r="BV213" s="76"/>
      <c r="BW213" s="76"/>
      <c r="BX213" s="76">
        <v>8.9609500000000004</v>
      </c>
      <c r="BY213" s="76">
        <v>0.116869</v>
      </c>
      <c r="BZ213" s="76">
        <v>2.8790100000000001</v>
      </c>
      <c r="CA213" s="76">
        <v>0.12120300000000001</v>
      </c>
      <c r="CB213" s="76">
        <v>1.27373</v>
      </c>
      <c r="CC213" s="76">
        <v>6.6602499999999995E-2</v>
      </c>
      <c r="CD213" s="76"/>
      <c r="CE213" s="76"/>
      <c r="CF213" s="76"/>
      <c r="CG213" s="76"/>
      <c r="CH213" s="76"/>
      <c r="CI213" s="76"/>
      <c r="CJ213" s="76">
        <v>0.23346</v>
      </c>
      <c r="CK213" s="76">
        <v>4.7940499999999997E-2</v>
      </c>
      <c r="CL213" s="76"/>
      <c r="CM213" s="76"/>
      <c r="CN213" s="76"/>
      <c r="CO213" s="76"/>
      <c r="CP213" s="76"/>
      <c r="CQ213" s="76"/>
      <c r="CR213" s="76"/>
      <c r="CS213" s="76"/>
      <c r="CT213" s="76"/>
      <c r="CU213" s="76"/>
      <c r="CV213" s="76"/>
      <c r="CW213" s="76"/>
      <c r="CX213" s="76"/>
      <c r="CY213" s="76"/>
      <c r="CZ213" s="76">
        <v>0.1245</v>
      </c>
      <c r="DA213" s="76">
        <v>1.17E-2</v>
      </c>
      <c r="DB213" s="76"/>
      <c r="DC213" s="76"/>
      <c r="DD213" s="76"/>
      <c r="DE213" s="76"/>
      <c r="DF213" s="76"/>
      <c r="DG213" s="76"/>
      <c r="DH213" s="39">
        <f t="shared" si="144"/>
        <v>88.812447999999975</v>
      </c>
      <c r="DJ213" s="45">
        <f t="shared" si="168"/>
        <v>11.187552000000025</v>
      </c>
      <c r="DK213" s="76"/>
      <c r="DL213" s="41" t="s">
        <v>451</v>
      </c>
      <c r="DO213" s="39">
        <v>2.2400000000000002</v>
      </c>
      <c r="DP213" s="76"/>
      <c r="DQ213" s="76">
        <v>1.95E-2</v>
      </c>
      <c r="DR213" s="76">
        <v>2E-3</v>
      </c>
      <c r="DU213" s="45"/>
      <c r="DW213" s="75"/>
      <c r="DX213" s="41">
        <f t="shared" si="169"/>
        <v>55.229194898444888</v>
      </c>
      <c r="DY213" s="41">
        <f t="shared" si="170"/>
        <v>0.40771086503549603</v>
      </c>
      <c r="DZ213" s="41">
        <f t="shared" si="171"/>
        <v>1.2874996982404991</v>
      </c>
      <c r="EA213" s="41">
        <f t="shared" si="172"/>
        <v>7.9141608617746939E-2</v>
      </c>
      <c r="EB213" s="41">
        <f t="shared" si="173"/>
        <v>20.555339269558257</v>
      </c>
      <c r="EC213" s="41">
        <f t="shared" si="174"/>
        <v>0.16598461512962689</v>
      </c>
      <c r="ED213" s="41">
        <f t="shared" si="175"/>
        <v>0.24371358393363965</v>
      </c>
      <c r="EE213" s="41">
        <f t="shared" si="176"/>
        <v>0</v>
      </c>
      <c r="EF213" s="41">
        <f t="shared" si="177"/>
        <v>0</v>
      </c>
      <c r="EG213" s="41" t="e">
        <f t="shared" si="178"/>
        <v>#DIV/0!</v>
      </c>
      <c r="EH213" s="41">
        <f t="shared" si="179"/>
        <v>3.2177809128738364</v>
      </c>
      <c r="EI213" s="41">
        <f t="shared" si="180"/>
        <v>7.7529785013920605E-2</v>
      </c>
      <c r="EJ213" s="41">
        <f t="shared" si="181"/>
        <v>10.089745527563887</v>
      </c>
      <c r="EK213" s="41">
        <f t="shared" si="182"/>
        <v>0.13159078781388847</v>
      </c>
      <c r="EL213" s="41">
        <f t="shared" si="183"/>
        <v>3.2416739599385895</v>
      </c>
      <c r="EM213" s="41">
        <f t="shared" si="184"/>
        <v>0.13647073437273119</v>
      </c>
      <c r="EN213" s="41">
        <f t="shared" si="185"/>
        <v>1.4341795870777039</v>
      </c>
      <c r="EO213" s="41">
        <f t="shared" si="186"/>
        <v>7.4992302880785386E-2</v>
      </c>
      <c r="EP213" s="41">
        <f t="shared" si="187"/>
        <v>0</v>
      </c>
      <c r="EQ213" s="41" t="e">
        <f t="shared" si="188"/>
        <v>#DIV/0!</v>
      </c>
      <c r="ER213" s="41">
        <f t="shared" si="189"/>
        <v>100</v>
      </c>
      <c r="ES213" s="41">
        <f t="shared" si="190"/>
        <v>0</v>
      </c>
    </row>
    <row r="214" spans="1:149" s="41" customFormat="1" x14ac:dyDescent="0.45">
      <c r="A214" s="39" t="s">
        <v>261</v>
      </c>
      <c r="B214" s="75" t="s">
        <v>442</v>
      </c>
      <c r="C214" s="41" t="s">
        <v>445</v>
      </c>
      <c r="D214" s="41" t="s">
        <v>541</v>
      </c>
      <c r="E214" s="39" t="s">
        <v>20</v>
      </c>
      <c r="F214" s="39" t="s">
        <v>372</v>
      </c>
      <c r="G214" s="76" t="s">
        <v>434</v>
      </c>
      <c r="H214" s="39" t="s">
        <v>224</v>
      </c>
      <c r="I214" s="39">
        <v>12</v>
      </c>
      <c r="J214" s="39">
        <v>250</v>
      </c>
      <c r="K214" s="39">
        <v>5</v>
      </c>
      <c r="L214" s="39">
        <v>1150</v>
      </c>
      <c r="M214" s="76">
        <v>10</v>
      </c>
      <c r="O214" s="39" t="s">
        <v>139</v>
      </c>
      <c r="P214" s="76" t="s">
        <v>226</v>
      </c>
      <c r="Q214" s="78"/>
      <c r="R214" s="77">
        <v>1.5</v>
      </c>
      <c r="S214" s="79"/>
      <c r="AA214" s="55"/>
      <c r="AB214" s="53"/>
      <c r="AC214" s="55"/>
      <c r="AD214" s="55"/>
      <c r="AE214" s="55">
        <v>0.58132214060860443</v>
      </c>
      <c r="AF214" s="53">
        <v>0.29275970619097585</v>
      </c>
      <c r="AG214" s="55">
        <v>0.41867785939139557</v>
      </c>
      <c r="AH214" s="55">
        <v>7.0304302203567676E-2</v>
      </c>
      <c r="AJ214" s="105"/>
      <c r="AK214" s="55"/>
      <c r="AL214" s="105"/>
      <c r="AQ214" s="75" t="s">
        <v>110</v>
      </c>
      <c r="AR214" s="80">
        <v>1.014</v>
      </c>
      <c r="AS214" s="80">
        <v>1.873</v>
      </c>
      <c r="AU214" s="81">
        <v>1453.3053515215111</v>
      </c>
      <c r="AV214" s="81">
        <v>1046.6946484784889</v>
      </c>
      <c r="AW214" s="81">
        <v>1473.6516264428121</v>
      </c>
      <c r="AX214" s="81">
        <v>742.28236183716967</v>
      </c>
      <c r="AY214" s="81">
        <v>1960.4590766002098</v>
      </c>
      <c r="AZ214" s="81">
        <v>1371.0772056815852</v>
      </c>
      <c r="BA214" s="75"/>
      <c r="BB214" s="82" t="s">
        <v>441</v>
      </c>
      <c r="BC214" s="83" t="s">
        <v>452</v>
      </c>
      <c r="BD214" s="76">
        <v>48.298099999999998</v>
      </c>
      <c r="BE214" s="76">
        <v>0.234346</v>
      </c>
      <c r="BF214" s="76">
        <v>1.1517299999999999</v>
      </c>
      <c r="BG214" s="76">
        <v>7.1487999999999996E-2</v>
      </c>
      <c r="BH214" s="76">
        <v>18.0108</v>
      </c>
      <c r="BI214" s="76">
        <v>0.626355</v>
      </c>
      <c r="BJ214" s="76">
        <v>3.8934000000000002</v>
      </c>
      <c r="BK214" s="76">
        <v>0.30541400000000002</v>
      </c>
      <c r="BL214" s="76"/>
      <c r="BM214" s="76"/>
      <c r="BN214" s="76">
        <v>0.30541400000000002</v>
      </c>
      <c r="BO214" s="76"/>
      <c r="BP214" s="76"/>
      <c r="BQ214" s="76"/>
      <c r="BR214" s="76">
        <v>3.2243400000000002</v>
      </c>
      <c r="BS214" s="76">
        <v>0.17355100000000001</v>
      </c>
      <c r="BT214" s="76"/>
      <c r="BU214" s="76"/>
      <c r="BV214" s="76"/>
      <c r="BW214" s="76"/>
      <c r="BX214" s="76">
        <v>9.2722599999999993</v>
      </c>
      <c r="BY214" s="76">
        <v>0.26924999999999999</v>
      </c>
      <c r="BZ214" s="76">
        <v>2.7293799999999999</v>
      </c>
      <c r="CA214" s="76">
        <v>0.16756599999999999</v>
      </c>
      <c r="CB214" s="76">
        <v>1.1994899999999999</v>
      </c>
      <c r="CC214" s="76">
        <v>7.9878900000000003E-2</v>
      </c>
      <c r="CD214" s="76"/>
      <c r="CE214" s="76"/>
      <c r="CF214" s="76"/>
      <c r="CG214" s="76"/>
      <c r="CH214" s="76"/>
      <c r="CI214" s="76"/>
      <c r="CJ214" s="76">
        <v>0.20849100000000001</v>
      </c>
      <c r="CK214" s="76">
        <v>6.0674699999999998E-2</v>
      </c>
      <c r="CL214" s="76"/>
      <c r="CM214" s="76"/>
      <c r="CN214" s="76"/>
      <c r="CO214" s="76"/>
      <c r="CP214" s="76"/>
      <c r="CQ214" s="76"/>
      <c r="CR214" s="76"/>
      <c r="CS214" s="76"/>
      <c r="CT214" s="76"/>
      <c r="CU214" s="76"/>
      <c r="CV214" s="76"/>
      <c r="CW214" s="76"/>
      <c r="CX214" s="76"/>
      <c r="CY214" s="76"/>
      <c r="CZ214" s="76">
        <v>0.14399999999999999</v>
      </c>
      <c r="DA214" s="76">
        <v>1.4E-2</v>
      </c>
      <c r="DB214" s="76"/>
      <c r="DC214" s="76"/>
      <c r="DD214" s="76"/>
      <c r="DE214" s="76"/>
      <c r="DF214" s="76"/>
      <c r="DG214" s="76"/>
      <c r="DH214" s="39">
        <f t="shared" si="144"/>
        <v>88.437404999999998</v>
      </c>
      <c r="DJ214" s="45">
        <f t="shared" si="168"/>
        <v>11.562595000000002</v>
      </c>
      <c r="DK214" s="76"/>
      <c r="DL214" s="41" t="s">
        <v>451</v>
      </c>
      <c r="DO214" s="39">
        <v>2.44</v>
      </c>
      <c r="DP214" s="76"/>
      <c r="DQ214" s="76">
        <v>4.4999999999999998E-2</v>
      </c>
      <c r="DR214" s="76">
        <v>4.4999999999999997E-3</v>
      </c>
      <c r="DU214" s="45"/>
      <c r="DW214" s="75"/>
      <c r="DX214" s="41">
        <f t="shared" si="169"/>
        <v>54.612751244792854</v>
      </c>
      <c r="DY214" s="41">
        <f t="shared" si="170"/>
        <v>0.26498516097345909</v>
      </c>
      <c r="DZ214" s="41">
        <f t="shared" si="171"/>
        <v>1.3023109395848962</v>
      </c>
      <c r="EA214" s="41">
        <f t="shared" si="172"/>
        <v>8.0834574465408621E-2</v>
      </c>
      <c r="EB214" s="41">
        <f t="shared" si="173"/>
        <v>20.365590781412006</v>
      </c>
      <c r="EC214" s="41">
        <f t="shared" si="174"/>
        <v>0.70824669719786559</v>
      </c>
      <c r="ED214" s="41">
        <f t="shared" si="175"/>
        <v>0.34534482326793742</v>
      </c>
      <c r="EE214" s="41">
        <f t="shared" si="176"/>
        <v>0</v>
      </c>
      <c r="EF214" s="41">
        <f t="shared" si="177"/>
        <v>0</v>
      </c>
      <c r="EG214" s="41" t="e">
        <f t="shared" si="178"/>
        <v>#DIV/0!</v>
      </c>
      <c r="EH214" s="41">
        <f t="shared" si="179"/>
        <v>3.6459007362325933</v>
      </c>
      <c r="EI214" s="41">
        <f t="shared" si="180"/>
        <v>0.19624162423128538</v>
      </c>
      <c r="EJ214" s="41">
        <f t="shared" si="181"/>
        <v>10.484545538169058</v>
      </c>
      <c r="EK214" s="41">
        <f t="shared" si="182"/>
        <v>0.30445262386430266</v>
      </c>
      <c r="EL214" s="41">
        <f t="shared" si="183"/>
        <v>3.0862280502237711</v>
      </c>
      <c r="EM214" s="41">
        <f t="shared" si="184"/>
        <v>0.18947412579552733</v>
      </c>
      <c r="EN214" s="41">
        <f t="shared" si="185"/>
        <v>1.356315237879266</v>
      </c>
      <c r="EO214" s="41">
        <f t="shared" si="186"/>
        <v>9.0322528120312884E-2</v>
      </c>
      <c r="EP214" s="41">
        <f t="shared" si="187"/>
        <v>0</v>
      </c>
      <c r="EQ214" s="41" t="e">
        <f t="shared" si="188"/>
        <v>#DIV/0!</v>
      </c>
      <c r="ER214" s="41">
        <f t="shared" si="189"/>
        <v>100</v>
      </c>
      <c r="ES214" s="41">
        <f t="shared" si="190"/>
        <v>0</v>
      </c>
    </row>
    <row r="215" spans="1:149" s="42" customFormat="1" ht="14.65" thickBot="1" x14ac:dyDescent="0.5">
      <c r="A215" s="40" t="s">
        <v>261</v>
      </c>
      <c r="B215" s="84" t="s">
        <v>442</v>
      </c>
      <c r="C215" s="42" t="s">
        <v>445</v>
      </c>
      <c r="D215" s="42" t="s">
        <v>541</v>
      </c>
      <c r="E215" s="40" t="s">
        <v>20</v>
      </c>
      <c r="F215" s="40" t="s">
        <v>373</v>
      </c>
      <c r="G215" s="85" t="s">
        <v>434</v>
      </c>
      <c r="H215" s="40" t="s">
        <v>224</v>
      </c>
      <c r="I215" s="40">
        <v>12</v>
      </c>
      <c r="J215" s="40">
        <v>300</v>
      </c>
      <c r="K215" s="40">
        <v>5</v>
      </c>
      <c r="L215" s="40">
        <v>1150</v>
      </c>
      <c r="M215" s="85">
        <v>10</v>
      </c>
      <c r="O215" s="40" t="s">
        <v>406</v>
      </c>
      <c r="P215" s="85" t="s">
        <v>226</v>
      </c>
      <c r="Q215" s="87"/>
      <c r="R215" s="86">
        <v>0.1</v>
      </c>
      <c r="S215" s="88"/>
      <c r="AA215" s="56"/>
      <c r="AB215" s="54"/>
      <c r="AC215" s="56"/>
      <c r="AD215" s="56"/>
      <c r="AE215" s="56">
        <v>0.65016146393972007</v>
      </c>
      <c r="AF215" s="54">
        <v>0.25834230355220666</v>
      </c>
      <c r="AG215" s="56">
        <v>0.34983853606027987</v>
      </c>
      <c r="AH215" s="56">
        <v>5.2744886975242197E-2</v>
      </c>
      <c r="AJ215" s="109"/>
      <c r="AK215" s="56"/>
      <c r="AL215" s="109"/>
      <c r="AQ215" s="84" t="s">
        <v>110</v>
      </c>
      <c r="AR215" s="89">
        <v>1.0329999999999999</v>
      </c>
      <c r="AS215" s="89">
        <v>2.1589999999999998</v>
      </c>
      <c r="AU215" s="90">
        <v>1950.4843918191602</v>
      </c>
      <c r="AV215" s="90">
        <v>1049.5156081808398</v>
      </c>
      <c r="AW215" s="90">
        <v>2014.8503767491923</v>
      </c>
      <c r="AX215" s="90">
        <v>800.77350374518744</v>
      </c>
      <c r="AY215" s="90">
        <v>2265.9041980624329</v>
      </c>
      <c r="AZ215" s="90">
        <v>1673.504692963503</v>
      </c>
      <c r="BA215" s="84"/>
      <c r="BB215" s="91" t="s">
        <v>441</v>
      </c>
      <c r="BC215" s="92" t="s">
        <v>452</v>
      </c>
      <c r="BD215" s="85">
        <v>48.703899999999997</v>
      </c>
      <c r="BE215" s="85">
        <v>0.20499800000000001</v>
      </c>
      <c r="BF215" s="85">
        <v>1.13768</v>
      </c>
      <c r="BG215" s="85">
        <v>5.2430600000000001E-2</v>
      </c>
      <c r="BH215" s="85">
        <v>18.2684</v>
      </c>
      <c r="BI215" s="85">
        <v>0.130964</v>
      </c>
      <c r="BJ215" s="85">
        <v>2.1411099999999998</v>
      </c>
      <c r="BK215" s="85">
        <v>0.172681</v>
      </c>
      <c r="BL215" s="85"/>
      <c r="BM215" s="85"/>
      <c r="BN215" s="85">
        <v>0.172681</v>
      </c>
      <c r="BO215" s="85"/>
      <c r="BP215" s="85"/>
      <c r="BQ215" s="85"/>
      <c r="BR215" s="85">
        <v>3.1351900000000001</v>
      </c>
      <c r="BS215" s="85">
        <v>8.5953399999999999E-2</v>
      </c>
      <c r="BT215" s="85"/>
      <c r="BU215" s="85"/>
      <c r="BV215" s="85"/>
      <c r="BW215" s="85"/>
      <c r="BX215" s="85">
        <v>9.1014400000000002</v>
      </c>
      <c r="BY215" s="85">
        <v>7.9852099999999995E-2</v>
      </c>
      <c r="BZ215" s="85">
        <v>2.8073800000000002</v>
      </c>
      <c r="CA215" s="85">
        <v>0.117039</v>
      </c>
      <c r="CB215" s="85">
        <v>1.2467999999999999</v>
      </c>
      <c r="CC215" s="85">
        <v>6.1665299999999999E-2</v>
      </c>
      <c r="CD215" s="85"/>
      <c r="CE215" s="85"/>
      <c r="CF215" s="85"/>
      <c r="CG215" s="85"/>
      <c r="CH215" s="85"/>
      <c r="CI215" s="85"/>
      <c r="CJ215" s="85">
        <v>0.151063</v>
      </c>
      <c r="CK215" s="85">
        <v>4.4694600000000001E-2</v>
      </c>
      <c r="CL215" s="85"/>
      <c r="CM215" s="85"/>
      <c r="CN215" s="85"/>
      <c r="CO215" s="85"/>
      <c r="CP215" s="85"/>
      <c r="CQ215" s="85"/>
      <c r="CR215" s="85"/>
      <c r="CS215" s="85"/>
      <c r="CT215" s="85"/>
      <c r="CU215" s="85"/>
      <c r="CV215" s="85"/>
      <c r="CW215" s="85"/>
      <c r="CX215" s="85"/>
      <c r="CY215" s="85"/>
      <c r="CZ215" s="85">
        <v>0.122</v>
      </c>
      <c r="DA215" s="85">
        <v>1.12E-2</v>
      </c>
      <c r="DB215" s="85"/>
      <c r="DC215" s="85"/>
      <c r="DD215" s="85"/>
      <c r="DE215" s="85"/>
      <c r="DF215" s="85"/>
      <c r="DG215" s="85"/>
      <c r="DH215" s="40">
        <f t="shared" si="144"/>
        <v>86.987643999999975</v>
      </c>
      <c r="DJ215" s="46">
        <f t="shared" si="168"/>
        <v>13.012356000000025</v>
      </c>
      <c r="DK215" s="85"/>
      <c r="DL215" s="42" t="s">
        <v>451</v>
      </c>
      <c r="DO215" s="40">
        <v>2.5499999999999998</v>
      </c>
      <c r="DP215" s="85"/>
      <c r="DQ215" s="85">
        <v>7.0499999999999993E-2</v>
      </c>
      <c r="DR215" s="85">
        <v>7.1000000000000004E-3</v>
      </c>
      <c r="DU215" s="46"/>
      <c r="DW215" s="84"/>
      <c r="DX215" s="42">
        <f t="shared" si="169"/>
        <v>55.989446041325138</v>
      </c>
      <c r="DY215" s="42">
        <f t="shared" si="170"/>
        <v>0.23566335467138302</v>
      </c>
      <c r="DZ215" s="42">
        <f t="shared" si="171"/>
        <v>1.3078639076602654</v>
      </c>
      <c r="EA215" s="42">
        <f t="shared" si="172"/>
        <v>6.0273617710579701E-2</v>
      </c>
      <c r="EB215" s="42">
        <f t="shared" si="173"/>
        <v>21.001143564711334</v>
      </c>
      <c r="EC215" s="42">
        <f t="shared" si="174"/>
        <v>0.1505547155639714</v>
      </c>
      <c r="ED215" s="42">
        <f t="shared" si="175"/>
        <v>0.19851210132786221</v>
      </c>
      <c r="EE215" s="42">
        <f t="shared" si="176"/>
        <v>0</v>
      </c>
      <c r="EF215" s="42">
        <f t="shared" si="177"/>
        <v>0</v>
      </c>
      <c r="EG215" s="42" t="e">
        <f t="shared" si="178"/>
        <v>#DIV/0!</v>
      </c>
      <c r="EH215" s="42">
        <f t="shared" si="179"/>
        <v>3.6041785428744353</v>
      </c>
      <c r="EI215" s="42">
        <f t="shared" si="180"/>
        <v>9.8811044934151826E-2</v>
      </c>
      <c r="EJ215" s="42">
        <f t="shared" si="181"/>
        <v>10.462911261282123</v>
      </c>
      <c r="EK215" s="42">
        <f t="shared" si="182"/>
        <v>9.1797060281342976E-2</v>
      </c>
      <c r="EL215" s="42">
        <f t="shared" si="183"/>
        <v>3.2273319185423635</v>
      </c>
      <c r="EM215" s="42">
        <f t="shared" si="184"/>
        <v>0.1345466949306042</v>
      </c>
      <c r="EN215" s="42">
        <f t="shared" si="185"/>
        <v>1.4333070108209853</v>
      </c>
      <c r="EO215" s="42">
        <f t="shared" si="186"/>
        <v>7.0889723142748884E-2</v>
      </c>
      <c r="EP215" s="42">
        <f t="shared" si="187"/>
        <v>0</v>
      </c>
      <c r="EQ215" s="42" t="e">
        <f t="shared" si="188"/>
        <v>#DIV/0!</v>
      </c>
      <c r="ER215" s="42">
        <f t="shared" si="189"/>
        <v>100</v>
      </c>
      <c r="ES215" s="42">
        <f t="shared" si="190"/>
        <v>0</v>
      </c>
    </row>
    <row r="216" spans="1:149" s="41" customFormat="1" x14ac:dyDescent="0.45">
      <c r="A216" s="39" t="s">
        <v>262</v>
      </c>
      <c r="B216" s="75" t="s">
        <v>118</v>
      </c>
      <c r="C216" s="41" t="s">
        <v>445</v>
      </c>
      <c r="D216" s="41" t="s">
        <v>542</v>
      </c>
      <c r="E216" s="39" t="s">
        <v>20</v>
      </c>
      <c r="F216" s="39">
        <v>7</v>
      </c>
      <c r="G216" s="76" t="s">
        <v>435</v>
      </c>
      <c r="H216" s="39" t="s">
        <v>129</v>
      </c>
      <c r="I216" s="39">
        <v>2.5</v>
      </c>
      <c r="J216" s="39">
        <v>20.6</v>
      </c>
      <c r="K216" s="39"/>
      <c r="L216" s="39">
        <v>1200</v>
      </c>
      <c r="M216" s="76"/>
      <c r="N216" s="41" t="s">
        <v>89</v>
      </c>
      <c r="O216" s="39" t="s">
        <v>500</v>
      </c>
      <c r="P216" s="76" t="s">
        <v>226</v>
      </c>
      <c r="Q216" s="77">
        <v>1.1000000000000001</v>
      </c>
      <c r="R216" s="78"/>
      <c r="S216" s="79">
        <v>-7.4</v>
      </c>
      <c r="AA216" s="50"/>
      <c r="AB216" s="50"/>
      <c r="AC216" s="50"/>
      <c r="AD216" s="76"/>
      <c r="AE216" s="50">
        <v>1</v>
      </c>
      <c r="AF216" s="50"/>
      <c r="AG216" s="50">
        <v>0</v>
      </c>
      <c r="AH216" s="76"/>
      <c r="AQ216" s="75"/>
      <c r="AR216" s="80">
        <v>0.996</v>
      </c>
      <c r="AS216" s="80"/>
      <c r="AU216" s="81">
        <v>206</v>
      </c>
      <c r="AV216" s="81"/>
      <c r="AW216" s="81">
        <v>205.17599999999999</v>
      </c>
      <c r="AX216" s="81"/>
      <c r="AY216" s="81"/>
      <c r="AZ216" s="81"/>
      <c r="BA216" s="75"/>
      <c r="BB216" s="82" t="s">
        <v>441</v>
      </c>
      <c r="BC216" s="83" t="s">
        <v>516</v>
      </c>
      <c r="BD216" s="76">
        <v>50.074599999999997</v>
      </c>
      <c r="BE216" s="76"/>
      <c r="BF216" s="76">
        <v>1.8137300000000001</v>
      </c>
      <c r="BG216" s="76"/>
      <c r="BH216" s="76">
        <v>13.5044</v>
      </c>
      <c r="BI216" s="76"/>
      <c r="BJ216" s="76"/>
      <c r="BK216" s="76"/>
      <c r="BL216" s="76"/>
      <c r="BM216" s="76"/>
      <c r="BN216" s="76">
        <v>12.222899999999999</v>
      </c>
      <c r="BO216" s="76"/>
      <c r="BP216" s="76">
        <v>0.216859</v>
      </c>
      <c r="BQ216" s="76"/>
      <c r="BR216" s="76">
        <v>6.5747600000000004</v>
      </c>
      <c r="BS216" s="76"/>
      <c r="BT216" s="76"/>
      <c r="BU216" s="76"/>
      <c r="BV216" s="76"/>
      <c r="BW216" s="76"/>
      <c r="BX216" s="76">
        <v>11.335800000000001</v>
      </c>
      <c r="BY216" s="76"/>
      <c r="BZ216" s="76">
        <v>2.6417299999999999</v>
      </c>
      <c r="CA216" s="76"/>
      <c r="CB216" s="76">
        <v>0.14785799999999999</v>
      </c>
      <c r="CC216" s="76"/>
      <c r="CD216" s="76">
        <v>0.18728700000000001</v>
      </c>
      <c r="CE216" s="76"/>
      <c r="CF216" s="76"/>
      <c r="CG216" s="76"/>
      <c r="CH216" s="76"/>
      <c r="CI216" s="76"/>
      <c r="CJ216" s="76"/>
      <c r="CK216" s="76"/>
      <c r="CL216" s="76"/>
      <c r="CM216" s="76"/>
      <c r="CN216" s="76"/>
      <c r="CO216" s="76"/>
      <c r="CP216" s="76"/>
      <c r="CQ216" s="76"/>
      <c r="CR216" s="76"/>
      <c r="CS216" s="76"/>
      <c r="CT216" s="76"/>
      <c r="CU216" s="76"/>
      <c r="CV216" s="76"/>
      <c r="CW216" s="76"/>
      <c r="CX216" s="76"/>
      <c r="CY216" s="76"/>
      <c r="CZ216" s="76"/>
      <c r="DA216" s="76"/>
      <c r="DB216" s="76"/>
      <c r="DC216" s="76"/>
      <c r="DD216" s="76"/>
      <c r="DE216" s="76"/>
      <c r="DF216" s="76"/>
      <c r="DG216" s="76"/>
      <c r="DH216" s="39">
        <f t="shared" ref="DH216:DH235" si="191">SUM(BD216,BF216,BH216,BJ216,BL216,BN216,BP216,BR216,BT216,BV216,BX216,BZ216,CB216,CD216,CF216,CH216,CJ216,CL216,CN216,CX216,CZ216,DB216)</f>
        <v>98.719923999999992</v>
      </c>
      <c r="DJ216" s="45">
        <f t="shared" si="168"/>
        <v>1.2800760000000082</v>
      </c>
      <c r="DK216" s="76"/>
      <c r="DL216" s="41" t="s">
        <v>535</v>
      </c>
      <c r="DO216" s="39">
        <v>1.28</v>
      </c>
      <c r="DP216" s="76">
        <v>0.03</v>
      </c>
      <c r="DQ216" s="76">
        <v>0</v>
      </c>
      <c r="DR216" s="76"/>
      <c r="DU216" s="45"/>
      <c r="DW216" s="75"/>
      <c r="DX216" s="41">
        <f t="shared" si="169"/>
        <v>50.72390452812747</v>
      </c>
      <c r="DY216" s="41">
        <f t="shared" si="170"/>
        <v>0</v>
      </c>
      <c r="DZ216" s="41">
        <f t="shared" si="171"/>
        <v>1.8372481729220136</v>
      </c>
      <c r="EA216" s="41">
        <f t="shared" si="172"/>
        <v>0</v>
      </c>
      <c r="EB216" s="41">
        <f t="shared" si="173"/>
        <v>13.679508100107535</v>
      </c>
      <c r="EC216" s="41">
        <f t="shared" si="174"/>
        <v>0</v>
      </c>
      <c r="ED216" s="41">
        <f t="shared" si="175"/>
        <v>12.381391217440564</v>
      </c>
      <c r="EE216" s="41">
        <f t="shared" si="176"/>
        <v>0</v>
      </c>
      <c r="EF216" s="41">
        <f t="shared" si="177"/>
        <v>0.21967095517618104</v>
      </c>
      <c r="EG216" s="41">
        <f t="shared" si="178"/>
        <v>0</v>
      </c>
      <c r="EH216" s="41">
        <f t="shared" si="179"/>
        <v>6.6600132309664275</v>
      </c>
      <c r="EI216" s="41">
        <f t="shared" si="180"/>
        <v>0</v>
      </c>
      <c r="EJ216" s="41">
        <f t="shared" si="181"/>
        <v>11.482788418678282</v>
      </c>
      <c r="EK216" s="41">
        <f t="shared" si="182"/>
        <v>0</v>
      </c>
      <c r="EL216" s="41">
        <f t="shared" si="183"/>
        <v>2.6759846371032459</v>
      </c>
      <c r="EM216" s="41">
        <f t="shared" si="184"/>
        <v>0</v>
      </c>
      <c r="EN216" s="41">
        <f t="shared" si="185"/>
        <v>0.1497752368610008</v>
      </c>
      <c r="EO216" s="41">
        <f t="shared" si="186"/>
        <v>0</v>
      </c>
      <c r="EP216" s="41">
        <f t="shared" si="187"/>
        <v>0.18971550261728323</v>
      </c>
      <c r="EQ216" s="41">
        <f t="shared" si="188"/>
        <v>0</v>
      </c>
      <c r="ER216" s="41">
        <f t="shared" si="189"/>
        <v>100</v>
      </c>
      <c r="ES216" s="41">
        <f t="shared" si="190"/>
        <v>0</v>
      </c>
    </row>
    <row r="217" spans="1:149" s="41" customFormat="1" x14ac:dyDescent="0.45">
      <c r="A217" s="39" t="s">
        <v>262</v>
      </c>
      <c r="B217" s="75" t="s">
        <v>118</v>
      </c>
      <c r="C217" s="41" t="s">
        <v>445</v>
      </c>
      <c r="D217" s="41" t="s">
        <v>542</v>
      </c>
      <c r="E217" s="39" t="s">
        <v>20</v>
      </c>
      <c r="F217" s="39">
        <v>8</v>
      </c>
      <c r="G217" s="76" t="s">
        <v>435</v>
      </c>
      <c r="H217" s="39" t="s">
        <v>129</v>
      </c>
      <c r="I217" s="39">
        <v>5</v>
      </c>
      <c r="J217" s="39">
        <v>20.100000000000001</v>
      </c>
      <c r="K217" s="39"/>
      <c r="L217" s="39">
        <v>1200</v>
      </c>
      <c r="M217" s="76"/>
      <c r="N217" s="41" t="s">
        <v>89</v>
      </c>
      <c r="O217" s="39" t="s">
        <v>501</v>
      </c>
      <c r="P217" s="76" t="s">
        <v>226</v>
      </c>
      <c r="Q217" s="77">
        <v>1</v>
      </c>
      <c r="R217" s="78"/>
      <c r="S217" s="79">
        <v>-7.5</v>
      </c>
      <c r="AA217" s="50"/>
      <c r="AB217" s="50"/>
      <c r="AC217" s="50"/>
      <c r="AD217" s="76"/>
      <c r="AE217" s="50">
        <v>1</v>
      </c>
      <c r="AF217" s="50"/>
      <c r="AG217" s="50">
        <v>0</v>
      </c>
      <c r="AH217" s="76"/>
      <c r="AQ217" s="75"/>
      <c r="AR217" s="80">
        <v>0.99609999999999999</v>
      </c>
      <c r="AS217" s="80"/>
      <c r="AU217" s="81">
        <v>201</v>
      </c>
      <c r="AV217" s="81"/>
      <c r="AW217" s="81">
        <v>200.21609999999998</v>
      </c>
      <c r="AX217" s="81"/>
      <c r="AY217" s="81"/>
      <c r="AZ217" s="81"/>
      <c r="BA217" s="75"/>
      <c r="BB217" s="82" t="s">
        <v>441</v>
      </c>
      <c r="BC217" s="83" t="s">
        <v>516</v>
      </c>
      <c r="BD217" s="76">
        <v>49.998600000000003</v>
      </c>
      <c r="BE217" s="76"/>
      <c r="BF217" s="76">
        <v>1.81097</v>
      </c>
      <c r="BG217" s="76"/>
      <c r="BH217" s="76">
        <v>13.4839</v>
      </c>
      <c r="BI217" s="76"/>
      <c r="BJ217" s="76"/>
      <c r="BK217" s="76"/>
      <c r="BL217" s="76"/>
      <c r="BM217" s="76"/>
      <c r="BN217" s="76">
        <v>12.2044</v>
      </c>
      <c r="BO217" s="76"/>
      <c r="BP217" s="76">
        <v>0.216529</v>
      </c>
      <c r="BQ217" s="76"/>
      <c r="BR217" s="76">
        <v>6.5647700000000002</v>
      </c>
      <c r="BS217" s="76"/>
      <c r="BT217" s="76"/>
      <c r="BU217" s="76"/>
      <c r="BV217" s="76"/>
      <c r="BW217" s="76"/>
      <c r="BX217" s="76">
        <v>11.3186</v>
      </c>
      <c r="BY217" s="76"/>
      <c r="BZ217" s="76">
        <v>2.6377199999999998</v>
      </c>
      <c r="CA217" s="76"/>
      <c r="CB217" s="76">
        <v>0.14763399999999999</v>
      </c>
      <c r="CC217" s="76"/>
      <c r="CD217" s="76">
        <v>0.187002</v>
      </c>
      <c r="CE217" s="76"/>
      <c r="CF217" s="76"/>
      <c r="CG217" s="76"/>
      <c r="CH217" s="76"/>
      <c r="CI217" s="76"/>
      <c r="CJ217" s="76"/>
      <c r="CK217" s="76"/>
      <c r="CL217" s="76"/>
      <c r="CM217" s="76"/>
      <c r="CN217" s="76"/>
      <c r="CO217" s="76"/>
      <c r="CP217" s="76"/>
      <c r="CQ217" s="76"/>
      <c r="CR217" s="76"/>
      <c r="CS217" s="76"/>
      <c r="CT217" s="76"/>
      <c r="CU217" s="76"/>
      <c r="CV217" s="76"/>
      <c r="CW217" s="76"/>
      <c r="CX217" s="76"/>
      <c r="CY217" s="76"/>
      <c r="CZ217" s="76"/>
      <c r="DA217" s="76"/>
      <c r="DB217" s="76"/>
      <c r="DC217" s="76"/>
      <c r="DD217" s="76"/>
      <c r="DE217" s="76"/>
      <c r="DF217" s="76"/>
      <c r="DG217" s="76"/>
      <c r="DH217" s="39">
        <f t="shared" si="191"/>
        <v>98.570125000000004</v>
      </c>
      <c r="DJ217" s="45">
        <f t="shared" si="168"/>
        <v>1.4298749999999956</v>
      </c>
      <c r="DK217" s="76"/>
      <c r="DL217" s="41" t="s">
        <v>535</v>
      </c>
      <c r="DO217" s="39">
        <v>1.43</v>
      </c>
      <c r="DP217" s="76">
        <v>0.18</v>
      </c>
      <c r="DQ217" s="76">
        <v>0</v>
      </c>
      <c r="DR217" s="76"/>
      <c r="DU217" s="45"/>
      <c r="DW217" s="75"/>
      <c r="DX217" s="41">
        <f t="shared" si="169"/>
        <v>50.723888196347524</v>
      </c>
      <c r="DY217" s="41">
        <f t="shared" si="170"/>
        <v>0</v>
      </c>
      <c r="DZ217" s="41">
        <f t="shared" si="171"/>
        <v>1.8372402388654778</v>
      </c>
      <c r="EA217" s="41">
        <f t="shared" si="172"/>
        <v>0</v>
      </c>
      <c r="EB217" s="41">
        <f t="shared" si="173"/>
        <v>13.679499747007522</v>
      </c>
      <c r="EC217" s="41">
        <f t="shared" si="174"/>
        <v>0</v>
      </c>
      <c r="ED217" s="41">
        <f t="shared" si="175"/>
        <v>12.38143910236494</v>
      </c>
      <c r="EE217" s="41">
        <f t="shared" si="176"/>
        <v>0</v>
      </c>
      <c r="EF217" s="41">
        <f t="shared" si="177"/>
        <v>0.21967000650552079</v>
      </c>
      <c r="EG217" s="41">
        <f t="shared" si="178"/>
        <v>0</v>
      </c>
      <c r="EH217" s="41">
        <f t="shared" si="179"/>
        <v>6.6599996702854947</v>
      </c>
      <c r="EI217" s="41">
        <f t="shared" si="180"/>
        <v>0</v>
      </c>
      <c r="EJ217" s="41">
        <f t="shared" si="181"/>
        <v>11.482789536890614</v>
      </c>
      <c r="EK217" s="41">
        <f t="shared" si="182"/>
        <v>0</v>
      </c>
      <c r="EL217" s="41">
        <f t="shared" si="183"/>
        <v>2.6759832149954152</v>
      </c>
      <c r="EM217" s="41">
        <f t="shared" si="184"/>
        <v>0</v>
      </c>
      <c r="EN217" s="41">
        <f t="shared" si="185"/>
        <v>0.14977560391650105</v>
      </c>
      <c r="EO217" s="41">
        <f t="shared" si="186"/>
        <v>0</v>
      </c>
      <c r="EP217" s="41">
        <f t="shared" si="187"/>
        <v>0.18971468282098655</v>
      </c>
      <c r="EQ217" s="41">
        <f t="shared" si="188"/>
        <v>0</v>
      </c>
      <c r="ER217" s="41">
        <f t="shared" si="189"/>
        <v>100</v>
      </c>
      <c r="ES217" s="41">
        <f t="shared" si="190"/>
        <v>0</v>
      </c>
    </row>
    <row r="218" spans="1:149" s="41" customFormat="1" x14ac:dyDescent="0.45">
      <c r="A218" s="39" t="s">
        <v>262</v>
      </c>
      <c r="B218" s="75" t="s">
        <v>118</v>
      </c>
      <c r="C218" s="41" t="s">
        <v>445</v>
      </c>
      <c r="D218" s="41" t="s">
        <v>542</v>
      </c>
      <c r="E218" s="39" t="s">
        <v>20</v>
      </c>
      <c r="F218" s="39">
        <v>9</v>
      </c>
      <c r="G218" s="76" t="s">
        <v>435</v>
      </c>
      <c r="H218" s="39" t="s">
        <v>129</v>
      </c>
      <c r="I218" s="39">
        <v>4.5</v>
      </c>
      <c r="J218" s="39">
        <v>30</v>
      </c>
      <c r="K218" s="39"/>
      <c r="L218" s="39">
        <v>1200</v>
      </c>
      <c r="M218" s="76"/>
      <c r="N218" s="41" t="s">
        <v>89</v>
      </c>
      <c r="O218" s="39" t="s">
        <v>502</v>
      </c>
      <c r="P218" s="76" t="s">
        <v>226</v>
      </c>
      <c r="Q218" s="77">
        <v>1.9</v>
      </c>
      <c r="R218" s="78"/>
      <c r="S218" s="79">
        <v>-6.6</v>
      </c>
      <c r="AA218" s="50"/>
      <c r="AB218" s="50"/>
      <c r="AC218" s="50"/>
      <c r="AD218" s="76"/>
      <c r="AE218" s="50">
        <v>1</v>
      </c>
      <c r="AF218" s="50"/>
      <c r="AG218" s="50">
        <v>0</v>
      </c>
      <c r="AH218" s="76"/>
      <c r="AQ218" s="75"/>
      <c r="AR218" s="80">
        <v>0.99450000000000005</v>
      </c>
      <c r="AS218" s="80"/>
      <c r="AU218" s="81">
        <v>300</v>
      </c>
      <c r="AV218" s="81"/>
      <c r="AW218" s="81">
        <v>298.35000000000002</v>
      </c>
      <c r="AX218" s="81"/>
      <c r="AY218" s="81"/>
      <c r="AZ218" s="81"/>
      <c r="BA218" s="75"/>
      <c r="BB218" s="82" t="s">
        <v>441</v>
      </c>
      <c r="BC218" s="83" t="s">
        <v>516</v>
      </c>
      <c r="BD218" s="76">
        <v>49.841299999999997</v>
      </c>
      <c r="BE218" s="76"/>
      <c r="BF218" s="76">
        <v>1.80528</v>
      </c>
      <c r="BG218" s="76"/>
      <c r="BH218" s="76">
        <v>13.4415</v>
      </c>
      <c r="BI218" s="76"/>
      <c r="BJ218" s="76"/>
      <c r="BK218" s="76"/>
      <c r="BL218" s="76"/>
      <c r="BM218" s="76"/>
      <c r="BN218" s="76">
        <v>12.166</v>
      </c>
      <c r="BO218" s="76"/>
      <c r="BP218" s="76">
        <v>0.21584800000000001</v>
      </c>
      <c r="BQ218" s="76"/>
      <c r="BR218" s="76">
        <v>6.54413</v>
      </c>
      <c r="BS218" s="76"/>
      <c r="BT218" s="76"/>
      <c r="BU218" s="76"/>
      <c r="BV218" s="76"/>
      <c r="BW218" s="76"/>
      <c r="BX218" s="76">
        <v>11.282999999999999</v>
      </c>
      <c r="BY218" s="76"/>
      <c r="BZ218" s="76">
        <v>2.6294200000000001</v>
      </c>
      <c r="CA218" s="76"/>
      <c r="CB218" s="76">
        <v>0.14716899999999999</v>
      </c>
      <c r="CC218" s="76"/>
      <c r="CD218" s="76">
        <v>0.186414</v>
      </c>
      <c r="CE218" s="76"/>
      <c r="CF218" s="76"/>
      <c r="CG218" s="76"/>
      <c r="CH218" s="76"/>
      <c r="CI218" s="76"/>
      <c r="CJ218" s="76"/>
      <c r="CK218" s="76"/>
      <c r="CL218" s="76"/>
      <c r="CM218" s="76"/>
      <c r="CN218" s="76"/>
      <c r="CO218" s="76"/>
      <c r="CP218" s="76"/>
      <c r="CQ218" s="76"/>
      <c r="CR218" s="76"/>
      <c r="CS218" s="76"/>
      <c r="CT218" s="76"/>
      <c r="CU218" s="76"/>
      <c r="CV218" s="76"/>
      <c r="CW218" s="76"/>
      <c r="CX218" s="76"/>
      <c r="CY218" s="76"/>
      <c r="CZ218" s="76"/>
      <c r="DA218" s="76"/>
      <c r="DB218" s="76"/>
      <c r="DC218" s="76"/>
      <c r="DD218" s="76"/>
      <c r="DE218" s="76"/>
      <c r="DF218" s="76"/>
      <c r="DG218" s="76"/>
      <c r="DH218" s="39">
        <f t="shared" si="191"/>
        <v>98.260060999999993</v>
      </c>
      <c r="DJ218" s="45">
        <f t="shared" si="168"/>
        <v>1.7399390000000068</v>
      </c>
      <c r="DK218" s="76"/>
      <c r="DL218" s="41" t="s">
        <v>535</v>
      </c>
      <c r="DO218" s="39">
        <v>1.74</v>
      </c>
      <c r="DP218" s="76">
        <v>0.12</v>
      </c>
      <c r="DQ218" s="76">
        <v>0</v>
      </c>
      <c r="DR218" s="76"/>
      <c r="DU218" s="45"/>
      <c r="DW218" s="75"/>
      <c r="DX218" s="41">
        <f t="shared" si="169"/>
        <v>50.723864297214305</v>
      </c>
      <c r="DY218" s="41">
        <f t="shared" si="170"/>
        <v>0</v>
      </c>
      <c r="DZ218" s="41">
        <f t="shared" si="171"/>
        <v>1.8372469766734627</v>
      </c>
      <c r="EA218" s="41">
        <f t="shared" si="172"/>
        <v>0</v>
      </c>
      <c r="EB218" s="41">
        <f t="shared" si="173"/>
        <v>13.679515220329449</v>
      </c>
      <c r="EC218" s="41">
        <f t="shared" si="174"/>
        <v>0</v>
      </c>
      <c r="ED218" s="41">
        <f t="shared" si="175"/>
        <v>12.381429317451778</v>
      </c>
      <c r="EE218" s="41">
        <f t="shared" si="176"/>
        <v>0</v>
      </c>
      <c r="EF218" s="41">
        <f t="shared" si="177"/>
        <v>0.21967012619705176</v>
      </c>
      <c r="EG218" s="41">
        <f t="shared" si="178"/>
        <v>0</v>
      </c>
      <c r="EH218" s="41">
        <f t="shared" si="179"/>
        <v>6.6600101133664076</v>
      </c>
      <c r="EI218" s="41">
        <f t="shared" si="180"/>
        <v>0</v>
      </c>
      <c r="EJ218" s="41">
        <f t="shared" si="181"/>
        <v>11.482793604209141</v>
      </c>
      <c r="EK218" s="41">
        <f t="shared" si="182"/>
        <v>0</v>
      </c>
      <c r="EL218" s="41">
        <f t="shared" si="183"/>
        <v>2.6759804270831871</v>
      </c>
      <c r="EM218" s="41">
        <f t="shared" si="184"/>
        <v>0</v>
      </c>
      <c r="EN218" s="41">
        <f t="shared" si="185"/>
        <v>0.14977499352458168</v>
      </c>
      <c r="EO218" s="41">
        <f t="shared" si="186"/>
        <v>0</v>
      </c>
      <c r="EP218" s="41">
        <f t="shared" si="187"/>
        <v>0.18971492395063749</v>
      </c>
      <c r="EQ218" s="41">
        <f t="shared" si="188"/>
        <v>0</v>
      </c>
      <c r="ER218" s="41">
        <f t="shared" si="189"/>
        <v>100</v>
      </c>
      <c r="ES218" s="41">
        <f t="shared" si="190"/>
        <v>0</v>
      </c>
    </row>
    <row r="219" spans="1:149" s="41" customFormat="1" x14ac:dyDescent="0.45">
      <c r="A219" s="39" t="s">
        <v>262</v>
      </c>
      <c r="B219" s="75" t="s">
        <v>118</v>
      </c>
      <c r="C219" s="41" t="s">
        <v>445</v>
      </c>
      <c r="D219" s="41" t="s">
        <v>542</v>
      </c>
      <c r="E219" s="39" t="s">
        <v>20</v>
      </c>
      <c r="F219" s="39" t="s">
        <v>208</v>
      </c>
      <c r="G219" s="76" t="s">
        <v>435</v>
      </c>
      <c r="H219" s="39" t="s">
        <v>129</v>
      </c>
      <c r="I219" s="39">
        <v>3</v>
      </c>
      <c r="J219" s="39">
        <v>71.7</v>
      </c>
      <c r="K219" s="39"/>
      <c r="L219" s="39">
        <v>1200</v>
      </c>
      <c r="M219" s="76"/>
      <c r="N219" s="41" t="s">
        <v>89</v>
      </c>
      <c r="O219" s="39" t="s">
        <v>503</v>
      </c>
      <c r="P219" s="76" t="s">
        <v>226</v>
      </c>
      <c r="Q219" s="77">
        <v>1.8</v>
      </c>
      <c r="R219" s="78"/>
      <c r="S219" s="79">
        <v>-6.7</v>
      </c>
      <c r="AA219" s="50"/>
      <c r="AB219" s="50"/>
      <c r="AC219" s="50"/>
      <c r="AD219" s="76"/>
      <c r="AE219" s="50">
        <v>1</v>
      </c>
      <c r="AF219" s="50"/>
      <c r="AG219" s="50">
        <v>0</v>
      </c>
      <c r="AH219" s="76"/>
      <c r="AQ219" s="75"/>
      <c r="AR219" s="80">
        <v>0.99070000000000003</v>
      </c>
      <c r="AS219" s="80"/>
      <c r="AU219" s="81">
        <v>717</v>
      </c>
      <c r="AV219" s="81"/>
      <c r="AW219" s="81">
        <v>710.33190000000002</v>
      </c>
      <c r="AX219" s="81"/>
      <c r="AY219" s="81"/>
      <c r="AZ219" s="81"/>
      <c r="BA219" s="75"/>
      <c r="BB219" s="82" t="s">
        <v>441</v>
      </c>
      <c r="BC219" s="83" t="s">
        <v>516</v>
      </c>
      <c r="BD219" s="76">
        <v>49.460900000000002</v>
      </c>
      <c r="BE219" s="76"/>
      <c r="BF219" s="76">
        <v>1.7915000000000001</v>
      </c>
      <c r="BG219" s="76"/>
      <c r="BH219" s="76">
        <v>13.338900000000001</v>
      </c>
      <c r="BI219" s="76"/>
      <c r="BJ219" s="76"/>
      <c r="BK219" s="76"/>
      <c r="BL219" s="76"/>
      <c r="BM219" s="76"/>
      <c r="BN219" s="76">
        <v>12.0731</v>
      </c>
      <c r="BO219" s="76"/>
      <c r="BP219" s="76">
        <v>0.214201</v>
      </c>
      <c r="BQ219" s="76"/>
      <c r="BR219" s="76">
        <v>6.4941800000000001</v>
      </c>
      <c r="BS219" s="76"/>
      <c r="BT219" s="76"/>
      <c r="BU219" s="76"/>
      <c r="BV219" s="76"/>
      <c r="BW219" s="76"/>
      <c r="BX219" s="76">
        <v>11.196899999999999</v>
      </c>
      <c r="BY219" s="76"/>
      <c r="BZ219" s="76">
        <v>2.6093500000000001</v>
      </c>
      <c r="CA219" s="76"/>
      <c r="CB219" s="76">
        <v>0.14604600000000001</v>
      </c>
      <c r="CC219" s="76"/>
      <c r="CD219" s="76">
        <v>0.18499199999999999</v>
      </c>
      <c r="CE219" s="76"/>
      <c r="CF219" s="76"/>
      <c r="CG219" s="76"/>
      <c r="CH219" s="76"/>
      <c r="CI219" s="76"/>
      <c r="CJ219" s="76"/>
      <c r="CK219" s="76"/>
      <c r="CL219" s="76"/>
      <c r="CM219" s="76"/>
      <c r="CN219" s="76"/>
      <c r="CO219" s="76"/>
      <c r="CP219" s="76"/>
      <c r="CQ219" s="76"/>
      <c r="CR219" s="76"/>
      <c r="CS219" s="76"/>
      <c r="CT219" s="76"/>
      <c r="CU219" s="76"/>
      <c r="CV219" s="76"/>
      <c r="CW219" s="76"/>
      <c r="CX219" s="76"/>
      <c r="CY219" s="76"/>
      <c r="CZ219" s="76"/>
      <c r="DA219" s="76"/>
      <c r="DB219" s="76"/>
      <c r="DC219" s="76"/>
      <c r="DD219" s="76"/>
      <c r="DE219" s="76"/>
      <c r="DF219" s="76"/>
      <c r="DG219" s="76"/>
      <c r="DH219" s="39">
        <f t="shared" si="191"/>
        <v>97.510069000000001</v>
      </c>
      <c r="DJ219" s="45">
        <f t="shared" si="168"/>
        <v>2.4899309999999986</v>
      </c>
      <c r="DK219" s="76"/>
      <c r="DL219" s="41" t="s">
        <v>535</v>
      </c>
      <c r="DO219" s="39">
        <v>2.4900000000000002</v>
      </c>
      <c r="DP219" s="76">
        <v>0.15</v>
      </c>
      <c r="DQ219" s="76">
        <v>0</v>
      </c>
      <c r="DR219" s="76"/>
      <c r="DU219" s="45"/>
      <c r="DW219" s="75"/>
      <c r="DX219" s="41">
        <f t="shared" si="169"/>
        <v>50.7238898579797</v>
      </c>
      <c r="DY219" s="41">
        <f t="shared" si="170"/>
        <v>0</v>
      </c>
      <c r="DZ219" s="41">
        <f t="shared" si="171"/>
        <v>1.8372461617271547</v>
      </c>
      <c r="EA219" s="41">
        <f t="shared" si="172"/>
        <v>0</v>
      </c>
      <c r="EB219" s="41">
        <f t="shared" si="173"/>
        <v>13.679510369334269</v>
      </c>
      <c r="EC219" s="41">
        <f t="shared" si="174"/>
        <v>0</v>
      </c>
      <c r="ED219" s="41">
        <f t="shared" si="175"/>
        <v>12.381388018502992</v>
      </c>
      <c r="EE219" s="41">
        <f t="shared" si="176"/>
        <v>0</v>
      </c>
      <c r="EF219" s="41">
        <f t="shared" si="177"/>
        <v>0.21967064755128007</v>
      </c>
      <c r="EG219" s="41">
        <f t="shared" si="178"/>
        <v>0</v>
      </c>
      <c r="EH219" s="41">
        <f t="shared" si="179"/>
        <v>6.6600096447475599</v>
      </c>
      <c r="EI219" s="41">
        <f t="shared" si="180"/>
        <v>0</v>
      </c>
      <c r="EJ219" s="41">
        <f t="shared" si="181"/>
        <v>11.482814149172635</v>
      </c>
      <c r="EK219" s="41">
        <f t="shared" si="182"/>
        <v>0</v>
      </c>
      <c r="EL219" s="41">
        <f t="shared" si="183"/>
        <v>2.6759800569928833</v>
      </c>
      <c r="EM219" s="41">
        <f t="shared" si="184"/>
        <v>0</v>
      </c>
      <c r="EN219" s="41">
        <f t="shared" si="185"/>
        <v>0.14977530166653866</v>
      </c>
      <c r="EO219" s="41">
        <f t="shared" si="186"/>
        <v>0</v>
      </c>
      <c r="EP219" s="41">
        <f t="shared" si="187"/>
        <v>0.18971579232499566</v>
      </c>
      <c r="EQ219" s="41">
        <f t="shared" si="188"/>
        <v>0</v>
      </c>
      <c r="ER219" s="41">
        <f t="shared" si="189"/>
        <v>100</v>
      </c>
      <c r="ES219" s="41">
        <f t="shared" si="190"/>
        <v>0</v>
      </c>
    </row>
    <row r="220" spans="1:149" s="41" customFormat="1" x14ac:dyDescent="0.45">
      <c r="A220" s="39" t="s">
        <v>262</v>
      </c>
      <c r="B220" s="75" t="s">
        <v>118</v>
      </c>
      <c r="C220" s="41" t="s">
        <v>445</v>
      </c>
      <c r="D220" s="41" t="s">
        <v>542</v>
      </c>
      <c r="E220" s="39" t="s">
        <v>20</v>
      </c>
      <c r="F220" s="39" t="s">
        <v>374</v>
      </c>
      <c r="G220" s="76" t="s">
        <v>435</v>
      </c>
      <c r="H220" s="39" t="s">
        <v>129</v>
      </c>
      <c r="I220" s="39">
        <v>3</v>
      </c>
      <c r="J220" s="39">
        <v>71.7</v>
      </c>
      <c r="K220" s="39"/>
      <c r="L220" s="39">
        <v>1200</v>
      </c>
      <c r="M220" s="76"/>
      <c r="N220" s="41" t="s">
        <v>89</v>
      </c>
      <c r="O220" s="39" t="s">
        <v>504</v>
      </c>
      <c r="P220" s="76" t="s">
        <v>226</v>
      </c>
      <c r="Q220" s="77">
        <v>0.6</v>
      </c>
      <c r="R220" s="78"/>
      <c r="S220" s="79">
        <v>-7.9</v>
      </c>
      <c r="AA220" s="50"/>
      <c r="AB220" s="50"/>
      <c r="AC220" s="50"/>
      <c r="AD220" s="76"/>
      <c r="AE220" s="50">
        <v>2.8000000000000001E-2</v>
      </c>
      <c r="AF220" s="50"/>
      <c r="AG220" s="50">
        <v>0.97199999999999998</v>
      </c>
      <c r="AH220" s="76"/>
      <c r="AQ220" s="75" t="s">
        <v>110</v>
      </c>
      <c r="AR220" s="80">
        <v>1.012</v>
      </c>
      <c r="AS220" s="80">
        <v>1.1659999999999999</v>
      </c>
      <c r="AU220" s="81">
        <v>20.076000000000001</v>
      </c>
      <c r="AV220" s="81">
        <v>696.92399999999998</v>
      </c>
      <c r="AW220" s="81">
        <v>20.316912000000002</v>
      </c>
      <c r="AX220" s="81">
        <v>0.5935198006680108</v>
      </c>
      <c r="AY220" s="81">
        <v>812.61338399999988</v>
      </c>
      <c r="AZ220" s="81">
        <v>24.079633584155573</v>
      </c>
      <c r="BA220" s="75"/>
      <c r="BB220" s="82" t="s">
        <v>441</v>
      </c>
      <c r="BC220" s="83" t="s">
        <v>516</v>
      </c>
      <c r="BD220" s="76">
        <v>50.4649</v>
      </c>
      <c r="BE220" s="76"/>
      <c r="BF220" s="76">
        <v>1.82786</v>
      </c>
      <c r="BG220" s="76"/>
      <c r="BH220" s="76">
        <v>13.6096</v>
      </c>
      <c r="BI220" s="76"/>
      <c r="BJ220" s="76"/>
      <c r="BK220" s="76"/>
      <c r="BL220" s="76"/>
      <c r="BM220" s="76"/>
      <c r="BN220" s="76">
        <v>12.318199999999999</v>
      </c>
      <c r="BO220" s="76"/>
      <c r="BP220" s="76">
        <v>0.21854899999999999</v>
      </c>
      <c r="BQ220" s="76"/>
      <c r="BR220" s="76">
        <v>6.6260000000000003</v>
      </c>
      <c r="BS220" s="76"/>
      <c r="BT220" s="76"/>
      <c r="BU220" s="76"/>
      <c r="BV220" s="76"/>
      <c r="BW220" s="76"/>
      <c r="BX220" s="76">
        <v>11.424099999999999</v>
      </c>
      <c r="BY220" s="76"/>
      <c r="BZ220" s="76">
        <v>2.6623199999999998</v>
      </c>
      <c r="CA220" s="76"/>
      <c r="CB220" s="76">
        <v>0.149011</v>
      </c>
      <c r="CC220" s="76"/>
      <c r="CD220" s="76">
        <v>0.188747</v>
      </c>
      <c r="CE220" s="76"/>
      <c r="CF220" s="76"/>
      <c r="CG220" s="76"/>
      <c r="CH220" s="76"/>
      <c r="CI220" s="76"/>
      <c r="CJ220" s="76"/>
      <c r="CK220" s="76"/>
      <c r="CL220" s="76"/>
      <c r="CM220" s="76"/>
      <c r="CN220" s="76"/>
      <c r="CO220" s="76"/>
      <c r="CP220" s="76"/>
      <c r="CQ220" s="76"/>
      <c r="CR220" s="76"/>
      <c r="CS220" s="76"/>
      <c r="CT220" s="76"/>
      <c r="CU220" s="76"/>
      <c r="CV220" s="76"/>
      <c r="CW220" s="76"/>
      <c r="CX220" s="76"/>
      <c r="CY220" s="76"/>
      <c r="CZ220" s="76"/>
      <c r="DA220" s="76"/>
      <c r="DB220" s="76"/>
      <c r="DC220" s="76"/>
      <c r="DD220" s="76"/>
      <c r="DE220" s="76"/>
      <c r="DF220" s="76"/>
      <c r="DG220" s="76"/>
      <c r="DH220" s="39">
        <f t="shared" si="191"/>
        <v>99.489287000000004</v>
      </c>
      <c r="DJ220" s="45">
        <f t="shared" si="168"/>
        <v>0.51071299999999553</v>
      </c>
      <c r="DK220" s="76"/>
      <c r="DL220" s="41" t="s">
        <v>535</v>
      </c>
      <c r="DO220" s="39">
        <v>0.48</v>
      </c>
      <c r="DP220" s="76">
        <v>0.02</v>
      </c>
      <c r="DQ220" s="76">
        <v>3.0599999999999999E-2</v>
      </c>
      <c r="DR220" s="76">
        <v>8.9999999999999998E-4</v>
      </c>
      <c r="DU220" s="45"/>
      <c r="DW220" s="75"/>
      <c r="DX220" s="41">
        <f t="shared" si="169"/>
        <v>50.723953826304935</v>
      </c>
      <c r="DY220" s="41">
        <f t="shared" si="170"/>
        <v>0</v>
      </c>
      <c r="DZ220" s="41">
        <f t="shared" si="171"/>
        <v>1.8372430390419823</v>
      </c>
      <c r="EA220" s="41">
        <f t="shared" si="172"/>
        <v>0</v>
      </c>
      <c r="EB220" s="41">
        <f t="shared" si="173"/>
        <v>13.679462794823326</v>
      </c>
      <c r="EC220" s="41">
        <f t="shared" si="174"/>
        <v>0</v>
      </c>
      <c r="ED220" s="41">
        <f t="shared" si="175"/>
        <v>12.381433590935272</v>
      </c>
      <c r="EE220" s="41">
        <f t="shared" si="176"/>
        <v>0</v>
      </c>
      <c r="EF220" s="41">
        <f t="shared" si="177"/>
        <v>0.21967088778111354</v>
      </c>
      <c r="EG220" s="41">
        <f t="shared" si="178"/>
        <v>0</v>
      </c>
      <c r="EH220" s="41">
        <f t="shared" si="179"/>
        <v>6.6600135550272856</v>
      </c>
      <c r="EI220" s="41">
        <f t="shared" si="180"/>
        <v>0</v>
      </c>
      <c r="EJ220" s="41">
        <f t="shared" si="181"/>
        <v>11.482743865678723</v>
      </c>
      <c r="EK220" s="41">
        <f t="shared" si="182"/>
        <v>0</v>
      </c>
      <c r="EL220" s="41">
        <f t="shared" si="183"/>
        <v>2.6759866115032063</v>
      </c>
      <c r="EM220" s="41">
        <f t="shared" si="184"/>
        <v>0</v>
      </c>
      <c r="EN220" s="41">
        <f t="shared" si="185"/>
        <v>0.14977592512046045</v>
      </c>
      <c r="EO220" s="41">
        <f t="shared" si="186"/>
        <v>0</v>
      </c>
      <c r="EP220" s="41">
        <f t="shared" si="187"/>
        <v>0.1897159037836908</v>
      </c>
      <c r="EQ220" s="41">
        <f t="shared" si="188"/>
        <v>0</v>
      </c>
      <c r="ER220" s="41">
        <f t="shared" si="189"/>
        <v>100</v>
      </c>
      <c r="ES220" s="41">
        <f t="shared" si="190"/>
        <v>0</v>
      </c>
    </row>
    <row r="221" spans="1:149" s="41" customFormat="1" x14ac:dyDescent="0.45">
      <c r="A221" s="39" t="s">
        <v>262</v>
      </c>
      <c r="B221" s="75" t="s">
        <v>118</v>
      </c>
      <c r="C221" s="41" t="s">
        <v>445</v>
      </c>
      <c r="D221" s="41" t="s">
        <v>542</v>
      </c>
      <c r="E221" s="39" t="s">
        <v>20</v>
      </c>
      <c r="F221" s="39" t="s">
        <v>375</v>
      </c>
      <c r="G221" s="76" t="s">
        <v>435</v>
      </c>
      <c r="H221" s="39" t="s">
        <v>129</v>
      </c>
      <c r="I221" s="39">
        <v>3</v>
      </c>
      <c r="J221" s="39">
        <v>98</v>
      </c>
      <c r="K221" s="39"/>
      <c r="L221" s="39">
        <v>1200</v>
      </c>
      <c r="M221" s="76"/>
      <c r="N221" s="41" t="s">
        <v>89</v>
      </c>
      <c r="O221" s="39" t="s">
        <v>505</v>
      </c>
      <c r="P221" s="76" t="s">
        <v>226</v>
      </c>
      <c r="Q221" s="77">
        <v>0.4</v>
      </c>
      <c r="R221" s="78"/>
      <c r="S221" s="79">
        <v>-8.1</v>
      </c>
      <c r="AA221" s="50"/>
      <c r="AB221" s="50"/>
      <c r="AC221" s="50"/>
      <c r="AD221" s="76"/>
      <c r="AE221" s="50">
        <v>0.39900000000000002</v>
      </c>
      <c r="AF221" s="50"/>
      <c r="AG221" s="50">
        <v>0.60099999999999998</v>
      </c>
      <c r="AH221" s="76"/>
      <c r="AQ221" s="75" t="s">
        <v>110</v>
      </c>
      <c r="AR221" s="80">
        <v>0.99609999999999999</v>
      </c>
      <c r="AS221" s="80">
        <v>1.2450000000000001</v>
      </c>
      <c r="AU221" s="81">
        <v>391.02000000000004</v>
      </c>
      <c r="AV221" s="81">
        <v>588.98</v>
      </c>
      <c r="AW221" s="81">
        <v>389.49502200000001</v>
      </c>
      <c r="AX221" s="81">
        <v>8.5379048375640512</v>
      </c>
      <c r="AY221" s="81">
        <v>733.28010000000006</v>
      </c>
      <c r="AZ221" s="81">
        <v>16.664879312962366</v>
      </c>
      <c r="BA221" s="75"/>
      <c r="BB221" s="82" t="s">
        <v>441</v>
      </c>
      <c r="BC221" s="83" t="s">
        <v>516</v>
      </c>
      <c r="BD221" s="76">
        <v>49.780799999999999</v>
      </c>
      <c r="BE221" s="76"/>
      <c r="BF221" s="76">
        <v>1.80308</v>
      </c>
      <c r="BG221" s="76"/>
      <c r="BH221" s="76">
        <v>13.4251</v>
      </c>
      <c r="BI221" s="76"/>
      <c r="BJ221" s="76"/>
      <c r="BK221" s="76"/>
      <c r="BL221" s="76"/>
      <c r="BM221" s="76"/>
      <c r="BN221" s="76">
        <v>12.151199999999999</v>
      </c>
      <c r="BO221" s="76"/>
      <c r="BP221" s="76">
        <v>0.215586</v>
      </c>
      <c r="BQ221" s="76"/>
      <c r="BR221" s="76">
        <v>6.5361799999999999</v>
      </c>
      <c r="BS221" s="76"/>
      <c r="BT221" s="76"/>
      <c r="BU221" s="76"/>
      <c r="BV221" s="76"/>
      <c r="BW221" s="76"/>
      <c r="BX221" s="76">
        <v>11.269299999999999</v>
      </c>
      <c r="BY221" s="76"/>
      <c r="BZ221" s="76">
        <v>2.6262300000000001</v>
      </c>
      <c r="CA221" s="76"/>
      <c r="CB221" s="76">
        <v>0.14699100000000001</v>
      </c>
      <c r="CC221" s="76"/>
      <c r="CD221" s="76">
        <v>0.18618799999999999</v>
      </c>
      <c r="CE221" s="76"/>
      <c r="CF221" s="76"/>
      <c r="CG221" s="76"/>
      <c r="CH221" s="76"/>
      <c r="CI221" s="76"/>
      <c r="CJ221" s="76"/>
      <c r="CK221" s="76"/>
      <c r="CL221" s="76"/>
      <c r="CM221" s="76"/>
      <c r="CN221" s="76"/>
      <c r="CO221" s="76"/>
      <c r="CP221" s="76"/>
      <c r="CQ221" s="76"/>
      <c r="CR221" s="76"/>
      <c r="CS221" s="76"/>
      <c r="CT221" s="76"/>
      <c r="CU221" s="76"/>
      <c r="CV221" s="76"/>
      <c r="CW221" s="76"/>
      <c r="CX221" s="76"/>
      <c r="CY221" s="76"/>
      <c r="CZ221" s="76"/>
      <c r="DA221" s="76"/>
      <c r="DB221" s="76"/>
      <c r="DC221" s="76"/>
      <c r="DD221" s="76"/>
      <c r="DE221" s="76"/>
      <c r="DF221" s="76"/>
      <c r="DG221" s="76"/>
      <c r="DH221" s="39">
        <f t="shared" si="191"/>
        <v>98.140655000000024</v>
      </c>
      <c r="DJ221" s="45">
        <f t="shared" si="168"/>
        <v>1.8593449999999763</v>
      </c>
      <c r="DK221" s="76"/>
      <c r="DL221" s="41" t="s">
        <v>535</v>
      </c>
      <c r="DO221" s="39">
        <v>1.83</v>
      </c>
      <c r="DP221" s="76">
        <v>0.03</v>
      </c>
      <c r="DQ221" s="76">
        <v>2.93E-2</v>
      </c>
      <c r="DR221" s="76">
        <v>2E-3</v>
      </c>
      <c r="DU221" s="45"/>
      <c r="DW221" s="75"/>
      <c r="DX221" s="41">
        <f t="shared" si="169"/>
        <v>50.723932910372348</v>
      </c>
      <c r="DY221" s="41">
        <f t="shared" si="170"/>
        <v>0</v>
      </c>
      <c r="DZ221" s="41">
        <f t="shared" si="171"/>
        <v>1.8372406420152785</v>
      </c>
      <c r="EA221" s="41">
        <f t="shared" si="172"/>
        <v>0</v>
      </c>
      <c r="EB221" s="41">
        <f t="shared" si="173"/>
        <v>13.679448134924305</v>
      </c>
      <c r="EC221" s="41">
        <f t="shared" si="174"/>
        <v>0</v>
      </c>
      <c r="ED221" s="41">
        <f t="shared" si="175"/>
        <v>12.381413187022234</v>
      </c>
      <c r="EE221" s="41">
        <f t="shared" si="176"/>
        <v>0</v>
      </c>
      <c r="EF221" s="41">
        <f t="shared" si="177"/>
        <v>0.21967043117859766</v>
      </c>
      <c r="EG221" s="41">
        <f t="shared" si="178"/>
        <v>0</v>
      </c>
      <c r="EH221" s="41">
        <f t="shared" si="179"/>
        <v>6.660012611491128</v>
      </c>
      <c r="EI221" s="41">
        <f t="shared" si="180"/>
        <v>0</v>
      </c>
      <c r="EJ221" s="41">
        <f t="shared" si="181"/>
        <v>11.482804959881301</v>
      </c>
      <c r="EK221" s="41">
        <f t="shared" si="182"/>
        <v>0</v>
      </c>
      <c r="EL221" s="41">
        <f t="shared" si="183"/>
        <v>2.6759858083278529</v>
      </c>
      <c r="EM221" s="41">
        <f t="shared" si="184"/>
        <v>0</v>
      </c>
      <c r="EN221" s="41">
        <f t="shared" si="185"/>
        <v>0.14977584977397998</v>
      </c>
      <c r="EO221" s="41">
        <f t="shared" si="186"/>
        <v>0</v>
      </c>
      <c r="EP221" s="41">
        <f t="shared" si="187"/>
        <v>0.18971546501294489</v>
      </c>
      <c r="EQ221" s="41">
        <f t="shared" si="188"/>
        <v>0</v>
      </c>
      <c r="ER221" s="41">
        <f t="shared" si="189"/>
        <v>100</v>
      </c>
      <c r="ES221" s="41">
        <f t="shared" si="190"/>
        <v>0</v>
      </c>
    </row>
    <row r="222" spans="1:149" s="41" customFormat="1" x14ac:dyDescent="0.45">
      <c r="A222" s="39" t="s">
        <v>262</v>
      </c>
      <c r="B222" s="75" t="s">
        <v>118</v>
      </c>
      <c r="C222" s="41" t="s">
        <v>445</v>
      </c>
      <c r="D222" s="41" t="s">
        <v>542</v>
      </c>
      <c r="E222" s="39" t="s">
        <v>20</v>
      </c>
      <c r="F222" s="39" t="s">
        <v>209</v>
      </c>
      <c r="G222" s="76" t="s">
        <v>435</v>
      </c>
      <c r="H222" s="39" t="s">
        <v>129</v>
      </c>
      <c r="I222" s="39">
        <v>6</v>
      </c>
      <c r="J222" s="39">
        <v>31</v>
      </c>
      <c r="K222" s="39"/>
      <c r="L222" s="39">
        <v>1200</v>
      </c>
      <c r="M222" s="76"/>
      <c r="N222" s="41" t="s">
        <v>89</v>
      </c>
      <c r="O222" s="39" t="s">
        <v>500</v>
      </c>
      <c r="P222" s="76" t="s">
        <v>226</v>
      </c>
      <c r="Q222" s="77">
        <v>1.1000000000000001</v>
      </c>
      <c r="R222" s="78"/>
      <c r="S222" s="79">
        <v>-7.4</v>
      </c>
      <c r="AA222" s="50"/>
      <c r="AB222" s="50"/>
      <c r="AC222" s="50"/>
      <c r="AD222" s="76"/>
      <c r="AE222" s="50">
        <v>1</v>
      </c>
      <c r="AF222" s="50"/>
      <c r="AG222" s="50">
        <v>0</v>
      </c>
      <c r="AH222" s="76"/>
      <c r="AQ222" s="75"/>
      <c r="AR222" s="80">
        <v>0.99439999999999995</v>
      </c>
      <c r="AS222" s="80"/>
      <c r="AU222" s="81">
        <v>310</v>
      </c>
      <c r="AV222" s="81"/>
      <c r="AW222" s="81">
        <v>308.26400000000001</v>
      </c>
      <c r="AX222" s="81"/>
      <c r="AY222" s="81"/>
      <c r="AZ222" s="81"/>
      <c r="BA222" s="75"/>
      <c r="BB222" s="82" t="s">
        <v>441</v>
      </c>
      <c r="BC222" s="83" t="s">
        <v>516</v>
      </c>
      <c r="BD222" s="76">
        <v>49.856499999999997</v>
      </c>
      <c r="BE222" s="76"/>
      <c r="BF222" s="76">
        <v>1.80583</v>
      </c>
      <c r="BG222" s="76"/>
      <c r="BH222" s="76">
        <v>13.445600000000001</v>
      </c>
      <c r="BI222" s="76"/>
      <c r="BJ222" s="76"/>
      <c r="BK222" s="76"/>
      <c r="BL222" s="76"/>
      <c r="BM222" s="76"/>
      <c r="BN222" s="76">
        <v>12.169700000000001</v>
      </c>
      <c r="BO222" s="76"/>
      <c r="BP222" s="76">
        <v>0.21591399999999999</v>
      </c>
      <c r="BQ222" s="76"/>
      <c r="BR222" s="76">
        <v>6.5461200000000002</v>
      </c>
      <c r="BS222" s="76"/>
      <c r="BT222" s="76"/>
      <c r="BU222" s="76"/>
      <c r="BV222" s="76"/>
      <c r="BW222" s="76"/>
      <c r="BX222" s="76">
        <v>11.2864</v>
      </c>
      <c r="BY222" s="76"/>
      <c r="BZ222" s="76">
        <v>2.6302300000000001</v>
      </c>
      <c r="CA222" s="76"/>
      <c r="CB222" s="76">
        <v>0.14721400000000001</v>
      </c>
      <c r="CC222" s="76"/>
      <c r="CD222" s="76">
        <v>0.186471</v>
      </c>
      <c r="CE222" s="76"/>
      <c r="CF222" s="76"/>
      <c r="CG222" s="76"/>
      <c r="CH222" s="76"/>
      <c r="CI222" s="76"/>
      <c r="CJ222" s="76"/>
      <c r="CK222" s="76"/>
      <c r="CL222" s="76"/>
      <c r="CM222" s="76"/>
      <c r="CN222" s="76"/>
      <c r="CO222" s="76"/>
      <c r="CP222" s="76"/>
      <c r="CQ222" s="76"/>
      <c r="CR222" s="76"/>
      <c r="CS222" s="76"/>
      <c r="CT222" s="76"/>
      <c r="CU222" s="76"/>
      <c r="CV222" s="76"/>
      <c r="CW222" s="76"/>
      <c r="CX222" s="76"/>
      <c r="CY222" s="76"/>
      <c r="CZ222" s="76"/>
      <c r="DA222" s="76"/>
      <c r="DB222" s="76"/>
      <c r="DC222" s="76"/>
      <c r="DD222" s="76"/>
      <c r="DE222" s="76"/>
      <c r="DF222" s="76"/>
      <c r="DG222" s="76"/>
      <c r="DH222" s="39">
        <f t="shared" si="191"/>
        <v>98.289979000000002</v>
      </c>
      <c r="DJ222" s="45">
        <f t="shared" si="168"/>
        <v>1.7100209999999976</v>
      </c>
      <c r="DK222" s="76"/>
      <c r="DL222" s="41" t="s">
        <v>535</v>
      </c>
      <c r="DO222" s="39">
        <v>1.71</v>
      </c>
      <c r="DP222" s="76">
        <v>0.02</v>
      </c>
      <c r="DQ222" s="76">
        <v>0</v>
      </c>
      <c r="DR222" s="76"/>
      <c r="DU222" s="45"/>
      <c r="DW222" s="75"/>
      <c r="DX222" s="41">
        <f t="shared" si="169"/>
        <v>50.723889156594481</v>
      </c>
      <c r="DY222" s="41">
        <f t="shared" si="170"/>
        <v>0</v>
      </c>
      <c r="DZ222" s="41">
        <f t="shared" si="171"/>
        <v>1.8372473149068431</v>
      </c>
      <c r="EA222" s="41">
        <f t="shared" si="172"/>
        <v>0</v>
      </c>
      <c r="EB222" s="41">
        <f t="shared" si="173"/>
        <v>13.679522711058874</v>
      </c>
      <c r="EC222" s="41">
        <f t="shared" si="174"/>
        <v>0</v>
      </c>
      <c r="ED222" s="41">
        <f t="shared" si="175"/>
        <v>12.381424967035551</v>
      </c>
      <c r="EE222" s="41">
        <f t="shared" si="176"/>
        <v>0</v>
      </c>
      <c r="EF222" s="41">
        <f t="shared" si="177"/>
        <v>0.21967041014425281</v>
      </c>
      <c r="EG222" s="41">
        <f t="shared" si="178"/>
        <v>0</v>
      </c>
      <c r="EH222" s="41">
        <f t="shared" si="179"/>
        <v>6.6600075273187311</v>
      </c>
      <c r="EI222" s="41">
        <f t="shared" si="180"/>
        <v>0</v>
      </c>
      <c r="EJ222" s="41">
        <f t="shared" si="181"/>
        <v>11.482757565753474</v>
      </c>
      <c r="EK222" s="41">
        <f t="shared" si="182"/>
        <v>0</v>
      </c>
      <c r="EL222" s="41">
        <f t="shared" si="183"/>
        <v>2.6759899908005882</v>
      </c>
      <c r="EM222" s="41">
        <f t="shared" si="184"/>
        <v>0</v>
      </c>
      <c r="EN222" s="41">
        <f t="shared" si="185"/>
        <v>0.14977518715310745</v>
      </c>
      <c r="EO222" s="41">
        <f t="shared" si="186"/>
        <v>0</v>
      </c>
      <c r="EP222" s="41">
        <f t="shared" si="187"/>
        <v>0.18971516923408843</v>
      </c>
      <c r="EQ222" s="41">
        <f t="shared" si="188"/>
        <v>0</v>
      </c>
      <c r="ER222" s="41">
        <f t="shared" si="189"/>
        <v>100</v>
      </c>
      <c r="ES222" s="41">
        <f t="shared" si="190"/>
        <v>0</v>
      </c>
    </row>
    <row r="223" spans="1:149" s="41" customFormat="1" x14ac:dyDescent="0.45">
      <c r="A223" s="39" t="s">
        <v>262</v>
      </c>
      <c r="B223" s="75" t="s">
        <v>118</v>
      </c>
      <c r="C223" s="41" t="s">
        <v>445</v>
      </c>
      <c r="D223" s="41" t="s">
        <v>542</v>
      </c>
      <c r="E223" s="39" t="s">
        <v>20</v>
      </c>
      <c r="F223" s="39" t="s">
        <v>376</v>
      </c>
      <c r="G223" s="76" t="s">
        <v>435</v>
      </c>
      <c r="H223" s="39" t="s">
        <v>129</v>
      </c>
      <c r="I223" s="39">
        <v>6</v>
      </c>
      <c r="J223" s="39">
        <v>31</v>
      </c>
      <c r="K223" s="39"/>
      <c r="L223" s="39">
        <v>1200</v>
      </c>
      <c r="M223" s="76"/>
      <c r="N223" s="41" t="s">
        <v>89</v>
      </c>
      <c r="O223" s="39" t="s">
        <v>506</v>
      </c>
      <c r="P223" s="76" t="s">
        <v>226</v>
      </c>
      <c r="Q223" s="77">
        <v>3.5</v>
      </c>
      <c r="R223" s="78"/>
      <c r="S223" s="79">
        <v>-5</v>
      </c>
      <c r="AA223" s="50"/>
      <c r="AB223" s="50"/>
      <c r="AC223" s="50"/>
      <c r="AD223" s="76"/>
      <c r="AE223" s="50">
        <v>0.38700000000000001</v>
      </c>
      <c r="AF223" s="50"/>
      <c r="AG223" s="50">
        <v>0.61299999999999999</v>
      </c>
      <c r="AH223" s="76"/>
      <c r="AQ223" s="75" t="s">
        <v>110</v>
      </c>
      <c r="AR223" s="80">
        <v>0.99580000000000002</v>
      </c>
      <c r="AS223" s="80">
        <v>1.0680000000000001</v>
      </c>
      <c r="AU223" s="81">
        <v>119.97</v>
      </c>
      <c r="AV223" s="81">
        <v>190.03</v>
      </c>
      <c r="AW223" s="81">
        <v>119.466126</v>
      </c>
      <c r="AX223" s="81">
        <v>7.7875672051715288</v>
      </c>
      <c r="AY223" s="81">
        <v>202.95204000000001</v>
      </c>
      <c r="AZ223" s="81">
        <v>13.250034301707153</v>
      </c>
      <c r="BA223" s="75"/>
      <c r="BB223" s="82" t="s">
        <v>441</v>
      </c>
      <c r="BC223" s="83" t="s">
        <v>516</v>
      </c>
      <c r="BD223" s="76">
        <v>50.2029</v>
      </c>
      <c r="BE223" s="76"/>
      <c r="BF223" s="76">
        <v>1.81837</v>
      </c>
      <c r="BG223" s="76"/>
      <c r="BH223" s="76">
        <v>13.539</v>
      </c>
      <c r="BI223" s="76"/>
      <c r="BJ223" s="76"/>
      <c r="BK223" s="76"/>
      <c r="BL223" s="76"/>
      <c r="BM223" s="76"/>
      <c r="BN223" s="76">
        <v>12.254200000000001</v>
      </c>
      <c r="BO223" s="76"/>
      <c r="BP223" s="76">
        <v>0.217414</v>
      </c>
      <c r="BQ223" s="76"/>
      <c r="BR223" s="76">
        <v>6.5915999999999997</v>
      </c>
      <c r="BS223" s="76"/>
      <c r="BT223" s="76"/>
      <c r="BU223" s="76"/>
      <c r="BV223" s="76"/>
      <c r="BW223" s="76"/>
      <c r="BX223" s="76">
        <v>11.364800000000001</v>
      </c>
      <c r="BY223" s="76"/>
      <c r="BZ223" s="76">
        <v>2.6484999999999999</v>
      </c>
      <c r="CA223" s="76"/>
      <c r="CB223" s="76">
        <v>0.14823700000000001</v>
      </c>
      <c r="CC223" s="76"/>
      <c r="CD223" s="76">
        <v>0.18776699999999999</v>
      </c>
      <c r="CE223" s="76"/>
      <c r="CF223" s="76"/>
      <c r="CG223" s="76"/>
      <c r="CH223" s="76"/>
      <c r="CI223" s="76"/>
      <c r="CJ223" s="76"/>
      <c r="CK223" s="76"/>
      <c r="CL223" s="76"/>
      <c r="CM223" s="76"/>
      <c r="CN223" s="76"/>
      <c r="CO223" s="76"/>
      <c r="CP223" s="76"/>
      <c r="CQ223" s="76"/>
      <c r="CR223" s="76"/>
      <c r="CS223" s="76"/>
      <c r="CT223" s="76"/>
      <c r="CU223" s="76"/>
      <c r="CV223" s="76"/>
      <c r="CW223" s="76"/>
      <c r="CX223" s="76"/>
      <c r="CY223" s="76"/>
      <c r="CZ223" s="76"/>
      <c r="DA223" s="76"/>
      <c r="DB223" s="76"/>
      <c r="DC223" s="76"/>
      <c r="DD223" s="76"/>
      <c r="DE223" s="76"/>
      <c r="DF223" s="76"/>
      <c r="DG223" s="76"/>
      <c r="DH223" s="39">
        <f t="shared" si="191"/>
        <v>98.972787999999994</v>
      </c>
      <c r="DJ223" s="45">
        <f t="shared" si="168"/>
        <v>1.0272120000000058</v>
      </c>
      <c r="DK223" s="76"/>
      <c r="DL223" s="41" t="s">
        <v>535</v>
      </c>
      <c r="DO223" s="39">
        <v>1.02</v>
      </c>
      <c r="DP223" s="76">
        <v>0.04</v>
      </c>
      <c r="DQ223" s="76">
        <v>7.1999999999999998E-3</v>
      </c>
      <c r="DR223" s="76">
        <v>6.9999999999999999E-4</v>
      </c>
      <c r="DU223" s="45"/>
      <c r="DW223" s="75"/>
      <c r="DX223" s="41">
        <f t="shared" si="169"/>
        <v>50.723942423446729</v>
      </c>
      <c r="DY223" s="41">
        <f t="shared" si="170"/>
        <v>0</v>
      </c>
      <c r="DZ223" s="41">
        <f t="shared" si="171"/>
        <v>1.8372423741362123</v>
      </c>
      <c r="EA223" s="41">
        <f t="shared" si="172"/>
        <v>0</v>
      </c>
      <c r="EB223" s="41">
        <f t="shared" si="173"/>
        <v>13.679517646810153</v>
      </c>
      <c r="EC223" s="41">
        <f t="shared" si="174"/>
        <v>0</v>
      </c>
      <c r="ED223" s="41">
        <f t="shared" si="175"/>
        <v>12.381383052481052</v>
      </c>
      <c r="EE223" s="41">
        <f t="shared" si="176"/>
        <v>0</v>
      </c>
      <c r="EF223" s="41">
        <f t="shared" si="177"/>
        <v>0.21967048154690763</v>
      </c>
      <c r="EG223" s="41">
        <f t="shared" si="178"/>
        <v>0</v>
      </c>
      <c r="EH223" s="41">
        <f t="shared" si="179"/>
        <v>6.66001244705767</v>
      </c>
      <c r="EI223" s="41">
        <f t="shared" si="180"/>
        <v>0</v>
      </c>
      <c r="EJ223" s="41">
        <f t="shared" si="181"/>
        <v>11.482752208617182</v>
      </c>
      <c r="EK223" s="41">
        <f t="shared" si="182"/>
        <v>0</v>
      </c>
      <c r="EL223" s="41">
        <f t="shared" si="183"/>
        <v>2.6759880705795616</v>
      </c>
      <c r="EM223" s="41">
        <f t="shared" si="184"/>
        <v>0</v>
      </c>
      <c r="EN223" s="41">
        <f t="shared" si="185"/>
        <v>0.14977551203266096</v>
      </c>
      <c r="EO223" s="41">
        <f t="shared" si="186"/>
        <v>0</v>
      </c>
      <c r="EP223" s="41">
        <f t="shared" si="187"/>
        <v>0.18971578329186806</v>
      </c>
      <c r="EQ223" s="41">
        <f t="shared" si="188"/>
        <v>0</v>
      </c>
      <c r="ER223" s="41">
        <f t="shared" si="189"/>
        <v>100</v>
      </c>
      <c r="ES223" s="41">
        <f t="shared" si="190"/>
        <v>0</v>
      </c>
    </row>
    <row r="224" spans="1:149" s="41" customFormat="1" x14ac:dyDescent="0.45">
      <c r="A224" s="39" t="s">
        <v>262</v>
      </c>
      <c r="B224" s="75" t="s">
        <v>118</v>
      </c>
      <c r="C224" s="41" t="s">
        <v>445</v>
      </c>
      <c r="D224" s="41" t="s">
        <v>542</v>
      </c>
      <c r="E224" s="39" t="s">
        <v>20</v>
      </c>
      <c r="F224" s="39" t="s">
        <v>210</v>
      </c>
      <c r="G224" s="76" t="s">
        <v>435</v>
      </c>
      <c r="H224" s="39" t="s">
        <v>129</v>
      </c>
      <c r="I224" s="39">
        <v>5.5</v>
      </c>
      <c r="J224" s="39">
        <v>50.7</v>
      </c>
      <c r="K224" s="39"/>
      <c r="L224" s="39">
        <v>1200</v>
      </c>
      <c r="M224" s="76"/>
      <c r="N224" s="41" t="s">
        <v>89</v>
      </c>
      <c r="O224" s="39" t="s">
        <v>500</v>
      </c>
      <c r="P224" s="76" t="s">
        <v>226</v>
      </c>
      <c r="Q224" s="77">
        <v>1.1000000000000001</v>
      </c>
      <c r="R224" s="78"/>
      <c r="S224" s="79">
        <v>-7.4</v>
      </c>
      <c r="AA224" s="50"/>
      <c r="AB224" s="50"/>
      <c r="AC224" s="50"/>
      <c r="AD224" s="76"/>
      <c r="AE224" s="50">
        <v>1</v>
      </c>
      <c r="AF224" s="50"/>
      <c r="AG224" s="50">
        <v>0</v>
      </c>
      <c r="AH224" s="76"/>
      <c r="AQ224" s="75"/>
      <c r="AR224" s="80">
        <v>0.99209999999999998</v>
      </c>
      <c r="AS224" s="80"/>
      <c r="AU224" s="81">
        <v>507</v>
      </c>
      <c r="AV224" s="81"/>
      <c r="AW224" s="81">
        <v>502.99469999999997</v>
      </c>
      <c r="AX224" s="81"/>
      <c r="AY224" s="81"/>
      <c r="AZ224" s="81"/>
      <c r="BA224" s="75"/>
      <c r="BB224" s="82" t="s">
        <v>441</v>
      </c>
      <c r="BC224" s="83" t="s">
        <v>516</v>
      </c>
      <c r="BD224" s="76">
        <v>49.592799999999997</v>
      </c>
      <c r="BE224" s="76"/>
      <c r="BF224" s="76">
        <v>1.79627</v>
      </c>
      <c r="BG224" s="76"/>
      <c r="BH224" s="76">
        <v>13.3744</v>
      </c>
      <c r="BI224" s="76"/>
      <c r="BJ224" s="76"/>
      <c r="BK224" s="76"/>
      <c r="BL224" s="76"/>
      <c r="BM224" s="76"/>
      <c r="BN224" s="76">
        <v>12.1053</v>
      </c>
      <c r="BO224" s="76"/>
      <c r="BP224" s="76">
        <v>0.21477199999999999</v>
      </c>
      <c r="BQ224" s="76"/>
      <c r="BR224" s="76">
        <v>6.5114900000000002</v>
      </c>
      <c r="BS224" s="76"/>
      <c r="BT224" s="76"/>
      <c r="BU224" s="76"/>
      <c r="BV224" s="76"/>
      <c r="BW224" s="76"/>
      <c r="BX224" s="76">
        <v>11.226699999999999</v>
      </c>
      <c r="BY224" s="76"/>
      <c r="BZ224" s="76">
        <v>2.6163099999999999</v>
      </c>
      <c r="CA224" s="76"/>
      <c r="CB224" s="76">
        <v>0.14643500000000001</v>
      </c>
      <c r="CC224" s="76"/>
      <c r="CD224" s="76">
        <v>0.18548500000000001</v>
      </c>
      <c r="CE224" s="76"/>
      <c r="CF224" s="76"/>
      <c r="CG224" s="76"/>
      <c r="CH224" s="76"/>
      <c r="CI224" s="76"/>
      <c r="CJ224" s="76"/>
      <c r="CK224" s="76"/>
      <c r="CL224" s="76"/>
      <c r="CM224" s="76"/>
      <c r="CN224" s="76"/>
      <c r="CO224" s="76"/>
      <c r="CP224" s="76"/>
      <c r="CQ224" s="76"/>
      <c r="CR224" s="76"/>
      <c r="CS224" s="76"/>
      <c r="CT224" s="76"/>
      <c r="CU224" s="76"/>
      <c r="CV224" s="76"/>
      <c r="CW224" s="76"/>
      <c r="CX224" s="76"/>
      <c r="CY224" s="76"/>
      <c r="CZ224" s="76"/>
      <c r="DA224" s="76"/>
      <c r="DB224" s="76"/>
      <c r="DC224" s="76"/>
      <c r="DD224" s="76"/>
      <c r="DE224" s="76"/>
      <c r="DF224" s="76"/>
      <c r="DG224" s="76"/>
      <c r="DH224" s="39">
        <f t="shared" si="191"/>
        <v>97.769961999999978</v>
      </c>
      <c r="DJ224" s="45">
        <f t="shared" si="168"/>
        <v>2.2300380000000217</v>
      </c>
      <c r="DK224" s="76"/>
      <c r="DL224" s="41" t="s">
        <v>535</v>
      </c>
      <c r="DO224" s="39">
        <v>2.23</v>
      </c>
      <c r="DP224" s="76">
        <v>0.05</v>
      </c>
      <c r="DQ224" s="76">
        <v>0</v>
      </c>
      <c r="DR224" s="76"/>
      <c r="DU224" s="45"/>
      <c r="DW224" s="75"/>
      <c r="DX224" s="41">
        <f t="shared" si="169"/>
        <v>50.723963664831949</v>
      </c>
      <c r="DY224" s="41">
        <f t="shared" si="170"/>
        <v>0</v>
      </c>
      <c r="DZ224" s="41">
        <f t="shared" si="171"/>
        <v>1.8372411763850338</v>
      </c>
      <c r="EA224" s="41">
        <f t="shared" si="172"/>
        <v>0</v>
      </c>
      <c r="EB224" s="41">
        <f t="shared" si="173"/>
        <v>13.679457091330363</v>
      </c>
      <c r="EC224" s="41">
        <f t="shared" si="174"/>
        <v>0</v>
      </c>
      <c r="ED224" s="41">
        <f t="shared" si="175"/>
        <v>12.381410151310074</v>
      </c>
      <c r="EE224" s="41">
        <f t="shared" si="176"/>
        <v>0</v>
      </c>
      <c r="EF224" s="41">
        <f t="shared" si="177"/>
        <v>0.21967074099916295</v>
      </c>
      <c r="EG224" s="41">
        <f t="shared" si="178"/>
        <v>0</v>
      </c>
      <c r="EH224" s="41">
        <f t="shared" si="179"/>
        <v>6.6600107709973351</v>
      </c>
      <c r="EI224" s="41">
        <f t="shared" si="180"/>
        <v>0</v>
      </c>
      <c r="EJ224" s="41">
        <f t="shared" si="181"/>
        <v>11.482770137519335</v>
      </c>
      <c r="EK224" s="41">
        <f t="shared" si="182"/>
        <v>0</v>
      </c>
      <c r="EL224" s="41">
        <f t="shared" si="183"/>
        <v>2.6759854933767904</v>
      </c>
      <c r="EM224" s="41">
        <f t="shared" si="184"/>
        <v>0</v>
      </c>
      <c r="EN224" s="41">
        <f t="shared" si="185"/>
        <v>0.14977504031350655</v>
      </c>
      <c r="EO224" s="41">
        <f t="shared" si="186"/>
        <v>0</v>
      </c>
      <c r="EP224" s="41">
        <f t="shared" si="187"/>
        <v>0.18971573293646166</v>
      </c>
      <c r="EQ224" s="41">
        <f t="shared" si="188"/>
        <v>0</v>
      </c>
      <c r="ER224" s="41">
        <f t="shared" si="189"/>
        <v>100</v>
      </c>
      <c r="ES224" s="41">
        <f t="shared" si="190"/>
        <v>0</v>
      </c>
    </row>
    <row r="225" spans="1:149" s="41" customFormat="1" x14ac:dyDescent="0.45">
      <c r="A225" s="39" t="s">
        <v>262</v>
      </c>
      <c r="B225" s="75" t="s">
        <v>118</v>
      </c>
      <c r="C225" s="41" t="s">
        <v>445</v>
      </c>
      <c r="D225" s="41" t="s">
        <v>542</v>
      </c>
      <c r="E225" s="39" t="s">
        <v>20</v>
      </c>
      <c r="F225" s="39" t="s">
        <v>377</v>
      </c>
      <c r="G225" s="76" t="s">
        <v>435</v>
      </c>
      <c r="H225" s="39" t="s">
        <v>129</v>
      </c>
      <c r="I225" s="39">
        <v>5.5</v>
      </c>
      <c r="J225" s="39">
        <v>50.7</v>
      </c>
      <c r="K225" s="39"/>
      <c r="L225" s="39">
        <v>1200</v>
      </c>
      <c r="M225" s="76"/>
      <c r="N225" s="41" t="s">
        <v>89</v>
      </c>
      <c r="O225" s="39" t="s">
        <v>507</v>
      </c>
      <c r="P225" s="76" t="s">
        <v>226</v>
      </c>
      <c r="Q225" s="77">
        <v>0.5</v>
      </c>
      <c r="R225" s="78"/>
      <c r="S225" s="79">
        <v>-7.9</v>
      </c>
      <c r="AA225" s="50"/>
      <c r="AB225" s="50"/>
      <c r="AC225" s="50"/>
      <c r="AD225" s="76"/>
      <c r="AE225" s="50">
        <v>0.40500000000000003</v>
      </c>
      <c r="AF225" s="50"/>
      <c r="AG225" s="50">
        <v>0.59499999999999997</v>
      </c>
      <c r="AH225" s="76"/>
      <c r="AQ225" s="75" t="s">
        <v>110</v>
      </c>
      <c r="AR225" s="80">
        <v>0.99419999999999997</v>
      </c>
      <c r="AS225" s="80">
        <v>1.1160000000000001</v>
      </c>
      <c r="AU225" s="81">
        <v>205.33500000000001</v>
      </c>
      <c r="AV225" s="81">
        <v>301.66499999999996</v>
      </c>
      <c r="AW225" s="81">
        <v>204.144057</v>
      </c>
      <c r="AX225" s="81">
        <v>8.2558207326166393</v>
      </c>
      <c r="AY225" s="81">
        <v>336.65814</v>
      </c>
      <c r="AZ225" s="81">
        <v>13.700470593480576</v>
      </c>
      <c r="BA225" s="75"/>
      <c r="BB225" s="82" t="s">
        <v>441</v>
      </c>
      <c r="BC225" s="83" t="s">
        <v>516</v>
      </c>
      <c r="BD225" s="76">
        <v>50.002400000000002</v>
      </c>
      <c r="BE225" s="76"/>
      <c r="BF225" s="76">
        <v>1.81111</v>
      </c>
      <c r="BG225" s="76"/>
      <c r="BH225" s="76">
        <v>13.4849</v>
      </c>
      <c r="BI225" s="76"/>
      <c r="BJ225" s="76"/>
      <c r="BK225" s="76"/>
      <c r="BL225" s="76"/>
      <c r="BM225" s="76"/>
      <c r="BN225" s="76">
        <v>12.205299999999999</v>
      </c>
      <c r="BO225" s="76"/>
      <c r="BP225" s="76">
        <v>0.21654599999999999</v>
      </c>
      <c r="BQ225" s="76"/>
      <c r="BR225" s="76">
        <v>6.5652699999999999</v>
      </c>
      <c r="BS225" s="76"/>
      <c r="BT225" s="76"/>
      <c r="BU225" s="76"/>
      <c r="BV225" s="76"/>
      <c r="BW225" s="76"/>
      <c r="BX225" s="76">
        <v>11.3194</v>
      </c>
      <c r="BY225" s="76"/>
      <c r="BZ225" s="76">
        <v>2.6379199999999998</v>
      </c>
      <c r="CA225" s="76"/>
      <c r="CB225" s="76">
        <v>0.147645</v>
      </c>
      <c r="CC225" s="76"/>
      <c r="CD225" s="76">
        <v>0.18701699999999999</v>
      </c>
      <c r="CE225" s="76"/>
      <c r="CF225" s="76"/>
      <c r="CG225" s="76"/>
      <c r="CH225" s="76"/>
      <c r="CI225" s="76"/>
      <c r="CJ225" s="76"/>
      <c r="CK225" s="76"/>
      <c r="CL225" s="76"/>
      <c r="CM225" s="76"/>
      <c r="CN225" s="76"/>
      <c r="CO225" s="76"/>
      <c r="CP225" s="76"/>
      <c r="CQ225" s="76"/>
      <c r="CR225" s="76"/>
      <c r="CS225" s="76"/>
      <c r="CT225" s="76"/>
      <c r="CU225" s="76"/>
      <c r="CV225" s="76"/>
      <c r="CW225" s="76"/>
      <c r="CX225" s="76"/>
      <c r="CY225" s="76"/>
      <c r="CZ225" s="76"/>
      <c r="DA225" s="76"/>
      <c r="DB225" s="76"/>
      <c r="DC225" s="76"/>
      <c r="DD225" s="76"/>
      <c r="DE225" s="76"/>
      <c r="DF225" s="76"/>
      <c r="DG225" s="76"/>
      <c r="DH225" s="39">
        <f t="shared" si="191"/>
        <v>98.57750799999998</v>
      </c>
      <c r="DJ225" s="45">
        <f t="shared" si="168"/>
        <v>1.4224920000000196</v>
      </c>
      <c r="DK225" s="76"/>
      <c r="DL225" s="41" t="s">
        <v>535</v>
      </c>
      <c r="DO225" s="39">
        <v>1.41</v>
      </c>
      <c r="DP225" s="76">
        <v>0</v>
      </c>
      <c r="DQ225" s="76">
        <v>1.2500000000000001E-2</v>
      </c>
      <c r="DR225" s="76">
        <v>8.0000000000000004E-4</v>
      </c>
      <c r="DU225" s="45"/>
      <c r="DW225" s="75"/>
      <c r="DX225" s="41">
        <f t="shared" si="169"/>
        <v>50.723944046140844</v>
      </c>
      <c r="DY225" s="41">
        <f t="shared" si="170"/>
        <v>0</v>
      </c>
      <c r="DZ225" s="41">
        <f t="shared" si="171"/>
        <v>1.8372446582845252</v>
      </c>
      <c r="EA225" s="41">
        <f t="shared" si="172"/>
        <v>0</v>
      </c>
      <c r="EB225" s="41">
        <f t="shared" si="173"/>
        <v>13.67948964585309</v>
      </c>
      <c r="EC225" s="41">
        <f t="shared" si="174"/>
        <v>0</v>
      </c>
      <c r="ED225" s="41">
        <f t="shared" si="175"/>
        <v>12.381424776937962</v>
      </c>
      <c r="EE225" s="41">
        <f t="shared" si="176"/>
        <v>0</v>
      </c>
      <c r="EF225" s="41">
        <f t="shared" si="177"/>
        <v>0.21967079954993388</v>
      </c>
      <c r="EG225" s="41">
        <f t="shared" si="178"/>
        <v>0</v>
      </c>
      <c r="EH225" s="41">
        <f t="shared" si="179"/>
        <v>6.660008082168198</v>
      </c>
      <c r="EI225" s="41">
        <f t="shared" si="180"/>
        <v>0</v>
      </c>
      <c r="EJ225" s="41">
        <f t="shared" si="181"/>
        <v>11.482741073146222</v>
      </c>
      <c r="EK225" s="41">
        <f t="shared" si="182"/>
        <v>0</v>
      </c>
      <c r="EL225" s="41">
        <f t="shared" si="183"/>
        <v>2.6759856822511687</v>
      </c>
      <c r="EM225" s="41">
        <f t="shared" si="184"/>
        <v>0</v>
      </c>
      <c r="EN225" s="41">
        <f t="shared" si="185"/>
        <v>0.14977554514768221</v>
      </c>
      <c r="EO225" s="41">
        <f t="shared" si="186"/>
        <v>0</v>
      </c>
      <c r="EP225" s="41">
        <f t="shared" si="187"/>
        <v>0.18971569052039744</v>
      </c>
      <c r="EQ225" s="41">
        <f t="shared" si="188"/>
        <v>0</v>
      </c>
      <c r="ER225" s="41">
        <f t="shared" si="189"/>
        <v>100</v>
      </c>
      <c r="ES225" s="41">
        <f t="shared" si="190"/>
        <v>0</v>
      </c>
    </row>
    <row r="226" spans="1:149" s="41" customFormat="1" x14ac:dyDescent="0.45">
      <c r="A226" s="39" t="s">
        <v>262</v>
      </c>
      <c r="B226" s="75" t="s">
        <v>118</v>
      </c>
      <c r="C226" s="41" t="s">
        <v>445</v>
      </c>
      <c r="D226" s="41" t="s">
        <v>542</v>
      </c>
      <c r="E226" s="39" t="s">
        <v>20</v>
      </c>
      <c r="F226" s="39" t="s">
        <v>378</v>
      </c>
      <c r="G226" s="76" t="s">
        <v>435</v>
      </c>
      <c r="H226" s="39" t="s">
        <v>129</v>
      </c>
      <c r="I226" s="39">
        <v>2</v>
      </c>
      <c r="J226" s="39">
        <v>51.5</v>
      </c>
      <c r="K226" s="39"/>
      <c r="L226" s="39">
        <v>1200</v>
      </c>
      <c r="M226" s="76"/>
      <c r="O226" s="39"/>
      <c r="P226" s="76" t="s">
        <v>226</v>
      </c>
      <c r="Q226" s="77"/>
      <c r="R226" s="78"/>
      <c r="S226" s="79"/>
      <c r="AA226" s="50"/>
      <c r="AB226" s="50"/>
      <c r="AC226" s="50"/>
      <c r="AD226" s="76"/>
      <c r="AE226" s="50">
        <v>0.13400000000000001</v>
      </c>
      <c r="AF226" s="50"/>
      <c r="AG226" s="50">
        <v>0.86599999999999999</v>
      </c>
      <c r="AH226" s="76"/>
      <c r="AQ226" s="75" t="s">
        <v>110</v>
      </c>
      <c r="AR226" s="80">
        <v>1.002</v>
      </c>
      <c r="AS226" s="80">
        <v>1.115</v>
      </c>
      <c r="AU226" s="81">
        <v>69.010000000000005</v>
      </c>
      <c r="AV226" s="81">
        <v>445.99</v>
      </c>
      <c r="AW226" s="81">
        <v>69.148020000000002</v>
      </c>
      <c r="AX226" s="81">
        <v>2.7563197741964345</v>
      </c>
      <c r="AY226" s="81">
        <v>497.27885000000003</v>
      </c>
      <c r="AZ226" s="81">
        <v>19.94177135326078</v>
      </c>
      <c r="BA226" s="75"/>
      <c r="BB226" s="82" t="s">
        <v>441</v>
      </c>
      <c r="BC226" s="83" t="s">
        <v>516</v>
      </c>
      <c r="BD226" s="76">
        <v>49.371200000000002</v>
      </c>
      <c r="BE226" s="76"/>
      <c r="BF226" s="76">
        <v>1.56955</v>
      </c>
      <c r="BG226" s="76"/>
      <c r="BH226" s="76">
        <v>14.3047</v>
      </c>
      <c r="BI226" s="76"/>
      <c r="BJ226" s="76"/>
      <c r="BK226" s="76"/>
      <c r="BL226" s="76"/>
      <c r="BM226" s="76"/>
      <c r="BN226" s="76">
        <v>11.225199999999999</v>
      </c>
      <c r="BO226" s="76"/>
      <c r="BP226" s="76">
        <v>0.178809</v>
      </c>
      <c r="BQ226" s="76"/>
      <c r="BR226" s="76">
        <v>7.0927600000000002</v>
      </c>
      <c r="BS226" s="76"/>
      <c r="BT226" s="76"/>
      <c r="BU226" s="76"/>
      <c r="BV226" s="76"/>
      <c r="BW226" s="76"/>
      <c r="BX226" s="76">
        <v>12.2285</v>
      </c>
      <c r="BY226" s="76"/>
      <c r="BZ226" s="76">
        <v>2.9106100000000001</v>
      </c>
      <c r="CA226" s="76"/>
      <c r="CB226" s="76">
        <v>0.158941</v>
      </c>
      <c r="CC226" s="76"/>
      <c r="CD226" s="76">
        <v>0.10927199999999999</v>
      </c>
      <c r="CE226" s="76"/>
      <c r="CF226" s="76"/>
      <c r="CG226" s="76"/>
      <c r="CH226" s="76"/>
      <c r="CI226" s="76"/>
      <c r="CJ226" s="76"/>
      <c r="CK226" s="76"/>
      <c r="CL226" s="76"/>
      <c r="CM226" s="76"/>
      <c r="CN226" s="76"/>
      <c r="CO226" s="76"/>
      <c r="CP226" s="76"/>
      <c r="CQ226" s="76"/>
      <c r="CR226" s="76"/>
      <c r="CS226" s="76"/>
      <c r="CT226" s="76"/>
      <c r="CU226" s="76"/>
      <c r="CV226" s="76"/>
      <c r="CW226" s="76"/>
      <c r="CX226" s="76"/>
      <c r="CY226" s="76"/>
      <c r="CZ226" s="76"/>
      <c r="DA226" s="76"/>
      <c r="DB226" s="76"/>
      <c r="DC226" s="76"/>
      <c r="DD226" s="76"/>
      <c r="DE226" s="76"/>
      <c r="DF226" s="76"/>
      <c r="DG226" s="76"/>
      <c r="DH226" s="39">
        <f t="shared" si="191"/>
        <v>99.149542000000011</v>
      </c>
      <c r="DJ226" s="45">
        <f t="shared" si="168"/>
        <v>0.85045799999998906</v>
      </c>
      <c r="DK226" s="76"/>
      <c r="DL226" s="41" t="s">
        <v>535</v>
      </c>
      <c r="DO226" s="39">
        <v>0.83</v>
      </c>
      <c r="DP226" s="76">
        <v>7.0000000000000007E-2</v>
      </c>
      <c r="DQ226" s="76">
        <v>2.0400000000000001E-2</v>
      </c>
      <c r="DR226" s="76">
        <v>1.6000000000000001E-3</v>
      </c>
      <c r="DU226" s="45"/>
      <c r="DW226" s="75"/>
      <c r="DX226" s="41">
        <f t="shared" si="169"/>
        <v>49.79468286399144</v>
      </c>
      <c r="DY226" s="41">
        <f t="shared" si="170"/>
        <v>0</v>
      </c>
      <c r="DZ226" s="41">
        <f t="shared" si="171"/>
        <v>1.5830128595046862</v>
      </c>
      <c r="EA226" s="41">
        <f t="shared" si="172"/>
        <v>0</v>
      </c>
      <c r="EB226" s="41">
        <f t="shared" si="173"/>
        <v>14.427398968721409</v>
      </c>
      <c r="EC226" s="41">
        <f t="shared" si="174"/>
        <v>0</v>
      </c>
      <c r="ED226" s="41">
        <f t="shared" si="175"/>
        <v>11.321484470397248</v>
      </c>
      <c r="EE226" s="41">
        <f t="shared" si="176"/>
        <v>0</v>
      </c>
      <c r="EF226" s="41">
        <f t="shared" si="177"/>
        <v>0.18034273925339964</v>
      </c>
      <c r="EG226" s="41">
        <f t="shared" si="178"/>
        <v>0</v>
      </c>
      <c r="EH226" s="41">
        <f t="shared" si="179"/>
        <v>7.1535983494507711</v>
      </c>
      <c r="EI226" s="41">
        <f t="shared" si="180"/>
        <v>0</v>
      </c>
      <c r="EJ226" s="41">
        <f t="shared" si="181"/>
        <v>12.33339030451598</v>
      </c>
      <c r="EK226" s="41">
        <f t="shared" si="182"/>
        <v>0</v>
      </c>
      <c r="EL226" s="41">
        <f t="shared" si="183"/>
        <v>2.9355758395737217</v>
      </c>
      <c r="EM226" s="41">
        <f t="shared" si="184"/>
        <v>0</v>
      </c>
      <c r="EN226" s="41">
        <f t="shared" si="185"/>
        <v>0.16030432092162361</v>
      </c>
      <c r="EO226" s="41">
        <f t="shared" si="186"/>
        <v>0</v>
      </c>
      <c r="EP226" s="41">
        <f t="shared" si="187"/>
        <v>0.11020928366971175</v>
      </c>
      <c r="EQ226" s="41">
        <f t="shared" si="188"/>
        <v>0</v>
      </c>
      <c r="ER226" s="41">
        <f t="shared" si="189"/>
        <v>100</v>
      </c>
      <c r="ES226" s="41">
        <f t="shared" si="190"/>
        <v>0</v>
      </c>
    </row>
    <row r="227" spans="1:149" s="41" customFormat="1" x14ac:dyDescent="0.45">
      <c r="A227" s="39" t="s">
        <v>262</v>
      </c>
      <c r="B227" s="75" t="s">
        <v>118</v>
      </c>
      <c r="C227" s="41" t="s">
        <v>445</v>
      </c>
      <c r="D227" s="41" t="s">
        <v>542</v>
      </c>
      <c r="E227" s="39" t="s">
        <v>20</v>
      </c>
      <c r="F227" s="39" t="s">
        <v>379</v>
      </c>
      <c r="G227" s="76" t="s">
        <v>435</v>
      </c>
      <c r="H227" s="39" t="s">
        <v>129</v>
      </c>
      <c r="I227" s="39">
        <v>2</v>
      </c>
      <c r="J227" s="39">
        <v>50.3</v>
      </c>
      <c r="K227" s="39"/>
      <c r="L227" s="39">
        <v>1200</v>
      </c>
      <c r="M227" s="76"/>
      <c r="N227" s="41" t="s">
        <v>89</v>
      </c>
      <c r="O227" s="39" t="s">
        <v>508</v>
      </c>
      <c r="P227" s="76" t="s">
        <v>226</v>
      </c>
      <c r="Q227" s="77">
        <v>2.6</v>
      </c>
      <c r="R227" s="78"/>
      <c r="S227" s="79">
        <v>-5.9</v>
      </c>
      <c r="AA227" s="50"/>
      <c r="AB227" s="50"/>
      <c r="AC227" s="50"/>
      <c r="AD227" s="76"/>
      <c r="AE227" s="50">
        <v>0.22600000000000001</v>
      </c>
      <c r="AF227" s="50"/>
      <c r="AG227" s="50">
        <v>0.77400000000000002</v>
      </c>
      <c r="AH227" s="76"/>
      <c r="AQ227" s="75" t="s">
        <v>110</v>
      </c>
      <c r="AR227" s="80">
        <v>0.99880000000000002</v>
      </c>
      <c r="AS227" s="80">
        <v>1.113</v>
      </c>
      <c r="AU227" s="81">
        <v>113.678</v>
      </c>
      <c r="AV227" s="81">
        <v>389.322</v>
      </c>
      <c r="AW227" s="81">
        <v>113.5415864</v>
      </c>
      <c r="AX227" s="81">
        <v>4.6281298612874684</v>
      </c>
      <c r="AY227" s="81">
        <v>433.31538599999999</v>
      </c>
      <c r="AZ227" s="81">
        <v>17.765779840807241</v>
      </c>
      <c r="BA227" s="75"/>
      <c r="BB227" s="82" t="s">
        <v>441</v>
      </c>
      <c r="BC227" s="83" t="s">
        <v>516</v>
      </c>
      <c r="BD227" s="76">
        <v>49.3566</v>
      </c>
      <c r="BE227" s="76"/>
      <c r="BF227" s="76">
        <v>1.56908</v>
      </c>
      <c r="BG227" s="76"/>
      <c r="BH227" s="76">
        <v>14.3005</v>
      </c>
      <c r="BI227" s="76"/>
      <c r="BJ227" s="76"/>
      <c r="BK227" s="76"/>
      <c r="BL227" s="76"/>
      <c r="BM227" s="76"/>
      <c r="BN227" s="76">
        <v>11.2219</v>
      </c>
      <c r="BO227" s="76"/>
      <c r="BP227" s="76">
        <v>0.178756</v>
      </c>
      <c r="BQ227" s="76"/>
      <c r="BR227" s="76">
        <v>7.0906599999999997</v>
      </c>
      <c r="BS227" s="76"/>
      <c r="BT227" s="76"/>
      <c r="BU227" s="76"/>
      <c r="BV227" s="76"/>
      <c r="BW227" s="76"/>
      <c r="BX227" s="76">
        <v>12.2249</v>
      </c>
      <c r="BY227" s="76"/>
      <c r="BZ227" s="76">
        <v>2.9097499999999998</v>
      </c>
      <c r="CA227" s="76"/>
      <c r="CB227" s="76">
        <v>0.15889400000000001</v>
      </c>
      <c r="CC227" s="76"/>
      <c r="CD227" s="76">
        <v>0.10924</v>
      </c>
      <c r="CE227" s="76"/>
      <c r="CF227" s="76"/>
      <c r="CG227" s="76"/>
      <c r="CH227" s="76"/>
      <c r="CI227" s="76"/>
      <c r="CJ227" s="76"/>
      <c r="CK227" s="76"/>
      <c r="CL227" s="76"/>
      <c r="CM227" s="76"/>
      <c r="CN227" s="76"/>
      <c r="CO227" s="76"/>
      <c r="CP227" s="76"/>
      <c r="CQ227" s="76"/>
      <c r="CR227" s="76"/>
      <c r="CS227" s="76"/>
      <c r="CT227" s="76"/>
      <c r="CU227" s="76"/>
      <c r="CV227" s="76"/>
      <c r="CW227" s="76"/>
      <c r="CX227" s="76"/>
      <c r="CY227" s="76"/>
      <c r="CZ227" s="76"/>
      <c r="DA227" s="76"/>
      <c r="DB227" s="76"/>
      <c r="DC227" s="76"/>
      <c r="DD227" s="76"/>
      <c r="DE227" s="76"/>
      <c r="DF227" s="76"/>
      <c r="DG227" s="76"/>
      <c r="DH227" s="39">
        <f t="shared" si="191"/>
        <v>99.120280000000022</v>
      </c>
      <c r="DJ227" s="45">
        <f t="shared" si="168"/>
        <v>0.87971999999997763</v>
      </c>
      <c r="DK227" s="76"/>
      <c r="DL227" s="41" t="s">
        <v>535</v>
      </c>
      <c r="DO227" s="39">
        <v>0.86</v>
      </c>
      <c r="DP227" s="76">
        <v>0.06</v>
      </c>
      <c r="DQ227" s="76">
        <v>1.9699999999999999E-2</v>
      </c>
      <c r="DR227" s="76">
        <v>1.5E-3</v>
      </c>
      <c r="DU227" s="45"/>
      <c r="DW227" s="75"/>
      <c r="DX227" s="41">
        <f t="shared" si="169"/>
        <v>49.794653525998903</v>
      </c>
      <c r="DY227" s="41">
        <f t="shared" si="170"/>
        <v>0</v>
      </c>
      <c r="DZ227" s="41">
        <f t="shared" si="171"/>
        <v>1.5830060205641063</v>
      </c>
      <c r="EA227" s="41">
        <f t="shared" si="172"/>
        <v>0</v>
      </c>
      <c r="EB227" s="41">
        <f t="shared" si="173"/>
        <v>14.427420907204858</v>
      </c>
      <c r="EC227" s="41">
        <f t="shared" si="174"/>
        <v>0</v>
      </c>
      <c r="ED227" s="41">
        <f t="shared" si="175"/>
        <v>11.321497477610027</v>
      </c>
      <c r="EE227" s="41">
        <f t="shared" si="176"/>
        <v>0</v>
      </c>
      <c r="EF227" s="41">
        <f t="shared" si="177"/>
        <v>0.18034250912124133</v>
      </c>
      <c r="EG227" s="41">
        <f t="shared" si="178"/>
        <v>0</v>
      </c>
      <c r="EH227" s="41">
        <f t="shared" si="179"/>
        <v>7.1535915758107205</v>
      </c>
      <c r="EI227" s="41">
        <f t="shared" si="180"/>
        <v>0</v>
      </c>
      <c r="EJ227" s="41">
        <f t="shared" si="181"/>
        <v>12.333399381034837</v>
      </c>
      <c r="EK227" s="41">
        <f t="shared" si="182"/>
        <v>0</v>
      </c>
      <c r="EL227" s="41">
        <f t="shared" si="183"/>
        <v>2.9355748389734164</v>
      </c>
      <c r="EM227" s="41">
        <f t="shared" si="184"/>
        <v>0</v>
      </c>
      <c r="EN227" s="41">
        <f t="shared" si="185"/>
        <v>0.16030422835770838</v>
      </c>
      <c r="EO227" s="41">
        <f t="shared" si="186"/>
        <v>0</v>
      </c>
      <c r="EP227" s="41">
        <f t="shared" si="187"/>
        <v>0.11020953532415363</v>
      </c>
      <c r="EQ227" s="41">
        <f t="shared" si="188"/>
        <v>0</v>
      </c>
      <c r="ER227" s="41">
        <f t="shared" si="189"/>
        <v>100</v>
      </c>
      <c r="ES227" s="41">
        <f t="shared" si="190"/>
        <v>0</v>
      </c>
    </row>
    <row r="228" spans="1:149" s="41" customFormat="1" x14ac:dyDescent="0.45">
      <c r="A228" s="39" t="s">
        <v>262</v>
      </c>
      <c r="B228" s="75" t="s">
        <v>118</v>
      </c>
      <c r="C228" s="41" t="s">
        <v>445</v>
      </c>
      <c r="D228" s="41" t="s">
        <v>542</v>
      </c>
      <c r="E228" s="39" t="s">
        <v>20</v>
      </c>
      <c r="F228" s="39" t="s">
        <v>380</v>
      </c>
      <c r="G228" s="76" t="s">
        <v>435</v>
      </c>
      <c r="H228" s="39" t="s">
        <v>129</v>
      </c>
      <c r="I228" s="39">
        <v>2</v>
      </c>
      <c r="J228" s="39">
        <v>50.3</v>
      </c>
      <c r="K228" s="39"/>
      <c r="L228" s="39">
        <v>1200</v>
      </c>
      <c r="M228" s="76"/>
      <c r="N228" s="41" t="s">
        <v>89</v>
      </c>
      <c r="O228" s="39" t="s">
        <v>509</v>
      </c>
      <c r="P228" s="76" t="s">
        <v>226</v>
      </c>
      <c r="Q228" s="77">
        <v>6.7</v>
      </c>
      <c r="R228" s="78"/>
      <c r="S228" s="79">
        <v>-1.8</v>
      </c>
      <c r="AA228" s="50"/>
      <c r="AB228" s="50"/>
      <c r="AC228" s="50"/>
      <c r="AD228" s="76"/>
      <c r="AE228" s="50">
        <v>0.58199999999999996</v>
      </c>
      <c r="AF228" s="50"/>
      <c r="AG228" s="50">
        <v>0.41799999999999998</v>
      </c>
      <c r="AH228" s="76"/>
      <c r="AQ228" s="75" t="s">
        <v>110</v>
      </c>
      <c r="AR228" s="80">
        <v>0.99199999999999999</v>
      </c>
      <c r="AS228" s="80">
        <v>1.117</v>
      </c>
      <c r="AU228" s="81">
        <v>292.74599999999998</v>
      </c>
      <c r="AV228" s="81">
        <v>210.25400000000002</v>
      </c>
      <c r="AW228" s="81">
        <v>290.40403199999997</v>
      </c>
      <c r="AX228" s="81">
        <v>11.831398010301148</v>
      </c>
      <c r="AY228" s="81">
        <v>234.85371800000001</v>
      </c>
      <c r="AZ228" s="81">
        <v>9.628920605147929</v>
      </c>
      <c r="BA228" s="75"/>
      <c r="BB228" s="82" t="s">
        <v>441</v>
      </c>
      <c r="BC228" s="83" t="s">
        <v>516</v>
      </c>
      <c r="BD228" s="76">
        <v>48.96</v>
      </c>
      <c r="BE228" s="76"/>
      <c r="BF228" s="76">
        <v>1.55647</v>
      </c>
      <c r="BG228" s="76"/>
      <c r="BH228" s="76">
        <v>14.185600000000001</v>
      </c>
      <c r="BI228" s="76"/>
      <c r="BJ228" s="76"/>
      <c r="BK228" s="76"/>
      <c r="BL228" s="76"/>
      <c r="BM228" s="76"/>
      <c r="BN228" s="76">
        <v>11.1317</v>
      </c>
      <c r="BO228" s="76"/>
      <c r="BP228" s="76">
        <v>0.17732000000000001</v>
      </c>
      <c r="BQ228" s="76"/>
      <c r="BR228" s="76">
        <v>7.0336800000000004</v>
      </c>
      <c r="BS228" s="76"/>
      <c r="BT228" s="76"/>
      <c r="BU228" s="76"/>
      <c r="BV228" s="76"/>
      <c r="BW228" s="76"/>
      <c r="BX228" s="76">
        <v>12.1267</v>
      </c>
      <c r="BY228" s="76"/>
      <c r="BZ228" s="76">
        <v>2.8863699999999999</v>
      </c>
      <c r="CA228" s="76"/>
      <c r="CB228" s="76">
        <v>0.15761800000000001</v>
      </c>
      <c r="CC228" s="76"/>
      <c r="CD228" s="76">
        <v>0.108362</v>
      </c>
      <c r="CE228" s="76"/>
      <c r="CF228" s="76"/>
      <c r="CG228" s="76"/>
      <c r="CH228" s="76"/>
      <c r="CI228" s="76"/>
      <c r="CJ228" s="76"/>
      <c r="CK228" s="76"/>
      <c r="CL228" s="76"/>
      <c r="CM228" s="76"/>
      <c r="CN228" s="76"/>
      <c r="CO228" s="76"/>
      <c r="CP228" s="76"/>
      <c r="CQ228" s="76"/>
      <c r="CR228" s="76"/>
      <c r="CS228" s="76"/>
      <c r="CT228" s="76"/>
      <c r="CU228" s="76"/>
      <c r="CV228" s="76"/>
      <c r="CW228" s="76"/>
      <c r="CX228" s="76"/>
      <c r="CY228" s="76"/>
      <c r="CZ228" s="76"/>
      <c r="DA228" s="76"/>
      <c r="DB228" s="76"/>
      <c r="DC228" s="76"/>
      <c r="DD228" s="76"/>
      <c r="DE228" s="76"/>
      <c r="DF228" s="76"/>
      <c r="DG228" s="76"/>
      <c r="DH228" s="39">
        <f t="shared" si="191"/>
        <v>98.323819999999984</v>
      </c>
      <c r="DJ228" s="45">
        <f t="shared" si="168"/>
        <v>1.6761800000000164</v>
      </c>
      <c r="DK228" s="76"/>
      <c r="DL228" s="41" t="s">
        <v>535</v>
      </c>
      <c r="DO228" s="39">
        <v>1.67</v>
      </c>
      <c r="DP228" s="76">
        <v>0.04</v>
      </c>
      <c r="DQ228" s="76">
        <v>6.1999999999999998E-3</v>
      </c>
      <c r="DR228" s="76">
        <v>5.9999999999999995E-4</v>
      </c>
      <c r="DU228" s="45"/>
      <c r="DW228" s="75"/>
      <c r="DX228" s="41">
        <f t="shared" si="169"/>
        <v>49.794647929667512</v>
      </c>
      <c r="DY228" s="41">
        <f t="shared" si="170"/>
        <v>0</v>
      </c>
      <c r="DZ228" s="41">
        <f t="shared" si="171"/>
        <v>1.5830039963866338</v>
      </c>
      <c r="EA228" s="41">
        <f t="shared" si="172"/>
        <v>0</v>
      </c>
      <c r="EB228" s="41">
        <f t="shared" si="173"/>
        <v>14.427429690994515</v>
      </c>
      <c r="EC228" s="41">
        <f t="shared" si="174"/>
        <v>0</v>
      </c>
      <c r="ED228" s="41">
        <f t="shared" si="175"/>
        <v>11.321468185430552</v>
      </c>
      <c r="EE228" s="41">
        <f t="shared" si="176"/>
        <v>0</v>
      </c>
      <c r="EF228" s="41">
        <f t="shared" si="177"/>
        <v>0.18034287113743144</v>
      </c>
      <c r="EG228" s="41">
        <f t="shared" si="178"/>
        <v>0</v>
      </c>
      <c r="EH228" s="41">
        <f t="shared" si="179"/>
        <v>7.1535869944841455</v>
      </c>
      <c r="EI228" s="41">
        <f t="shared" si="180"/>
        <v>0</v>
      </c>
      <c r="EJ228" s="41">
        <f t="shared" si="181"/>
        <v>12.333430495275714</v>
      </c>
      <c r="EK228" s="41">
        <f t="shared" si="182"/>
        <v>0</v>
      </c>
      <c r="EL228" s="41">
        <f t="shared" si="183"/>
        <v>2.9355755299173691</v>
      </c>
      <c r="EM228" s="41">
        <f t="shared" si="184"/>
        <v>0</v>
      </c>
      <c r="EN228" s="41">
        <f t="shared" si="185"/>
        <v>0.16030500035494963</v>
      </c>
      <c r="EO228" s="41">
        <f t="shared" si="186"/>
        <v>0</v>
      </c>
      <c r="EP228" s="41">
        <f t="shared" si="187"/>
        <v>0.11020930635119751</v>
      </c>
      <c r="EQ228" s="41">
        <f t="shared" si="188"/>
        <v>0</v>
      </c>
      <c r="ER228" s="41">
        <f t="shared" si="189"/>
        <v>100</v>
      </c>
      <c r="ES228" s="41">
        <f t="shared" si="190"/>
        <v>0</v>
      </c>
    </row>
    <row r="229" spans="1:149" s="41" customFormat="1" x14ac:dyDescent="0.45">
      <c r="A229" s="39" t="s">
        <v>262</v>
      </c>
      <c r="B229" s="75" t="s">
        <v>118</v>
      </c>
      <c r="C229" s="41" t="s">
        <v>445</v>
      </c>
      <c r="D229" s="41" t="s">
        <v>542</v>
      </c>
      <c r="E229" s="39" t="s">
        <v>20</v>
      </c>
      <c r="F229" s="39" t="s">
        <v>381</v>
      </c>
      <c r="G229" s="76" t="s">
        <v>435</v>
      </c>
      <c r="H229" s="39" t="s">
        <v>129</v>
      </c>
      <c r="I229" s="39">
        <v>2</v>
      </c>
      <c r="J229" s="39">
        <v>50.7</v>
      </c>
      <c r="K229" s="39"/>
      <c r="L229" s="39">
        <v>1200</v>
      </c>
      <c r="M229" s="76"/>
      <c r="N229" s="41" t="s">
        <v>89</v>
      </c>
      <c r="O229" s="39" t="s">
        <v>510</v>
      </c>
      <c r="P229" s="76" t="s">
        <v>226</v>
      </c>
      <c r="Q229" s="77">
        <v>9.6999999999999993</v>
      </c>
      <c r="R229" s="78"/>
      <c r="S229" s="79">
        <v>1.2</v>
      </c>
      <c r="AA229" s="50"/>
      <c r="AB229" s="50"/>
      <c r="AC229" s="50"/>
      <c r="AD229" s="76"/>
      <c r="AE229" s="50">
        <v>0.55200000000000005</v>
      </c>
      <c r="AF229" s="50"/>
      <c r="AG229" s="50">
        <v>0.44800000000000001</v>
      </c>
      <c r="AH229" s="76"/>
      <c r="AQ229" s="75" t="s">
        <v>110</v>
      </c>
      <c r="AR229" s="80">
        <v>0.99219999999999997</v>
      </c>
      <c r="AS229" s="80">
        <v>1.1180000000000001</v>
      </c>
      <c r="AU229" s="81">
        <v>279.86400000000003</v>
      </c>
      <c r="AV229" s="81">
        <v>227.13599999999997</v>
      </c>
      <c r="AW229" s="81">
        <v>277.68106080000001</v>
      </c>
      <c r="AX229" s="81">
        <v>11.227676488204661</v>
      </c>
      <c r="AY229" s="81">
        <v>253.93804799999998</v>
      </c>
      <c r="AZ229" s="81">
        <v>10.334135272029538</v>
      </c>
      <c r="BA229" s="75"/>
      <c r="BB229" s="82" t="s">
        <v>441</v>
      </c>
      <c r="BC229" s="83" t="s">
        <v>516</v>
      </c>
      <c r="BD229" s="76">
        <v>49.0047</v>
      </c>
      <c r="BE229" s="76"/>
      <c r="BF229" s="76">
        <v>1.55789</v>
      </c>
      <c r="BG229" s="76"/>
      <c r="BH229" s="76">
        <v>14.198499999999999</v>
      </c>
      <c r="BI229" s="76"/>
      <c r="BJ229" s="76"/>
      <c r="BK229" s="76"/>
      <c r="BL229" s="76"/>
      <c r="BM229" s="76"/>
      <c r="BN229" s="76">
        <v>11.1419</v>
      </c>
      <c r="BO229" s="76"/>
      <c r="BP229" s="76">
        <v>0.177482</v>
      </c>
      <c r="BQ229" s="76"/>
      <c r="BR229" s="76">
        <v>7.0401100000000003</v>
      </c>
      <c r="BS229" s="76"/>
      <c r="BT229" s="76"/>
      <c r="BU229" s="76"/>
      <c r="BV229" s="76"/>
      <c r="BW229" s="76"/>
      <c r="BX229" s="76">
        <v>12.1378</v>
      </c>
      <c r="BY229" s="76"/>
      <c r="BZ229" s="76">
        <v>2.8890099999999999</v>
      </c>
      <c r="CA229" s="76"/>
      <c r="CB229" s="76">
        <v>0.15776200000000001</v>
      </c>
      <c r="CC229" s="76"/>
      <c r="CD229" s="76">
        <v>0.108461</v>
      </c>
      <c r="CE229" s="76"/>
      <c r="CF229" s="76"/>
      <c r="CG229" s="76"/>
      <c r="CH229" s="76"/>
      <c r="CI229" s="76"/>
      <c r="CJ229" s="76"/>
      <c r="CK229" s="76"/>
      <c r="CL229" s="76"/>
      <c r="CM229" s="76"/>
      <c r="CN229" s="76"/>
      <c r="CO229" s="76"/>
      <c r="CP229" s="76"/>
      <c r="CQ229" s="76"/>
      <c r="CR229" s="76"/>
      <c r="CS229" s="76"/>
      <c r="CT229" s="76"/>
      <c r="CU229" s="76"/>
      <c r="CV229" s="76"/>
      <c r="CW229" s="76"/>
      <c r="CX229" s="76"/>
      <c r="CY229" s="76"/>
      <c r="CZ229" s="76"/>
      <c r="DA229" s="76"/>
      <c r="DB229" s="76"/>
      <c r="DC229" s="76"/>
      <c r="DD229" s="76"/>
      <c r="DE229" s="76"/>
      <c r="DF229" s="76"/>
      <c r="DG229" s="76"/>
      <c r="DH229" s="39">
        <f t="shared" si="191"/>
        <v>98.413614999999993</v>
      </c>
      <c r="DJ229" s="45">
        <f t="shared" si="168"/>
        <v>1.586385000000007</v>
      </c>
      <c r="DK229" s="76"/>
      <c r="DL229" s="41" t="s">
        <v>535</v>
      </c>
      <c r="DO229" s="39">
        <v>1.58</v>
      </c>
      <c r="DP229" s="76">
        <v>0.1</v>
      </c>
      <c r="DQ229" s="76">
        <v>6.4000000000000003E-3</v>
      </c>
      <c r="DR229" s="76">
        <v>5.9999999999999995E-4</v>
      </c>
      <c r="DU229" s="45"/>
      <c r="DW229" s="75"/>
      <c r="DX229" s="41">
        <f t="shared" si="169"/>
        <v>49.79463461432649</v>
      </c>
      <c r="DY229" s="41">
        <f t="shared" si="170"/>
        <v>0</v>
      </c>
      <c r="DZ229" s="41">
        <f t="shared" si="171"/>
        <v>1.5830025144386781</v>
      </c>
      <c r="EA229" s="41">
        <f t="shared" si="172"/>
        <v>0</v>
      </c>
      <c r="EB229" s="41">
        <f t="shared" si="173"/>
        <v>14.427373692146153</v>
      </c>
      <c r="EC229" s="41">
        <f t="shared" si="174"/>
        <v>0</v>
      </c>
      <c r="ED229" s="41">
        <f t="shared" si="175"/>
        <v>11.321502619327621</v>
      </c>
      <c r="EE229" s="41">
        <f t="shared" si="176"/>
        <v>0</v>
      </c>
      <c r="EF229" s="41">
        <f t="shared" si="177"/>
        <v>0.18034293324150324</v>
      </c>
      <c r="EG229" s="41">
        <f t="shared" si="178"/>
        <v>0</v>
      </c>
      <c r="EH229" s="41">
        <f t="shared" si="179"/>
        <v>7.1535935347969897</v>
      </c>
      <c r="EI229" s="41">
        <f t="shared" si="180"/>
        <v>0</v>
      </c>
      <c r="EJ229" s="41">
        <f t="shared" si="181"/>
        <v>12.333456097512526</v>
      </c>
      <c r="EK229" s="41">
        <f t="shared" si="182"/>
        <v>0</v>
      </c>
      <c r="EL229" s="41">
        <f t="shared" si="183"/>
        <v>2.9355795943477943</v>
      </c>
      <c r="EM229" s="41">
        <f t="shared" si="184"/>
        <v>0</v>
      </c>
      <c r="EN229" s="41">
        <f t="shared" si="185"/>
        <v>0.16030505535235143</v>
      </c>
      <c r="EO229" s="41">
        <f t="shared" si="186"/>
        <v>0</v>
      </c>
      <c r="EP229" s="41">
        <f t="shared" si="187"/>
        <v>0.11020934450990344</v>
      </c>
      <c r="EQ229" s="41">
        <f t="shared" si="188"/>
        <v>0</v>
      </c>
      <c r="ER229" s="41">
        <f t="shared" si="189"/>
        <v>100</v>
      </c>
      <c r="ES229" s="41">
        <f t="shared" si="190"/>
        <v>0</v>
      </c>
    </row>
    <row r="230" spans="1:149" s="42" customFormat="1" ht="14.65" thickBot="1" x14ac:dyDescent="0.5">
      <c r="A230" s="40" t="s">
        <v>262</v>
      </c>
      <c r="B230" s="84" t="s">
        <v>118</v>
      </c>
      <c r="C230" s="42" t="s">
        <v>445</v>
      </c>
      <c r="D230" s="42" t="s">
        <v>542</v>
      </c>
      <c r="E230" s="40" t="s">
        <v>20</v>
      </c>
      <c r="F230" s="40" t="s">
        <v>382</v>
      </c>
      <c r="G230" s="85" t="s">
        <v>435</v>
      </c>
      <c r="H230" s="40" t="s">
        <v>129</v>
      </c>
      <c r="I230" s="40">
        <v>2</v>
      </c>
      <c r="J230" s="40">
        <v>50.4</v>
      </c>
      <c r="K230" s="40"/>
      <c r="L230" s="40">
        <v>1200</v>
      </c>
      <c r="M230" s="85"/>
      <c r="O230" s="40"/>
      <c r="P230" s="85" t="s">
        <v>226</v>
      </c>
      <c r="Q230" s="86"/>
      <c r="R230" s="87"/>
      <c r="S230" s="88"/>
      <c r="AA230" s="51"/>
      <c r="AB230" s="51"/>
      <c r="AC230" s="51"/>
      <c r="AD230" s="85"/>
      <c r="AE230" s="51">
        <v>3.5000000000000003E-2</v>
      </c>
      <c r="AF230" s="51"/>
      <c r="AG230" s="51">
        <v>0.96499999999999997</v>
      </c>
      <c r="AH230" s="85"/>
      <c r="AQ230" s="84" t="s">
        <v>110</v>
      </c>
      <c r="AR230" s="89">
        <v>1.0069999999999999</v>
      </c>
      <c r="AS230" s="89">
        <v>1.1120000000000001</v>
      </c>
      <c r="AU230" s="90">
        <v>17.64</v>
      </c>
      <c r="AV230" s="90">
        <v>486.35999999999996</v>
      </c>
      <c r="AW230" s="90">
        <v>17.763479999999998</v>
      </c>
      <c r="AX230" s="90">
        <v>0.72302178814493667</v>
      </c>
      <c r="AY230" s="90">
        <v>540.83231999999998</v>
      </c>
      <c r="AZ230" s="90">
        <v>22.132560502473684</v>
      </c>
      <c r="BA230" s="84"/>
      <c r="BB230" s="91" t="s">
        <v>441</v>
      </c>
      <c r="BC230" s="92" t="s">
        <v>516</v>
      </c>
      <c r="BD230" s="85">
        <v>49.599299999999999</v>
      </c>
      <c r="BE230" s="85"/>
      <c r="BF230" s="85">
        <v>1.5768</v>
      </c>
      <c r="BG230" s="85"/>
      <c r="BH230" s="85">
        <v>14.370799999999999</v>
      </c>
      <c r="BI230" s="85"/>
      <c r="BJ230" s="85"/>
      <c r="BK230" s="85"/>
      <c r="BL230" s="85"/>
      <c r="BM230" s="85"/>
      <c r="BN230" s="85">
        <v>11.277100000000001</v>
      </c>
      <c r="BO230" s="85"/>
      <c r="BP230" s="85">
        <v>0.17963499999999999</v>
      </c>
      <c r="BQ230" s="85"/>
      <c r="BR230" s="85">
        <v>7.1255300000000004</v>
      </c>
      <c r="BS230" s="85"/>
      <c r="BT230" s="85"/>
      <c r="BU230" s="85"/>
      <c r="BV230" s="85"/>
      <c r="BW230" s="85"/>
      <c r="BX230" s="85">
        <v>12.285</v>
      </c>
      <c r="BY230" s="85"/>
      <c r="BZ230" s="85">
        <v>2.9240599999999999</v>
      </c>
      <c r="CA230" s="85"/>
      <c r="CB230" s="85">
        <v>0.15967600000000001</v>
      </c>
      <c r="CC230" s="85"/>
      <c r="CD230" s="85">
        <v>0.109777</v>
      </c>
      <c r="CE230" s="85"/>
      <c r="CF230" s="85"/>
      <c r="CG230" s="85"/>
      <c r="CH230" s="85"/>
      <c r="CI230" s="85"/>
      <c r="CJ230" s="85"/>
      <c r="CK230" s="85"/>
      <c r="CL230" s="85"/>
      <c r="CM230" s="85"/>
      <c r="CN230" s="85"/>
      <c r="CO230" s="85"/>
      <c r="CP230" s="85"/>
      <c r="CQ230" s="85"/>
      <c r="CR230" s="85"/>
      <c r="CS230" s="85"/>
      <c r="CT230" s="85"/>
      <c r="CU230" s="85"/>
      <c r="CV230" s="85"/>
      <c r="CW230" s="85"/>
      <c r="CX230" s="85"/>
      <c r="CY230" s="85"/>
      <c r="CZ230" s="85"/>
      <c r="DA230" s="85"/>
      <c r="DB230" s="85"/>
      <c r="DC230" s="85"/>
      <c r="DD230" s="85"/>
      <c r="DE230" s="85"/>
      <c r="DF230" s="85"/>
      <c r="DG230" s="85"/>
      <c r="DH230" s="40">
        <f t="shared" si="191"/>
        <v>99.607677999999993</v>
      </c>
      <c r="DJ230" s="46">
        <f t="shared" si="168"/>
        <v>0.39232200000000716</v>
      </c>
      <c r="DK230" s="85"/>
      <c r="DL230" s="42" t="s">
        <v>535</v>
      </c>
      <c r="DO230" s="40">
        <v>0.37</v>
      </c>
      <c r="DP230" s="85">
        <v>0.02</v>
      </c>
      <c r="DQ230" s="85">
        <v>2.23E-2</v>
      </c>
      <c r="DR230" s="85">
        <v>1.6000000000000001E-3</v>
      </c>
      <c r="DU230" s="46"/>
      <c r="DW230" s="84"/>
      <c r="DX230" s="42">
        <f t="shared" si="169"/>
        <v>49.794655387910964</v>
      </c>
      <c r="DY230" s="42">
        <f t="shared" si="170"/>
        <v>0</v>
      </c>
      <c r="DZ230" s="42">
        <f t="shared" si="171"/>
        <v>1.5830104984477202</v>
      </c>
      <c r="EA230" s="42">
        <f t="shared" si="172"/>
        <v>0</v>
      </c>
      <c r="EB230" s="42">
        <f t="shared" si="173"/>
        <v>14.427401871570583</v>
      </c>
      <c r="EC230" s="42">
        <f t="shared" si="174"/>
        <v>0</v>
      </c>
      <c r="ED230" s="42">
        <f t="shared" si="175"/>
        <v>11.321516801144588</v>
      </c>
      <c r="EE230" s="42">
        <f t="shared" si="176"/>
        <v>0</v>
      </c>
      <c r="EF230" s="42">
        <f t="shared" si="177"/>
        <v>0.18034252339463228</v>
      </c>
      <c r="EG230" s="42">
        <f t="shared" si="178"/>
        <v>0</v>
      </c>
      <c r="EH230" s="42">
        <f t="shared" si="179"/>
        <v>7.1535951274760174</v>
      </c>
      <c r="EI230" s="42">
        <f t="shared" si="180"/>
        <v>0</v>
      </c>
      <c r="EJ230" s="42">
        <f t="shared" si="181"/>
        <v>12.333386588933436</v>
      </c>
      <c r="EK230" s="42">
        <f t="shared" si="182"/>
        <v>0</v>
      </c>
      <c r="EL230" s="42">
        <f t="shared" si="183"/>
        <v>2.9355769140607819</v>
      </c>
      <c r="EM230" s="42">
        <f t="shared" si="184"/>
        <v>0</v>
      </c>
      <c r="EN230" s="42">
        <f t="shared" si="185"/>
        <v>0.16030491143463863</v>
      </c>
      <c r="EO230" s="42">
        <f t="shared" si="186"/>
        <v>0</v>
      </c>
      <c r="EP230" s="42">
        <f t="shared" si="187"/>
        <v>0.11020937562664598</v>
      </c>
      <c r="EQ230" s="42">
        <f t="shared" si="188"/>
        <v>0</v>
      </c>
      <c r="ER230" s="42">
        <f t="shared" si="189"/>
        <v>100</v>
      </c>
      <c r="ES230" s="42">
        <f t="shared" si="190"/>
        <v>0</v>
      </c>
    </row>
    <row r="231" spans="1:149" s="12" customFormat="1" x14ac:dyDescent="0.45">
      <c r="A231" s="39" t="s">
        <v>263</v>
      </c>
      <c r="B231" s="32" t="s">
        <v>121</v>
      </c>
      <c r="C231" s="12" t="s">
        <v>445</v>
      </c>
      <c r="D231" s="12" t="s">
        <v>543</v>
      </c>
      <c r="E231" s="39" t="s">
        <v>20</v>
      </c>
      <c r="F231" s="39" t="s">
        <v>383</v>
      </c>
      <c r="G231" s="76" t="s">
        <v>435</v>
      </c>
      <c r="H231" s="39" t="s">
        <v>129</v>
      </c>
      <c r="I231" s="39">
        <v>6</v>
      </c>
      <c r="J231" s="39">
        <v>50.3</v>
      </c>
      <c r="K231" s="39"/>
      <c r="L231" s="39">
        <v>1200</v>
      </c>
      <c r="M231" s="76"/>
      <c r="O231" s="39" t="s">
        <v>511</v>
      </c>
      <c r="P231" s="76" t="s">
        <v>226</v>
      </c>
      <c r="Q231" s="95"/>
      <c r="R231" s="95">
        <v>-0.96</v>
      </c>
      <c r="S231" s="96"/>
      <c r="AA231" s="50"/>
      <c r="AB231" s="50"/>
      <c r="AC231" s="50"/>
      <c r="AD231" s="76"/>
      <c r="AE231" s="50">
        <v>0</v>
      </c>
      <c r="AF231" s="50"/>
      <c r="AG231" s="50">
        <v>1</v>
      </c>
      <c r="AH231" s="76"/>
      <c r="AQ231" s="32" t="s">
        <v>110</v>
      </c>
      <c r="AR231" s="62">
        <v>0.99209999999999998</v>
      </c>
      <c r="AS231" s="62">
        <v>1.111</v>
      </c>
      <c r="AT231" s="41"/>
      <c r="AU231" s="81"/>
      <c r="AV231" s="81">
        <v>503</v>
      </c>
      <c r="AW231" s="81"/>
      <c r="AX231" s="81"/>
      <c r="AY231" s="81">
        <v>558.83299999999997</v>
      </c>
      <c r="AZ231" s="81">
        <v>22.911958279223974</v>
      </c>
      <c r="BA231" s="32"/>
      <c r="BB231" s="97" t="s">
        <v>441</v>
      </c>
      <c r="BC231" s="83" t="s">
        <v>132</v>
      </c>
      <c r="BD231" s="76">
        <v>49.972200000000001</v>
      </c>
      <c r="BE231" s="76"/>
      <c r="BF231" s="76">
        <v>1.58039</v>
      </c>
      <c r="BG231" s="76"/>
      <c r="BH231" s="76">
        <v>14.323499999999999</v>
      </c>
      <c r="BI231" s="76"/>
      <c r="BJ231" s="76">
        <v>1.3703399999999999</v>
      </c>
      <c r="BK231" s="76"/>
      <c r="BL231" s="76"/>
      <c r="BM231" s="76"/>
      <c r="BN231" s="76">
        <v>10.012499999999999</v>
      </c>
      <c r="BO231" s="76"/>
      <c r="BP231" s="76">
        <v>0.18004400000000001</v>
      </c>
      <c r="BQ231" s="76"/>
      <c r="BR231" s="76">
        <v>7.1117400000000002</v>
      </c>
      <c r="BS231" s="76"/>
      <c r="BT231" s="76"/>
      <c r="BU231" s="76"/>
      <c r="BV231" s="76"/>
      <c r="BW231" s="76"/>
      <c r="BX231" s="76">
        <v>12.253</v>
      </c>
      <c r="BY231" s="76"/>
      <c r="BZ231" s="76">
        <v>2.9207200000000002</v>
      </c>
      <c r="CA231" s="76"/>
      <c r="CB231" s="76">
        <v>0.14003399999999999</v>
      </c>
      <c r="CC231" s="76"/>
      <c r="CD231" s="76">
        <v>0.110027</v>
      </c>
      <c r="CE231" s="76"/>
      <c r="CF231" s="76"/>
      <c r="CG231" s="76"/>
      <c r="CH231" s="76"/>
      <c r="CI231" s="76"/>
      <c r="CJ231" s="76"/>
      <c r="CK231" s="76"/>
      <c r="CL231" s="76"/>
      <c r="CM231" s="76"/>
      <c r="CN231" s="76"/>
      <c r="CO231" s="76"/>
      <c r="CP231" s="76"/>
      <c r="CQ231" s="76"/>
      <c r="CR231" s="76"/>
      <c r="CS231" s="76"/>
      <c r="CT231" s="76"/>
      <c r="CU231" s="76"/>
      <c r="CV231" s="76"/>
      <c r="CW231" s="76"/>
      <c r="CX231" s="76"/>
      <c r="CY231" s="76"/>
      <c r="CZ231" s="76"/>
      <c r="DA231" s="76"/>
      <c r="DB231" s="76"/>
      <c r="DC231" s="76"/>
      <c r="DD231" s="76"/>
      <c r="DE231" s="76"/>
      <c r="DF231" s="76"/>
      <c r="DG231" s="76"/>
      <c r="DH231" s="39">
        <f t="shared" si="191"/>
        <v>99.974495000000005</v>
      </c>
      <c r="DJ231" s="45">
        <f t="shared" ref="DJ231:DJ235" si="192">IF(AND(DH231&lt;100, DH231&gt;0), 100-DH231, 0)</f>
        <v>2.5504999999995448E-2</v>
      </c>
      <c r="DK231" s="76">
        <v>0</v>
      </c>
      <c r="DL231" s="12" t="s">
        <v>111</v>
      </c>
      <c r="DO231" s="39"/>
      <c r="DP231" s="76"/>
      <c r="DQ231" s="76">
        <v>2.5499999999999998E-2</v>
      </c>
      <c r="DR231" s="76"/>
      <c r="DU231" s="64"/>
      <c r="DW231" s="32"/>
      <c r="DX231" s="12">
        <f t="shared" ref="DX231:DX235" si="193">BD231/$DH231*100</f>
        <v>49.984948661156025</v>
      </c>
      <c r="DY231" s="12">
        <f t="shared" ref="DY231:DY235" si="194">DX231*SQRT(((BE231/BD231)^2)+(($DI231/$DH231)^2))</f>
        <v>0</v>
      </c>
      <c r="DZ231" s="12">
        <f t="shared" ref="DZ231:DZ235" si="195">BF231/$DH231*100</f>
        <v>1.5807931813008906</v>
      </c>
      <c r="EA231" s="12">
        <f t="shared" ref="EA231:EA235" si="196">DZ231*SQRT(((BG231/BF231)^2)+(($DI231/$DH231)^2))</f>
        <v>0</v>
      </c>
      <c r="EB231" s="12">
        <f t="shared" ref="EB231:EB235" si="197">BH231/$DH231*100</f>
        <v>14.327154140663575</v>
      </c>
      <c r="EC231" s="12">
        <f t="shared" ref="EC231:EC235" si="198">EB231*SQRT(((BI231/BH231)^2)+(($DI231/$DH231)^2))</f>
        <v>0</v>
      </c>
      <c r="ED231" s="12">
        <f t="shared" ref="ED231:ED235" si="199">BN231/$DH231*100</f>
        <v>10.015054339609316</v>
      </c>
      <c r="EE231" s="12">
        <f t="shared" ref="EE231:EE235" si="200">ED231*SQRT(((BO231/BN231)^2)+(($DI231/$DH231)^2))</f>
        <v>0</v>
      </c>
      <c r="EF231" s="12">
        <f t="shared" ref="EF231:EF235" si="201">BP231/$DH231*100</f>
        <v>0.18008993193714057</v>
      </c>
      <c r="EG231" s="12">
        <f t="shared" ref="EG231:EG235" si="202">EF231*SQRT(((BQ231/BP231)^2)+(($DI231/$DH231)^2))</f>
        <v>0</v>
      </c>
      <c r="EH231" s="12">
        <f t="shared" ref="EH231:EH235" si="203">BR231/$DH231*100</f>
        <v>7.1135543120272828</v>
      </c>
      <c r="EI231" s="12">
        <f t="shared" ref="EI231:EI235" si="204">EH231*SQRT(((BS231/BR231)^2)+(($DI231/$DH231)^2))</f>
        <v>0</v>
      </c>
      <c r="EJ231" s="12">
        <f t="shared" ref="EJ231:EJ235" si="205">BX231/$DH231*100</f>
        <v>12.25612592491715</v>
      </c>
      <c r="EK231" s="12">
        <f t="shared" ref="EK231:EK235" si="206">EJ231*SQRT(((BY231/BX231)^2)+(($DI231/$DH231)^2))</f>
        <v>0</v>
      </c>
      <c r="EL231" s="12">
        <f t="shared" ref="EL231:EL235" si="207">BZ231/$DH231*100</f>
        <v>2.921465119678774</v>
      </c>
      <c r="EM231" s="12">
        <f t="shared" ref="EM231:EM235" si="208">EL231*SQRT(((CA231/BZ231)^2)+(($DI231/$DH231)^2))</f>
        <v>0</v>
      </c>
      <c r="EN231" s="12">
        <f t="shared" ref="EN231:EN235" si="209">CB231/$DH231*100</f>
        <v>0.14006972478330595</v>
      </c>
      <c r="EO231" s="12">
        <f t="shared" ref="EO231:EO235" si="210">EN231*SQRT(((CC231/CB231)^2)+(($DI231/$DH231)^2))</f>
        <v>0</v>
      </c>
      <c r="EP231" s="12">
        <f t="shared" ref="EP231:EP235" si="211">CD231/$DH231*100</f>
        <v>0.11005506954548758</v>
      </c>
      <c r="EQ231" s="12">
        <f t="shared" ref="EQ231:EQ235" si="212">EP231*SQRT(((CE231/CD231)^2)+(($DI231/$DH231)^2))</f>
        <v>0</v>
      </c>
      <c r="ER231" s="12">
        <f t="shared" ref="ER231:ER235" si="213">DH231/$DH231*100</f>
        <v>100</v>
      </c>
      <c r="ES231" s="12">
        <f t="shared" ref="ES231:ES235" si="214">ER231*SQRT(((DI231/DH231)^2)+(($DI231/$DH231)^2))</f>
        <v>0</v>
      </c>
    </row>
    <row r="232" spans="1:149" s="12" customFormat="1" x14ac:dyDescent="0.45">
      <c r="A232" s="39" t="s">
        <v>263</v>
      </c>
      <c r="B232" s="32" t="s">
        <v>121</v>
      </c>
      <c r="C232" s="12" t="s">
        <v>445</v>
      </c>
      <c r="D232" s="12" t="s">
        <v>543</v>
      </c>
      <c r="E232" s="39" t="s">
        <v>20</v>
      </c>
      <c r="F232" s="39" t="s">
        <v>384</v>
      </c>
      <c r="G232" s="76" t="s">
        <v>435</v>
      </c>
      <c r="H232" s="39" t="s">
        <v>129</v>
      </c>
      <c r="I232" s="39">
        <v>6</v>
      </c>
      <c r="J232" s="39">
        <v>100.8</v>
      </c>
      <c r="K232" s="39"/>
      <c r="L232" s="39">
        <v>1200</v>
      </c>
      <c r="M232" s="76"/>
      <c r="O232" s="39" t="s">
        <v>511</v>
      </c>
      <c r="P232" s="76" t="s">
        <v>226</v>
      </c>
      <c r="Q232" s="95"/>
      <c r="R232" s="95">
        <v>-0.96</v>
      </c>
      <c r="S232" s="96"/>
      <c r="AA232" s="50"/>
      <c r="AB232" s="50"/>
      <c r="AC232" s="50"/>
      <c r="AD232" s="76"/>
      <c r="AE232" s="50">
        <v>0</v>
      </c>
      <c r="AF232" s="50"/>
      <c r="AG232" s="50">
        <v>1</v>
      </c>
      <c r="AH232" s="76"/>
      <c r="AQ232" s="32" t="s">
        <v>110</v>
      </c>
      <c r="AR232" s="62">
        <v>0.99070000000000003</v>
      </c>
      <c r="AS232" s="62">
        <v>1.246</v>
      </c>
      <c r="AT232" s="41"/>
      <c r="AU232" s="81"/>
      <c r="AV232" s="81">
        <v>1008</v>
      </c>
      <c r="AW232" s="81"/>
      <c r="AX232" s="81"/>
      <c r="AY232" s="81">
        <v>1255.9680000000001</v>
      </c>
      <c r="AZ232" s="81">
        <v>27.906127673011174</v>
      </c>
      <c r="BA232" s="32"/>
      <c r="BB232" s="97" t="s">
        <v>441</v>
      </c>
      <c r="BC232" s="83" t="s">
        <v>132</v>
      </c>
      <c r="BD232" s="76">
        <v>49.956600000000002</v>
      </c>
      <c r="BE232" s="76"/>
      <c r="BF232" s="76">
        <v>1.57989</v>
      </c>
      <c r="BG232" s="76"/>
      <c r="BH232" s="76">
        <v>14.319000000000001</v>
      </c>
      <c r="BI232" s="76"/>
      <c r="BJ232" s="76">
        <v>1.36991</v>
      </c>
      <c r="BK232" s="76"/>
      <c r="BL232" s="76"/>
      <c r="BM232" s="76"/>
      <c r="BN232" s="76">
        <v>10.0093</v>
      </c>
      <c r="BO232" s="76"/>
      <c r="BP232" s="76">
        <v>0.17998800000000001</v>
      </c>
      <c r="BQ232" s="76"/>
      <c r="BR232" s="76">
        <v>7.1095199999999998</v>
      </c>
      <c r="BS232" s="76"/>
      <c r="BT232" s="76"/>
      <c r="BU232" s="76"/>
      <c r="BV232" s="76"/>
      <c r="BW232" s="76"/>
      <c r="BX232" s="76">
        <v>12.2492</v>
      </c>
      <c r="BY232" s="76"/>
      <c r="BZ232" s="76">
        <v>2.9198</v>
      </c>
      <c r="CA232" s="76"/>
      <c r="CB232" s="76">
        <v>0.139991</v>
      </c>
      <c r="CC232" s="76"/>
      <c r="CD232" s="76">
        <v>0.10999299999999999</v>
      </c>
      <c r="CE232" s="76"/>
      <c r="CF232" s="76"/>
      <c r="CG232" s="76"/>
      <c r="CH232" s="76"/>
      <c r="CI232" s="76"/>
      <c r="CJ232" s="76"/>
      <c r="CK232" s="76"/>
      <c r="CL232" s="76"/>
      <c r="CM232" s="76"/>
      <c r="CN232" s="76"/>
      <c r="CO232" s="76"/>
      <c r="CP232" s="76"/>
      <c r="CQ232" s="76"/>
      <c r="CR232" s="76"/>
      <c r="CS232" s="76"/>
      <c r="CT232" s="76"/>
      <c r="CU232" s="76"/>
      <c r="CV232" s="76"/>
      <c r="CW232" s="76"/>
      <c r="CX232" s="76"/>
      <c r="CY232" s="76"/>
      <c r="CZ232" s="76"/>
      <c r="DA232" s="76"/>
      <c r="DB232" s="76"/>
      <c r="DC232" s="76"/>
      <c r="DD232" s="76"/>
      <c r="DE232" s="76"/>
      <c r="DF232" s="76"/>
      <c r="DG232" s="76"/>
      <c r="DH232" s="39">
        <f t="shared" si="191"/>
        <v>99.943191999999996</v>
      </c>
      <c r="DJ232" s="45">
        <f t="shared" si="192"/>
        <v>5.6808000000003744E-2</v>
      </c>
      <c r="DK232" s="76">
        <v>0</v>
      </c>
      <c r="DL232" s="12" t="s">
        <v>111</v>
      </c>
      <c r="DO232" s="39"/>
      <c r="DP232" s="76"/>
      <c r="DQ232" s="76">
        <v>5.67E-2</v>
      </c>
      <c r="DR232" s="76"/>
      <c r="DU232" s="64"/>
      <c r="DW232" s="32"/>
      <c r="DX232" s="12">
        <f t="shared" si="193"/>
        <v>49.984995476230139</v>
      </c>
      <c r="DY232" s="12">
        <f t="shared" si="194"/>
        <v>0</v>
      </c>
      <c r="DZ232" s="12">
        <f t="shared" si="195"/>
        <v>1.5807880140550246</v>
      </c>
      <c r="EA232" s="12">
        <f t="shared" si="196"/>
        <v>0</v>
      </c>
      <c r="EB232" s="12">
        <f t="shared" si="197"/>
        <v>14.327138961101024</v>
      </c>
      <c r="EC232" s="12">
        <f t="shared" si="198"/>
        <v>0</v>
      </c>
      <c r="ED232" s="12">
        <f t="shared" si="199"/>
        <v>10.014989315130139</v>
      </c>
      <c r="EE232" s="12">
        <f t="shared" si="200"/>
        <v>0</v>
      </c>
      <c r="EF232" s="12">
        <f t="shared" si="201"/>
        <v>0.18009030570086257</v>
      </c>
      <c r="EG232" s="12">
        <f t="shared" si="202"/>
        <v>0</v>
      </c>
      <c r="EH232" s="12">
        <f t="shared" si="203"/>
        <v>7.1135610717736535</v>
      </c>
      <c r="EI232" s="12">
        <f t="shared" si="204"/>
        <v>0</v>
      </c>
      <c r="EJ232" s="12">
        <f t="shared" si="205"/>
        <v>12.256162480782082</v>
      </c>
      <c r="EK232" s="12">
        <f t="shared" si="206"/>
        <v>0</v>
      </c>
      <c r="EL232" s="12">
        <f t="shared" si="207"/>
        <v>2.9214596227825105</v>
      </c>
      <c r="EM232" s="12">
        <f t="shared" si="208"/>
        <v>0</v>
      </c>
      <c r="EN232" s="12">
        <f t="shared" si="209"/>
        <v>0.14007057129013853</v>
      </c>
      <c r="EO232" s="12">
        <f t="shared" si="210"/>
        <v>0</v>
      </c>
      <c r="EP232" s="12">
        <f t="shared" si="211"/>
        <v>0.11005552033999474</v>
      </c>
      <c r="EQ232" s="12">
        <f t="shared" si="212"/>
        <v>0</v>
      </c>
      <c r="ER232" s="12">
        <f t="shared" si="213"/>
        <v>100</v>
      </c>
      <c r="ES232" s="12">
        <f t="shared" si="214"/>
        <v>0</v>
      </c>
    </row>
    <row r="233" spans="1:149" s="12" customFormat="1" x14ac:dyDescent="0.45">
      <c r="A233" s="39" t="s">
        <v>263</v>
      </c>
      <c r="B233" s="32" t="s">
        <v>121</v>
      </c>
      <c r="C233" s="12" t="s">
        <v>445</v>
      </c>
      <c r="D233" s="12" t="s">
        <v>543</v>
      </c>
      <c r="E233" s="39" t="s">
        <v>20</v>
      </c>
      <c r="F233" s="39" t="s">
        <v>385</v>
      </c>
      <c r="G233" s="76" t="s">
        <v>435</v>
      </c>
      <c r="H233" s="39" t="s">
        <v>129</v>
      </c>
      <c r="I233" s="39">
        <v>6</v>
      </c>
      <c r="J233" s="39">
        <v>100.8</v>
      </c>
      <c r="K233" s="39"/>
      <c r="L233" s="39">
        <v>1200</v>
      </c>
      <c r="M233" s="76"/>
      <c r="O233" s="39" t="s">
        <v>511</v>
      </c>
      <c r="P233" s="76" t="s">
        <v>226</v>
      </c>
      <c r="Q233" s="95"/>
      <c r="R233" s="95">
        <v>-0.96</v>
      </c>
      <c r="S233" s="96"/>
      <c r="AA233" s="50"/>
      <c r="AB233" s="50"/>
      <c r="AC233" s="50"/>
      <c r="AD233" s="76"/>
      <c r="AE233" s="50">
        <v>0</v>
      </c>
      <c r="AF233" s="50"/>
      <c r="AG233" s="50">
        <v>1</v>
      </c>
      <c r="AH233" s="76"/>
      <c r="AQ233" s="32" t="s">
        <v>110</v>
      </c>
      <c r="AR233" s="62">
        <v>0.99070000000000003</v>
      </c>
      <c r="AS233" s="62">
        <v>1.246</v>
      </c>
      <c r="AT233" s="41"/>
      <c r="AU233" s="81"/>
      <c r="AV233" s="81">
        <v>1008</v>
      </c>
      <c r="AW233" s="81"/>
      <c r="AX233" s="81"/>
      <c r="AY233" s="81">
        <v>1255.9680000000001</v>
      </c>
      <c r="AZ233" s="81">
        <v>27.906127673011174</v>
      </c>
      <c r="BA233" s="32"/>
      <c r="BB233" s="97" t="s">
        <v>441</v>
      </c>
      <c r="BC233" s="83" t="s">
        <v>132</v>
      </c>
      <c r="BD233" s="76">
        <v>49.958300000000001</v>
      </c>
      <c r="BE233" s="76"/>
      <c r="BF233" s="76">
        <v>1.5799399999999999</v>
      </c>
      <c r="BG233" s="76"/>
      <c r="BH233" s="76">
        <v>14.3195</v>
      </c>
      <c r="BI233" s="76"/>
      <c r="BJ233" s="76">
        <v>1.36995</v>
      </c>
      <c r="BK233" s="76"/>
      <c r="BL233" s="76"/>
      <c r="BM233" s="76"/>
      <c r="BN233" s="76">
        <v>10.009600000000001</v>
      </c>
      <c r="BO233" s="76"/>
      <c r="BP233" s="76">
        <v>0.17999399999999999</v>
      </c>
      <c r="BQ233" s="76"/>
      <c r="BR233" s="76">
        <v>7.10975</v>
      </c>
      <c r="BS233" s="76"/>
      <c r="BT233" s="76"/>
      <c r="BU233" s="76"/>
      <c r="BV233" s="76"/>
      <c r="BW233" s="76"/>
      <c r="BX233" s="76">
        <v>12.249599999999999</v>
      </c>
      <c r="BY233" s="76"/>
      <c r="BZ233" s="76">
        <v>2.9199000000000002</v>
      </c>
      <c r="CA233" s="76"/>
      <c r="CB233" s="76">
        <v>0.13999500000000001</v>
      </c>
      <c r="CC233" s="76"/>
      <c r="CD233" s="76">
        <v>0.109996</v>
      </c>
      <c r="CE233" s="76"/>
      <c r="CF233" s="76"/>
      <c r="CG233" s="76"/>
      <c r="CH233" s="76"/>
      <c r="CI233" s="76"/>
      <c r="CJ233" s="76"/>
      <c r="CK233" s="76"/>
      <c r="CL233" s="76"/>
      <c r="CM233" s="76"/>
      <c r="CN233" s="76"/>
      <c r="CO233" s="76"/>
      <c r="CP233" s="76"/>
      <c r="CQ233" s="76"/>
      <c r="CR233" s="76"/>
      <c r="CS233" s="76"/>
      <c r="CT233" s="76"/>
      <c r="CU233" s="76"/>
      <c r="CV233" s="76"/>
      <c r="CW233" s="76"/>
      <c r="CX233" s="76"/>
      <c r="CY233" s="76"/>
      <c r="CZ233" s="76"/>
      <c r="DA233" s="76"/>
      <c r="DB233" s="76"/>
      <c r="DC233" s="76"/>
      <c r="DD233" s="76"/>
      <c r="DE233" s="76"/>
      <c r="DF233" s="76"/>
      <c r="DG233" s="76"/>
      <c r="DH233" s="39">
        <f t="shared" si="191"/>
        <v>99.946525000000008</v>
      </c>
      <c r="DJ233" s="45">
        <f t="shared" si="192"/>
        <v>5.3474999999991724E-2</v>
      </c>
      <c r="DK233" s="76">
        <v>0</v>
      </c>
      <c r="DL233" s="12" t="s">
        <v>111</v>
      </c>
      <c r="DO233" s="39"/>
      <c r="DP233" s="76"/>
      <c r="DQ233" s="76">
        <v>5.3499999999999999E-2</v>
      </c>
      <c r="DR233" s="76"/>
      <c r="DU233" s="64"/>
      <c r="DW233" s="32"/>
      <c r="DX233" s="12">
        <f t="shared" si="193"/>
        <v>49.985029494522195</v>
      </c>
      <c r="DY233" s="12">
        <f t="shared" si="194"/>
        <v>0</v>
      </c>
      <c r="DZ233" s="12">
        <f t="shared" si="195"/>
        <v>1.5807853249525181</v>
      </c>
      <c r="EA233" s="12">
        <f t="shared" si="196"/>
        <v>0</v>
      </c>
      <c r="EB233" s="12">
        <f t="shared" si="197"/>
        <v>14.327161449585162</v>
      </c>
      <c r="EC233" s="12">
        <f t="shared" si="198"/>
        <v>0</v>
      </c>
      <c r="ED233" s="12">
        <f t="shared" si="199"/>
        <v>10.014955497452263</v>
      </c>
      <c r="EE233" s="12">
        <f t="shared" si="200"/>
        <v>0</v>
      </c>
      <c r="EF233" s="12">
        <f t="shared" si="201"/>
        <v>0.18009030328968412</v>
      </c>
      <c r="EG233" s="12">
        <f t="shared" si="202"/>
        <v>0</v>
      </c>
      <c r="EH233" s="12">
        <f t="shared" si="203"/>
        <v>7.1135539729870541</v>
      </c>
      <c r="EI233" s="12">
        <f t="shared" si="204"/>
        <v>0</v>
      </c>
      <c r="EJ233" s="12">
        <f t="shared" si="205"/>
        <v>12.256153978339915</v>
      </c>
      <c r="EK233" s="12">
        <f t="shared" si="206"/>
        <v>0</v>
      </c>
      <c r="EL233" s="12">
        <f t="shared" si="207"/>
        <v>2.9214622519392242</v>
      </c>
      <c r="EM233" s="12">
        <f t="shared" si="208"/>
        <v>0</v>
      </c>
      <c r="EN233" s="12">
        <f t="shared" si="209"/>
        <v>0.14006990238029784</v>
      </c>
      <c r="EO233" s="12">
        <f t="shared" si="210"/>
        <v>0</v>
      </c>
      <c r="EP233" s="12">
        <f t="shared" si="211"/>
        <v>0.11005485183201716</v>
      </c>
      <c r="EQ233" s="12">
        <f t="shared" si="212"/>
        <v>0</v>
      </c>
      <c r="ER233" s="12">
        <f t="shared" si="213"/>
        <v>100</v>
      </c>
      <c r="ES233" s="12">
        <f t="shared" si="214"/>
        <v>0</v>
      </c>
    </row>
    <row r="234" spans="1:149" s="12" customFormat="1" x14ac:dyDescent="0.45">
      <c r="A234" s="39" t="s">
        <v>263</v>
      </c>
      <c r="B234" s="32" t="s">
        <v>121</v>
      </c>
      <c r="C234" s="12" t="s">
        <v>445</v>
      </c>
      <c r="D234" s="12" t="s">
        <v>543</v>
      </c>
      <c r="E234" s="39" t="s">
        <v>20</v>
      </c>
      <c r="F234" s="39" t="s">
        <v>386</v>
      </c>
      <c r="G234" s="76" t="s">
        <v>435</v>
      </c>
      <c r="H234" s="39" t="s">
        <v>129</v>
      </c>
      <c r="I234" s="39">
        <v>6</v>
      </c>
      <c r="J234" s="39">
        <v>150.29999999999998</v>
      </c>
      <c r="K234" s="39"/>
      <c r="L234" s="39">
        <v>1200</v>
      </c>
      <c r="M234" s="76"/>
      <c r="O234" s="39" t="s">
        <v>512</v>
      </c>
      <c r="P234" s="76" t="s">
        <v>226</v>
      </c>
      <c r="Q234" s="95"/>
      <c r="R234" s="95">
        <v>-0.02</v>
      </c>
      <c r="S234" s="96"/>
      <c r="AA234" s="50"/>
      <c r="AB234" s="50"/>
      <c r="AC234" s="50"/>
      <c r="AD234" s="76"/>
      <c r="AE234" s="50">
        <v>0</v>
      </c>
      <c r="AF234" s="50"/>
      <c r="AG234" s="50">
        <v>1</v>
      </c>
      <c r="AH234" s="76"/>
      <c r="AQ234" s="32" t="s">
        <v>110</v>
      </c>
      <c r="AR234" s="62">
        <v>0.99570000000000003</v>
      </c>
      <c r="AS234" s="62">
        <v>1.401</v>
      </c>
      <c r="AT234" s="41"/>
      <c r="AU234" s="81"/>
      <c r="AV234" s="81">
        <v>1502.9999999999998</v>
      </c>
      <c r="AW234" s="81"/>
      <c r="AX234" s="81"/>
      <c r="AY234" s="81">
        <v>2105.7029999999995</v>
      </c>
      <c r="AZ234" s="81">
        <v>35.05023412790419</v>
      </c>
      <c r="BA234" s="32"/>
      <c r="BB234" s="97" t="s">
        <v>441</v>
      </c>
      <c r="BC234" s="83" t="s">
        <v>132</v>
      </c>
      <c r="BD234" s="76">
        <v>49.940300000000001</v>
      </c>
      <c r="BE234" s="76"/>
      <c r="BF234" s="76">
        <v>1.57938</v>
      </c>
      <c r="BG234" s="76"/>
      <c r="BH234" s="76">
        <v>14.314299999999999</v>
      </c>
      <c r="BI234" s="76"/>
      <c r="BJ234" s="76">
        <v>1.3694599999999999</v>
      </c>
      <c r="BK234" s="76"/>
      <c r="BL234" s="76"/>
      <c r="BM234" s="76"/>
      <c r="BN234" s="76">
        <v>10.006</v>
      </c>
      <c r="BO234" s="76"/>
      <c r="BP234" s="76">
        <v>0.17992900000000001</v>
      </c>
      <c r="BQ234" s="76"/>
      <c r="BR234" s="76">
        <v>7.1071900000000001</v>
      </c>
      <c r="BS234" s="76"/>
      <c r="BT234" s="76"/>
      <c r="BU234" s="76"/>
      <c r="BV234" s="76"/>
      <c r="BW234" s="76"/>
      <c r="BX234" s="76">
        <v>12.245200000000001</v>
      </c>
      <c r="BY234" s="76"/>
      <c r="BZ234" s="76">
        <v>2.9188499999999999</v>
      </c>
      <c r="CA234" s="76"/>
      <c r="CB234" s="76">
        <v>0.13994500000000001</v>
      </c>
      <c r="CC234" s="76"/>
      <c r="CD234" s="76">
        <v>0.109957</v>
      </c>
      <c r="CE234" s="76"/>
      <c r="CF234" s="76"/>
      <c r="CG234" s="76"/>
      <c r="CH234" s="76"/>
      <c r="CI234" s="76"/>
      <c r="CJ234" s="76"/>
      <c r="CK234" s="76"/>
      <c r="CL234" s="76"/>
      <c r="CM234" s="76"/>
      <c r="CN234" s="76"/>
      <c r="CO234" s="76"/>
      <c r="CP234" s="76"/>
      <c r="CQ234" s="76"/>
      <c r="CR234" s="76"/>
      <c r="CS234" s="76"/>
      <c r="CT234" s="76"/>
      <c r="CU234" s="76"/>
      <c r="CV234" s="76"/>
      <c r="CW234" s="76"/>
      <c r="CX234" s="76"/>
      <c r="CY234" s="76"/>
      <c r="CZ234" s="76"/>
      <c r="DA234" s="76"/>
      <c r="DB234" s="76"/>
      <c r="DC234" s="76"/>
      <c r="DD234" s="76"/>
      <c r="DE234" s="76"/>
      <c r="DF234" s="76"/>
      <c r="DG234" s="76"/>
      <c r="DH234" s="39">
        <f t="shared" si="191"/>
        <v>99.910511</v>
      </c>
      <c r="DJ234" s="45">
        <f t="shared" si="192"/>
        <v>8.9489000000000374E-2</v>
      </c>
      <c r="DK234" s="76">
        <v>0</v>
      </c>
      <c r="DL234" s="12" t="s">
        <v>111</v>
      </c>
      <c r="DO234" s="39"/>
      <c r="DP234" s="76"/>
      <c r="DQ234" s="76">
        <v>8.9499999999999996E-2</v>
      </c>
      <c r="DR234" s="76"/>
      <c r="DU234" s="64"/>
      <c r="DW234" s="32"/>
      <c r="DX234" s="12">
        <f t="shared" si="193"/>
        <v>49.985031104485095</v>
      </c>
      <c r="DY234" s="12">
        <f t="shared" si="194"/>
        <v>0</v>
      </c>
      <c r="DZ234" s="12">
        <f t="shared" si="195"/>
        <v>1.5807946373129851</v>
      </c>
      <c r="EA234" s="12">
        <f t="shared" si="196"/>
        <v>0</v>
      </c>
      <c r="EB234" s="12">
        <f t="shared" si="197"/>
        <v>14.32712119748842</v>
      </c>
      <c r="EC234" s="12">
        <f t="shared" si="198"/>
        <v>0</v>
      </c>
      <c r="ED234" s="12">
        <f t="shared" si="199"/>
        <v>10.014962289603343</v>
      </c>
      <c r="EE234" s="12">
        <f t="shared" si="200"/>
        <v>0</v>
      </c>
      <c r="EF234" s="12">
        <f t="shared" si="201"/>
        <v>0.18009016088407356</v>
      </c>
      <c r="EG234" s="12">
        <f t="shared" si="202"/>
        <v>0</v>
      </c>
      <c r="EH234" s="12">
        <f t="shared" si="203"/>
        <v>7.1135558499946017</v>
      </c>
      <c r="EI234" s="12">
        <f t="shared" si="204"/>
        <v>0</v>
      </c>
      <c r="EJ234" s="12">
        <f t="shared" si="205"/>
        <v>12.256167922111819</v>
      </c>
      <c r="EK234" s="12">
        <f t="shared" si="206"/>
        <v>0</v>
      </c>
      <c r="EL234" s="12">
        <f t="shared" si="207"/>
        <v>2.9214643892673116</v>
      </c>
      <c r="EM234" s="12">
        <f t="shared" si="208"/>
        <v>0</v>
      </c>
      <c r="EN234" s="12">
        <f t="shared" si="209"/>
        <v>0.14007034755332201</v>
      </c>
      <c r="EO234" s="12">
        <f t="shared" si="210"/>
        <v>0</v>
      </c>
      <c r="EP234" s="12">
        <f t="shared" si="211"/>
        <v>0.11005548755525832</v>
      </c>
      <c r="EQ234" s="12">
        <f t="shared" si="212"/>
        <v>0</v>
      </c>
      <c r="ER234" s="12">
        <f t="shared" si="213"/>
        <v>100</v>
      </c>
      <c r="ES234" s="12">
        <f t="shared" si="214"/>
        <v>0</v>
      </c>
    </row>
    <row r="235" spans="1:149" s="38" customFormat="1" ht="14.65" thickBot="1" x14ac:dyDescent="0.5">
      <c r="A235" s="40" t="s">
        <v>263</v>
      </c>
      <c r="B235" s="98" t="s">
        <v>121</v>
      </c>
      <c r="C235" s="38" t="s">
        <v>445</v>
      </c>
      <c r="D235" s="38" t="s">
        <v>543</v>
      </c>
      <c r="E235" s="40" t="s">
        <v>20</v>
      </c>
      <c r="F235" s="40" t="s">
        <v>387</v>
      </c>
      <c r="G235" s="85" t="s">
        <v>435</v>
      </c>
      <c r="H235" s="40" t="s">
        <v>129</v>
      </c>
      <c r="I235" s="40">
        <v>6</v>
      </c>
      <c r="J235" s="40">
        <v>150.29999999999998</v>
      </c>
      <c r="K235" s="40"/>
      <c r="L235" s="40">
        <v>1200</v>
      </c>
      <c r="M235" s="85"/>
      <c r="O235" s="40" t="s">
        <v>513</v>
      </c>
      <c r="P235" s="85" t="s">
        <v>226</v>
      </c>
      <c r="Q235" s="99"/>
      <c r="R235" s="99">
        <v>0.02</v>
      </c>
      <c r="S235" s="100"/>
      <c r="AA235" s="51"/>
      <c r="AB235" s="51"/>
      <c r="AC235" s="51"/>
      <c r="AD235" s="85"/>
      <c r="AE235" s="51">
        <v>0</v>
      </c>
      <c r="AF235" s="51"/>
      <c r="AG235" s="51">
        <v>1</v>
      </c>
      <c r="AH235" s="85"/>
      <c r="AQ235" s="98" t="s">
        <v>110</v>
      </c>
      <c r="AR235" s="63">
        <v>0.99570000000000003</v>
      </c>
      <c r="AS235" s="63">
        <v>1.401</v>
      </c>
      <c r="AT235" s="42"/>
      <c r="AU235" s="90"/>
      <c r="AV235" s="90">
        <v>1502.9999999999998</v>
      </c>
      <c r="AW235" s="90"/>
      <c r="AX235" s="90"/>
      <c r="AY235" s="90">
        <v>2105.7029999999995</v>
      </c>
      <c r="AZ235" s="90">
        <v>35.05023412790419</v>
      </c>
      <c r="BA235" s="98"/>
      <c r="BB235" s="101" t="s">
        <v>441</v>
      </c>
      <c r="BC235" s="92" t="s">
        <v>132</v>
      </c>
      <c r="BD235" s="85">
        <v>49.94</v>
      </c>
      <c r="BE235" s="85"/>
      <c r="BF235" s="85">
        <v>1.5793699999999999</v>
      </c>
      <c r="BG235" s="85"/>
      <c r="BH235" s="85">
        <v>14.314299999999999</v>
      </c>
      <c r="BI235" s="85"/>
      <c r="BJ235" s="85">
        <v>1.3694500000000001</v>
      </c>
      <c r="BK235" s="85"/>
      <c r="BL235" s="85"/>
      <c r="BM235" s="85"/>
      <c r="BN235" s="85">
        <v>10.006</v>
      </c>
      <c r="BO235" s="85"/>
      <c r="BP235" s="85">
        <v>0.179928</v>
      </c>
      <c r="BQ235" s="85"/>
      <c r="BR235" s="85">
        <v>7.1071499999999999</v>
      </c>
      <c r="BS235" s="85"/>
      <c r="BT235" s="85"/>
      <c r="BU235" s="85"/>
      <c r="BV235" s="85"/>
      <c r="BW235" s="85"/>
      <c r="BX235" s="85">
        <v>12.245100000000001</v>
      </c>
      <c r="BY235" s="85"/>
      <c r="BZ235" s="85">
        <v>2.9188299999999998</v>
      </c>
      <c r="CA235" s="85"/>
      <c r="CB235" s="85">
        <v>0.13994400000000001</v>
      </c>
      <c r="CC235" s="85"/>
      <c r="CD235" s="85">
        <v>0.109956</v>
      </c>
      <c r="CE235" s="85"/>
      <c r="CF235" s="85"/>
      <c r="CG235" s="85"/>
      <c r="CH235" s="85"/>
      <c r="CI235" s="85"/>
      <c r="CJ235" s="85"/>
      <c r="CK235" s="85"/>
      <c r="CL235" s="85"/>
      <c r="CM235" s="85"/>
      <c r="CN235" s="85"/>
      <c r="CO235" s="85"/>
      <c r="CP235" s="85"/>
      <c r="CQ235" s="85"/>
      <c r="CR235" s="85"/>
      <c r="CS235" s="85"/>
      <c r="CT235" s="85"/>
      <c r="CU235" s="85"/>
      <c r="CV235" s="85"/>
      <c r="CW235" s="85"/>
      <c r="CX235" s="85"/>
      <c r="CY235" s="85"/>
      <c r="CZ235" s="85"/>
      <c r="DA235" s="85"/>
      <c r="DB235" s="85"/>
      <c r="DC235" s="85"/>
      <c r="DD235" s="85"/>
      <c r="DE235" s="85"/>
      <c r="DF235" s="85"/>
      <c r="DG235" s="85"/>
      <c r="DH235" s="40">
        <f t="shared" si="191"/>
        <v>99.910027999999997</v>
      </c>
      <c r="DJ235" s="46">
        <f t="shared" si="192"/>
        <v>8.997200000000305E-2</v>
      </c>
      <c r="DK235" s="85">
        <v>0</v>
      </c>
      <c r="DL235" s="38" t="s">
        <v>111</v>
      </c>
      <c r="DO235" s="40"/>
      <c r="DP235" s="85"/>
      <c r="DQ235" s="85">
        <v>9.01E-2</v>
      </c>
      <c r="DR235" s="85"/>
      <c r="DU235" s="66"/>
      <c r="DW235" s="98"/>
      <c r="DX235" s="38">
        <f t="shared" si="193"/>
        <v>49.9849724794392</v>
      </c>
      <c r="DY235" s="38">
        <f t="shared" si="194"/>
        <v>0</v>
      </c>
      <c r="DZ235" s="38">
        <f t="shared" si="195"/>
        <v>1.5807922704215438</v>
      </c>
      <c r="EA235" s="38">
        <f t="shared" si="196"/>
        <v>0</v>
      </c>
      <c r="EB235" s="38">
        <f t="shared" si="197"/>
        <v>14.327190459800491</v>
      </c>
      <c r="EC235" s="38">
        <f t="shared" si="198"/>
        <v>0</v>
      </c>
      <c r="ED235" s="38">
        <f t="shared" si="199"/>
        <v>10.015010705431891</v>
      </c>
      <c r="EE235" s="38">
        <f t="shared" si="200"/>
        <v>0</v>
      </c>
      <c r="EF235" s="38">
        <f t="shared" si="201"/>
        <v>0.18009003060233353</v>
      </c>
      <c r="EG235" s="38">
        <f t="shared" si="202"/>
        <v>0</v>
      </c>
      <c r="EH235" s="38">
        <f t="shared" si="203"/>
        <v>7.1135502033889937</v>
      </c>
      <c r="EI235" s="38">
        <f t="shared" si="204"/>
        <v>0</v>
      </c>
      <c r="EJ235" s="38">
        <f t="shared" si="205"/>
        <v>12.256127082658811</v>
      </c>
      <c r="EK235" s="38">
        <f t="shared" si="206"/>
        <v>0</v>
      </c>
      <c r="EL235" s="38">
        <f t="shared" si="207"/>
        <v>2.9214584946367945</v>
      </c>
      <c r="EM235" s="38">
        <f t="shared" si="208"/>
        <v>0</v>
      </c>
      <c r="EN235" s="38">
        <f t="shared" si="209"/>
        <v>0.14007002380181499</v>
      </c>
      <c r="EO235" s="38">
        <f t="shared" si="210"/>
        <v>0</v>
      </c>
      <c r="EP235" s="38">
        <f t="shared" si="211"/>
        <v>0.11005501870142605</v>
      </c>
      <c r="EQ235" s="38">
        <f t="shared" si="212"/>
        <v>0</v>
      </c>
      <c r="ER235" s="38">
        <f t="shared" si="213"/>
        <v>100</v>
      </c>
      <c r="ES235" s="38">
        <f t="shared" si="214"/>
        <v>0</v>
      </c>
    </row>
    <row r="236" spans="1:149" s="12" customFormat="1" x14ac:dyDescent="0.45">
      <c r="A236" s="39" t="s">
        <v>264</v>
      </c>
      <c r="B236" s="32" t="s">
        <v>443</v>
      </c>
      <c r="C236" s="12" t="s">
        <v>445</v>
      </c>
      <c r="D236" s="12" t="s">
        <v>544</v>
      </c>
      <c r="E236" s="39" t="s">
        <v>20</v>
      </c>
      <c r="F236" s="39" t="s">
        <v>388</v>
      </c>
      <c r="G236" s="76" t="s">
        <v>436</v>
      </c>
      <c r="H236" s="39" t="s">
        <v>129</v>
      </c>
      <c r="I236" s="39">
        <v>2.5</v>
      </c>
      <c r="J236" s="39">
        <v>197</v>
      </c>
      <c r="K236" s="39">
        <v>2</v>
      </c>
      <c r="L236" s="39">
        <v>1250</v>
      </c>
      <c r="M236" s="76">
        <v>5</v>
      </c>
      <c r="N236" s="12" t="s">
        <v>89</v>
      </c>
      <c r="O236" s="39">
        <v>-9.91</v>
      </c>
      <c r="P236" s="76" t="s">
        <v>407</v>
      </c>
      <c r="Q236" s="95"/>
      <c r="R236" s="95"/>
      <c r="S236" s="31">
        <v>-9.91</v>
      </c>
      <c r="AA236" s="50"/>
      <c r="AB236" s="50"/>
      <c r="AC236" s="50"/>
      <c r="AD236" s="76"/>
      <c r="AE236" s="50">
        <v>8.1000000000000003E-2</v>
      </c>
      <c r="AF236" s="50"/>
      <c r="AG236" s="50">
        <v>0.91900000000000004</v>
      </c>
      <c r="AH236" s="76"/>
      <c r="AQ236" s="32" t="s">
        <v>110</v>
      </c>
      <c r="AR236" s="62">
        <v>1.002</v>
      </c>
      <c r="AS236" s="62">
        <v>1.032</v>
      </c>
      <c r="AT236" s="41"/>
      <c r="AU236" s="81">
        <v>159.57</v>
      </c>
      <c r="AV236" s="81">
        <v>1810.43</v>
      </c>
      <c r="AW236" s="81">
        <v>159.88914</v>
      </c>
      <c r="AX236" s="81">
        <v>2.2460835050669283</v>
      </c>
      <c r="AY236" s="81">
        <v>1868.3637600000002</v>
      </c>
      <c r="AZ236" s="81">
        <v>26.624601551079291</v>
      </c>
      <c r="BA236" s="32"/>
      <c r="BB236" s="97" t="s">
        <v>441</v>
      </c>
      <c r="BC236" s="83" t="s">
        <v>132</v>
      </c>
      <c r="BD236" s="76">
        <v>54.03</v>
      </c>
      <c r="BE236" s="76"/>
      <c r="BF236" s="76"/>
      <c r="BG236" s="76"/>
      <c r="BH236" s="76">
        <v>20.8</v>
      </c>
      <c r="BI236" s="76"/>
      <c r="BJ236" s="76"/>
      <c r="BK236" s="76"/>
      <c r="BL236" s="76"/>
      <c r="BM236" s="76"/>
      <c r="BN236" s="76">
        <v>0.02</v>
      </c>
      <c r="BO236" s="76"/>
      <c r="BP236" s="76"/>
      <c r="BQ236" s="76"/>
      <c r="BR236" s="76">
        <v>7.99</v>
      </c>
      <c r="BS236" s="76"/>
      <c r="BT236" s="76"/>
      <c r="BU236" s="76"/>
      <c r="BV236" s="76"/>
      <c r="BW236" s="76"/>
      <c r="BX236" s="76">
        <v>12.72</v>
      </c>
      <c r="BY236" s="76"/>
      <c r="BZ236" s="76">
        <v>3.15</v>
      </c>
      <c r="CA236" s="76"/>
      <c r="CB236" s="76"/>
      <c r="CC236" s="76"/>
      <c r="CD236" s="76"/>
      <c r="CE236" s="76"/>
      <c r="CF236" s="76"/>
      <c r="CG236" s="76"/>
      <c r="CH236" s="76"/>
      <c r="CI236" s="76"/>
      <c r="CJ236" s="76"/>
      <c r="CK236" s="76"/>
      <c r="CL236" s="76"/>
      <c r="CM236" s="76"/>
      <c r="CN236" s="76"/>
      <c r="CO236" s="76"/>
      <c r="CP236" s="76"/>
      <c r="CQ236" s="76"/>
      <c r="CR236" s="76"/>
      <c r="CS236" s="76"/>
      <c r="CT236" s="76"/>
      <c r="CU236" s="76"/>
      <c r="CV236" s="76"/>
      <c r="CW236" s="76"/>
      <c r="CX236" s="76"/>
      <c r="CY236" s="76"/>
      <c r="CZ236" s="76"/>
      <c r="DA236" s="76"/>
      <c r="DB236" s="76"/>
      <c r="DC236" s="76"/>
      <c r="DD236" s="76"/>
      <c r="DE236" s="76"/>
      <c r="DF236" s="76"/>
      <c r="DG236" s="76"/>
      <c r="DH236" s="39">
        <f t="shared" ref="DH236:DH245" si="215">SUM(BD236,BF236,BH236,BJ236,BL236,BN236,BP236,BR236,BT236,BV236,BX236,BZ236,CB236,CD236,CF236,CH236,CJ236,CL236,CN236,CX236,CZ236,DB236)</f>
        <v>98.71</v>
      </c>
      <c r="DJ236" s="41">
        <f t="shared" ref="DJ236:DJ245" si="216">IF(AND(DH236&lt;100, DH236&gt;0), 100-DH236, 0)</f>
        <v>1.2900000000000063</v>
      </c>
      <c r="DK236" s="76"/>
      <c r="DL236" s="12" t="s">
        <v>111</v>
      </c>
      <c r="DO236" s="39">
        <v>1.24</v>
      </c>
      <c r="DP236" s="76">
        <v>0.2</v>
      </c>
      <c r="DQ236" s="76">
        <v>5.1400000000000001E-2</v>
      </c>
      <c r="DR236" s="76">
        <v>7.7999999999999996E-3</v>
      </c>
      <c r="DU236" s="64"/>
      <c r="DW236" s="32"/>
      <c r="DX236" s="12">
        <f t="shared" ref="DX236:DX245" si="217">BD236/$DH236*100</f>
        <v>54.73609563367441</v>
      </c>
      <c r="DY236" s="12">
        <f t="shared" ref="DY236:DY245" si="218">DX236*SQRT(((BE236/BD236)^2)+(($DI236/$DH236)^2))</f>
        <v>0</v>
      </c>
      <c r="DZ236" s="12">
        <f t="shared" ref="DZ236:DZ245" si="219">BF236/$DH236*100</f>
        <v>0</v>
      </c>
      <c r="EA236" s="12" t="e">
        <f t="shared" ref="EA236:EA245" si="220">DZ236*SQRT(((BG236/BF236)^2)+(($DI236/$DH236)^2))</f>
        <v>#DIV/0!</v>
      </c>
      <c r="EB236" s="12">
        <f t="shared" ref="EB236:EB245" si="221">BH236/$DH236*100</f>
        <v>21.071826562658295</v>
      </c>
      <c r="EC236" s="12">
        <f t="shared" ref="EC236:EC245" si="222">EB236*SQRT(((BI236/BH236)^2)+(($DI236/$DH236)^2))</f>
        <v>0</v>
      </c>
      <c r="ED236" s="12">
        <f t="shared" ref="ED236:ED245" si="223">BN236/$DH236*100</f>
        <v>2.0261371694863743E-2</v>
      </c>
      <c r="EE236" s="12">
        <f t="shared" ref="EE236:EE245" si="224">ED236*SQRT(((BO236/BN236)^2)+(($DI236/$DH236)^2))</f>
        <v>0</v>
      </c>
      <c r="EF236" s="12">
        <f t="shared" ref="EF236:EF245" si="225">BP236/$DH236*100</f>
        <v>0</v>
      </c>
      <c r="EG236" s="12" t="e">
        <f t="shared" ref="EG236:EG245" si="226">EF236*SQRT(((BQ236/BP236)^2)+(($DI236/$DH236)^2))</f>
        <v>#DIV/0!</v>
      </c>
      <c r="EH236" s="12">
        <f t="shared" ref="EH236:EH245" si="227">BR236/$DH236*100</f>
        <v>8.0944179920980659</v>
      </c>
      <c r="EI236" s="12">
        <f t="shared" ref="EI236:EI245" si="228">EH236*SQRT(((BS236/BR236)^2)+(($DI236/$DH236)^2))</f>
        <v>0</v>
      </c>
      <c r="EJ236" s="12">
        <f t="shared" ref="EJ236:EJ245" si="229">BX236/$DH236*100</f>
        <v>12.886232397933343</v>
      </c>
      <c r="EK236" s="12">
        <f t="shared" ref="EK236:EK245" si="230">EJ236*SQRT(((BY236/BX236)^2)+(($DI236/$DH236)^2))</f>
        <v>0</v>
      </c>
      <c r="EL236" s="12">
        <f t="shared" ref="EL236:EL245" si="231">BZ236/$DH236*100</f>
        <v>3.1911660419410395</v>
      </c>
      <c r="EM236" s="12">
        <f t="shared" ref="EM236:EM245" si="232">EL236*SQRT(((CA236/BZ236)^2)+(($DI236/$DH236)^2))</f>
        <v>0</v>
      </c>
      <c r="EN236" s="12">
        <f t="shared" ref="EN236:EN245" si="233">CB236/$DH236*100</f>
        <v>0</v>
      </c>
      <c r="EO236" s="12" t="e">
        <f t="shared" ref="EO236:EO245" si="234">EN236*SQRT(((CC236/CB236)^2)+(($DI236/$DH236)^2))</f>
        <v>#DIV/0!</v>
      </c>
      <c r="EP236" s="12">
        <f t="shared" ref="EP236:EP245" si="235">CD236/$DH236*100</f>
        <v>0</v>
      </c>
      <c r="EQ236" s="12" t="e">
        <f t="shared" ref="EQ236:EQ245" si="236">EP236*SQRT(((CE236/CD236)^2)+(($DI236/$DH236)^2))</f>
        <v>#DIV/0!</v>
      </c>
      <c r="ER236" s="12">
        <f t="shared" ref="ER236:ER245" si="237">DH236/$DH236*100</f>
        <v>100</v>
      </c>
      <c r="ES236" s="12">
        <f t="shared" ref="ES236:ES245" si="238">ER236*SQRT(((DI236/DH236)^2)+(($DI236/$DH236)^2))</f>
        <v>0</v>
      </c>
    </row>
    <row r="237" spans="1:149" s="12" customFormat="1" x14ac:dyDescent="0.45">
      <c r="A237" s="39" t="s">
        <v>264</v>
      </c>
      <c r="B237" s="32" t="s">
        <v>443</v>
      </c>
      <c r="C237" s="12" t="s">
        <v>445</v>
      </c>
      <c r="D237" s="12" t="s">
        <v>544</v>
      </c>
      <c r="E237" s="39" t="s">
        <v>20</v>
      </c>
      <c r="F237" s="39" t="s">
        <v>389</v>
      </c>
      <c r="G237" s="76" t="s">
        <v>436</v>
      </c>
      <c r="H237" s="39" t="s">
        <v>129</v>
      </c>
      <c r="I237" s="39">
        <v>3</v>
      </c>
      <c r="J237" s="39">
        <v>320</v>
      </c>
      <c r="K237" s="39">
        <v>2</v>
      </c>
      <c r="L237" s="39">
        <v>1251</v>
      </c>
      <c r="M237" s="76">
        <v>5</v>
      </c>
      <c r="N237" s="12" t="s">
        <v>89</v>
      </c>
      <c r="O237" s="39">
        <v>-9.33</v>
      </c>
      <c r="P237" s="76" t="s">
        <v>407</v>
      </c>
      <c r="Q237" s="95"/>
      <c r="R237" s="95"/>
      <c r="S237" s="31">
        <v>-9.33</v>
      </c>
      <c r="AA237" s="50"/>
      <c r="AB237" s="50"/>
      <c r="AC237" s="50"/>
      <c r="AD237" s="76"/>
      <c r="AE237" s="50">
        <v>0.14399999999999999</v>
      </c>
      <c r="AF237" s="50"/>
      <c r="AG237" s="50">
        <v>0.85599999999999998</v>
      </c>
      <c r="AH237" s="76"/>
      <c r="AQ237" s="32" t="s">
        <v>110</v>
      </c>
      <c r="AR237" s="62">
        <v>1.004</v>
      </c>
      <c r="AS237" s="62">
        <v>1.1000000000000001</v>
      </c>
      <c r="AT237" s="41"/>
      <c r="AU237" s="81">
        <v>460.79999999999995</v>
      </c>
      <c r="AV237" s="81">
        <v>2739.2</v>
      </c>
      <c r="AW237" s="81">
        <v>462.64319999999998</v>
      </c>
      <c r="AX237" s="81">
        <v>5.1177959541759774</v>
      </c>
      <c r="AY237" s="81">
        <v>3013.12</v>
      </c>
      <c r="AZ237" s="81">
        <v>35.53214653577799</v>
      </c>
      <c r="BA237" s="32"/>
      <c r="BB237" s="97" t="s">
        <v>441</v>
      </c>
      <c r="BC237" s="83" t="s">
        <v>132</v>
      </c>
      <c r="BD237" s="76">
        <v>53.43</v>
      </c>
      <c r="BE237" s="76"/>
      <c r="BF237" s="76"/>
      <c r="BG237" s="76"/>
      <c r="BH237" s="76">
        <v>20.57</v>
      </c>
      <c r="BI237" s="76"/>
      <c r="BJ237" s="76"/>
      <c r="BK237" s="76"/>
      <c r="BL237" s="76"/>
      <c r="BM237" s="76"/>
      <c r="BN237" s="76"/>
      <c r="BO237" s="76"/>
      <c r="BP237" s="76"/>
      <c r="BQ237" s="76"/>
      <c r="BR237" s="76">
        <v>7.9</v>
      </c>
      <c r="BS237" s="76"/>
      <c r="BT237" s="76"/>
      <c r="BU237" s="76"/>
      <c r="BV237" s="76"/>
      <c r="BW237" s="76"/>
      <c r="BX237" s="76">
        <v>12.58</v>
      </c>
      <c r="BY237" s="76"/>
      <c r="BZ237" s="76">
        <v>3.12</v>
      </c>
      <c r="CA237" s="76"/>
      <c r="CB237" s="76"/>
      <c r="CC237" s="76"/>
      <c r="CD237" s="76"/>
      <c r="CE237" s="76"/>
      <c r="CF237" s="76"/>
      <c r="CG237" s="76"/>
      <c r="CH237" s="76"/>
      <c r="CI237" s="76"/>
      <c r="CJ237" s="76"/>
      <c r="CK237" s="76"/>
      <c r="CL237" s="76"/>
      <c r="CM237" s="76"/>
      <c r="CN237" s="76"/>
      <c r="CO237" s="76"/>
      <c r="CP237" s="76"/>
      <c r="CQ237" s="76"/>
      <c r="CR237" s="76"/>
      <c r="CS237" s="76"/>
      <c r="CT237" s="76"/>
      <c r="CU237" s="76"/>
      <c r="CV237" s="76"/>
      <c r="CW237" s="76"/>
      <c r="CX237" s="76"/>
      <c r="CY237" s="76"/>
      <c r="CZ237" s="76"/>
      <c r="DA237" s="76"/>
      <c r="DB237" s="76"/>
      <c r="DC237" s="76"/>
      <c r="DD237" s="76"/>
      <c r="DE237" s="76"/>
      <c r="DF237" s="76"/>
      <c r="DG237" s="76"/>
      <c r="DH237" s="39">
        <f t="shared" si="215"/>
        <v>97.600000000000009</v>
      </c>
      <c r="DJ237" s="41">
        <f t="shared" si="216"/>
        <v>2.3999999999999915</v>
      </c>
      <c r="DK237" s="76"/>
      <c r="DL237" s="12" t="s">
        <v>111</v>
      </c>
      <c r="DO237" s="39">
        <v>2.31</v>
      </c>
      <c r="DP237" s="76">
        <v>0.2</v>
      </c>
      <c r="DQ237" s="76">
        <v>8.4599999999999995E-2</v>
      </c>
      <c r="DR237" s="76">
        <v>7.1000000000000004E-3</v>
      </c>
      <c r="DU237" s="64"/>
      <c r="DW237" s="32"/>
      <c r="DX237" s="12">
        <f t="shared" si="217"/>
        <v>54.743852459016381</v>
      </c>
      <c r="DY237" s="12">
        <f t="shared" si="218"/>
        <v>0</v>
      </c>
      <c r="DZ237" s="12">
        <f t="shared" si="219"/>
        <v>0</v>
      </c>
      <c r="EA237" s="12" t="e">
        <f t="shared" si="220"/>
        <v>#DIV/0!</v>
      </c>
      <c r="EB237" s="12">
        <f t="shared" si="221"/>
        <v>21.075819672131146</v>
      </c>
      <c r="EC237" s="12">
        <f t="shared" si="222"/>
        <v>0</v>
      </c>
      <c r="ED237" s="12">
        <f t="shared" si="223"/>
        <v>0</v>
      </c>
      <c r="EE237" s="12" t="e">
        <f t="shared" si="224"/>
        <v>#DIV/0!</v>
      </c>
      <c r="EF237" s="12">
        <f t="shared" si="225"/>
        <v>0</v>
      </c>
      <c r="EG237" s="12" t="e">
        <f t="shared" si="226"/>
        <v>#DIV/0!</v>
      </c>
      <c r="EH237" s="12">
        <f t="shared" si="227"/>
        <v>8.0942622950819665</v>
      </c>
      <c r="EI237" s="12">
        <f t="shared" si="228"/>
        <v>0</v>
      </c>
      <c r="EJ237" s="12">
        <f t="shared" si="229"/>
        <v>12.889344262295079</v>
      </c>
      <c r="EK237" s="12">
        <f t="shared" si="230"/>
        <v>0</v>
      </c>
      <c r="EL237" s="12">
        <f t="shared" si="231"/>
        <v>3.1967213114754096</v>
      </c>
      <c r="EM237" s="12">
        <f t="shared" si="232"/>
        <v>0</v>
      </c>
      <c r="EN237" s="12">
        <f t="shared" si="233"/>
        <v>0</v>
      </c>
      <c r="EO237" s="12" t="e">
        <f t="shared" si="234"/>
        <v>#DIV/0!</v>
      </c>
      <c r="EP237" s="12">
        <f t="shared" si="235"/>
        <v>0</v>
      </c>
      <c r="EQ237" s="12" t="e">
        <f t="shared" si="236"/>
        <v>#DIV/0!</v>
      </c>
      <c r="ER237" s="12">
        <f t="shared" si="237"/>
        <v>100</v>
      </c>
      <c r="ES237" s="12">
        <f t="shared" si="238"/>
        <v>0</v>
      </c>
    </row>
    <row r="238" spans="1:149" s="12" customFormat="1" x14ac:dyDescent="0.45">
      <c r="A238" s="39" t="s">
        <v>264</v>
      </c>
      <c r="B238" s="32" t="s">
        <v>443</v>
      </c>
      <c r="C238" s="12" t="s">
        <v>445</v>
      </c>
      <c r="D238" s="12" t="s">
        <v>544</v>
      </c>
      <c r="E238" s="39" t="s">
        <v>20</v>
      </c>
      <c r="F238" s="39" t="s">
        <v>390</v>
      </c>
      <c r="G238" s="76" t="s">
        <v>436</v>
      </c>
      <c r="H238" s="39" t="s">
        <v>129</v>
      </c>
      <c r="I238" s="39">
        <v>3</v>
      </c>
      <c r="J238" s="39">
        <v>320</v>
      </c>
      <c r="K238" s="39">
        <v>2</v>
      </c>
      <c r="L238" s="39">
        <v>1252</v>
      </c>
      <c r="M238" s="76">
        <v>5</v>
      </c>
      <c r="N238" s="12" t="s">
        <v>89</v>
      </c>
      <c r="O238" s="39">
        <v>-9.61</v>
      </c>
      <c r="P238" s="76" t="s">
        <v>407</v>
      </c>
      <c r="Q238" s="95"/>
      <c r="R238" s="95"/>
      <c r="S238" s="31">
        <v>-9.61</v>
      </c>
      <c r="AA238" s="50"/>
      <c r="AB238" s="50"/>
      <c r="AC238" s="50"/>
      <c r="AD238" s="76"/>
      <c r="AE238" s="50">
        <v>0.112</v>
      </c>
      <c r="AF238" s="50"/>
      <c r="AG238" s="50">
        <v>0.88800000000000001</v>
      </c>
      <c r="AH238" s="76"/>
      <c r="AQ238" s="32" t="s">
        <v>110</v>
      </c>
      <c r="AR238" s="62">
        <v>1.004</v>
      </c>
      <c r="AS238" s="62">
        <v>1.0760000000000001</v>
      </c>
      <c r="AT238" s="41"/>
      <c r="AU238" s="81">
        <v>358.40000000000003</v>
      </c>
      <c r="AV238" s="81">
        <v>2841.6</v>
      </c>
      <c r="AW238" s="81">
        <v>359.83360000000005</v>
      </c>
      <c r="AX238" s="81">
        <v>4.0411629122218811</v>
      </c>
      <c r="AY238" s="81">
        <v>3057.5616</v>
      </c>
      <c r="AZ238" s="81">
        <v>36.056223055625999</v>
      </c>
      <c r="BA238" s="32"/>
      <c r="BB238" s="97" t="s">
        <v>441</v>
      </c>
      <c r="BC238" s="83" t="s">
        <v>132</v>
      </c>
      <c r="BD238" s="76">
        <v>53.58</v>
      </c>
      <c r="BE238" s="76"/>
      <c r="BF238" s="76"/>
      <c r="BG238" s="76"/>
      <c r="BH238" s="76">
        <v>20.63</v>
      </c>
      <c r="BI238" s="76"/>
      <c r="BJ238" s="76"/>
      <c r="BK238" s="76"/>
      <c r="BL238" s="76"/>
      <c r="BM238" s="76"/>
      <c r="BN238" s="76"/>
      <c r="BO238" s="76"/>
      <c r="BP238" s="76"/>
      <c r="BQ238" s="76"/>
      <c r="BR238" s="76">
        <v>7.92</v>
      </c>
      <c r="BS238" s="76"/>
      <c r="BT238" s="76"/>
      <c r="BU238" s="76"/>
      <c r="BV238" s="76"/>
      <c r="BW238" s="76"/>
      <c r="BX238" s="76">
        <v>12.61</v>
      </c>
      <c r="BY238" s="76"/>
      <c r="BZ238" s="76">
        <v>3.13</v>
      </c>
      <c r="CA238" s="76"/>
      <c r="CB238" s="76"/>
      <c r="CC238" s="76"/>
      <c r="CD238" s="76"/>
      <c r="CE238" s="76"/>
      <c r="CF238" s="76"/>
      <c r="CG238" s="76"/>
      <c r="CH238" s="76"/>
      <c r="CI238" s="76"/>
      <c r="CJ238" s="76"/>
      <c r="CK238" s="76"/>
      <c r="CL238" s="76"/>
      <c r="CM238" s="76"/>
      <c r="CN238" s="76"/>
      <c r="CO238" s="76"/>
      <c r="CP238" s="76"/>
      <c r="CQ238" s="76"/>
      <c r="CR238" s="76"/>
      <c r="CS238" s="76"/>
      <c r="CT238" s="76"/>
      <c r="CU238" s="76"/>
      <c r="CV238" s="76"/>
      <c r="CW238" s="76"/>
      <c r="CX238" s="76"/>
      <c r="CY238" s="76"/>
      <c r="CZ238" s="76"/>
      <c r="DA238" s="76"/>
      <c r="DB238" s="76"/>
      <c r="DC238" s="76"/>
      <c r="DD238" s="76"/>
      <c r="DE238" s="76"/>
      <c r="DF238" s="76"/>
      <c r="DG238" s="76"/>
      <c r="DH238" s="39">
        <f t="shared" si="215"/>
        <v>97.86999999999999</v>
      </c>
      <c r="DJ238" s="41">
        <f t="shared" si="216"/>
        <v>2.1300000000000097</v>
      </c>
      <c r="DK238" s="76"/>
      <c r="DL238" s="12" t="s">
        <v>111</v>
      </c>
      <c r="DO238" s="39">
        <v>2.02</v>
      </c>
      <c r="DP238" s="76">
        <v>0.2</v>
      </c>
      <c r="DQ238" s="76">
        <v>0.1129</v>
      </c>
      <c r="DR238" s="76">
        <v>6.3E-3</v>
      </c>
      <c r="DU238" s="64"/>
      <c r="DW238" s="32"/>
      <c r="DX238" s="12">
        <f t="shared" si="217"/>
        <v>54.746091754368045</v>
      </c>
      <c r="DY238" s="12">
        <f t="shared" si="218"/>
        <v>0</v>
      </c>
      <c r="DZ238" s="12">
        <f t="shared" si="219"/>
        <v>0</v>
      </c>
      <c r="EA238" s="12" t="e">
        <f t="shared" si="220"/>
        <v>#DIV/0!</v>
      </c>
      <c r="EB238" s="12">
        <f t="shared" si="221"/>
        <v>21.078982323490344</v>
      </c>
      <c r="EC238" s="12">
        <f t="shared" si="222"/>
        <v>0</v>
      </c>
      <c r="ED238" s="12">
        <f t="shared" si="223"/>
        <v>0</v>
      </c>
      <c r="EE238" s="12" t="e">
        <f t="shared" si="224"/>
        <v>#DIV/0!</v>
      </c>
      <c r="EF238" s="12">
        <f t="shared" si="225"/>
        <v>0</v>
      </c>
      <c r="EG238" s="12" t="e">
        <f t="shared" si="226"/>
        <v>#DIV/0!</v>
      </c>
      <c r="EH238" s="12">
        <f t="shared" si="227"/>
        <v>8.0923674261775833</v>
      </c>
      <c r="EI238" s="12">
        <f t="shared" si="228"/>
        <v>0</v>
      </c>
      <c r="EJ238" s="12">
        <f t="shared" si="229"/>
        <v>12.88443854092163</v>
      </c>
      <c r="EK238" s="12">
        <f t="shared" si="230"/>
        <v>0</v>
      </c>
      <c r="EL238" s="12">
        <f t="shared" si="231"/>
        <v>3.1981199550424035</v>
      </c>
      <c r="EM238" s="12">
        <f t="shared" si="232"/>
        <v>0</v>
      </c>
      <c r="EN238" s="12">
        <f t="shared" si="233"/>
        <v>0</v>
      </c>
      <c r="EO238" s="12" t="e">
        <f t="shared" si="234"/>
        <v>#DIV/0!</v>
      </c>
      <c r="EP238" s="12">
        <f t="shared" si="235"/>
        <v>0</v>
      </c>
      <c r="EQ238" s="12" t="e">
        <f t="shared" si="236"/>
        <v>#DIV/0!</v>
      </c>
      <c r="ER238" s="12">
        <f t="shared" si="237"/>
        <v>100</v>
      </c>
      <c r="ES238" s="12">
        <f t="shared" si="238"/>
        <v>0</v>
      </c>
    </row>
    <row r="239" spans="1:149" s="12" customFormat="1" x14ac:dyDescent="0.45">
      <c r="A239" s="39" t="s">
        <v>264</v>
      </c>
      <c r="B239" s="32" t="s">
        <v>443</v>
      </c>
      <c r="C239" s="12" t="s">
        <v>445</v>
      </c>
      <c r="D239" s="12" t="s">
        <v>544</v>
      </c>
      <c r="E239" s="39" t="s">
        <v>20</v>
      </c>
      <c r="F239" s="39" t="s">
        <v>391</v>
      </c>
      <c r="G239" s="76" t="s">
        <v>436</v>
      </c>
      <c r="H239" s="39" t="s">
        <v>129</v>
      </c>
      <c r="I239" s="39">
        <v>2</v>
      </c>
      <c r="J239" s="39">
        <v>313</v>
      </c>
      <c r="K239" s="39">
        <v>2</v>
      </c>
      <c r="L239" s="39">
        <v>1253</v>
      </c>
      <c r="M239" s="76">
        <v>5</v>
      </c>
      <c r="N239" s="12" t="s">
        <v>89</v>
      </c>
      <c r="O239" s="39">
        <v>-7.72</v>
      </c>
      <c r="P239" s="76" t="s">
        <v>407</v>
      </c>
      <c r="Q239" s="95"/>
      <c r="R239" s="95"/>
      <c r="S239" s="31">
        <v>-7.72</v>
      </c>
      <c r="AA239" s="50"/>
      <c r="AB239" s="50"/>
      <c r="AC239" s="50"/>
      <c r="AD239" s="76"/>
      <c r="AE239" s="50">
        <v>0.34300000000000003</v>
      </c>
      <c r="AF239" s="50"/>
      <c r="AG239" s="50">
        <v>0.65700000000000003</v>
      </c>
      <c r="AH239" s="76"/>
      <c r="AQ239" s="32" t="s">
        <v>110</v>
      </c>
      <c r="AR239" s="62">
        <v>1.0069999999999999</v>
      </c>
      <c r="AS239" s="62">
        <v>1.264</v>
      </c>
      <c r="AT239" s="41"/>
      <c r="AU239" s="81">
        <v>1073.5900000000001</v>
      </c>
      <c r="AV239" s="81">
        <v>2056.4100000000003</v>
      </c>
      <c r="AW239" s="81">
        <v>1081.1051300000001</v>
      </c>
      <c r="AX239" s="81">
        <v>11.040973733339536</v>
      </c>
      <c r="AY239" s="81">
        <v>2599.3022400000004</v>
      </c>
      <c r="AZ239" s="81">
        <v>30.84630878676575</v>
      </c>
      <c r="BA239" s="32"/>
      <c r="BB239" s="97" t="s">
        <v>441</v>
      </c>
      <c r="BC239" s="83" t="s">
        <v>132</v>
      </c>
      <c r="BD239" s="76">
        <v>52.62</v>
      </c>
      <c r="BE239" s="76"/>
      <c r="BF239" s="76"/>
      <c r="BG239" s="76"/>
      <c r="BH239" s="76">
        <v>20.260000000000002</v>
      </c>
      <c r="BI239" s="76"/>
      <c r="BJ239" s="76"/>
      <c r="BK239" s="76"/>
      <c r="BL239" s="76"/>
      <c r="BM239" s="76"/>
      <c r="BN239" s="76">
        <v>0.1</v>
      </c>
      <c r="BO239" s="76"/>
      <c r="BP239" s="76"/>
      <c r="BQ239" s="76"/>
      <c r="BR239" s="76">
        <v>7.78</v>
      </c>
      <c r="BS239" s="76"/>
      <c r="BT239" s="76"/>
      <c r="BU239" s="76"/>
      <c r="BV239" s="76"/>
      <c r="BW239" s="76"/>
      <c r="BX239" s="76">
        <v>12.39</v>
      </c>
      <c r="BY239" s="76"/>
      <c r="BZ239" s="76">
        <v>3.07</v>
      </c>
      <c r="CA239" s="76"/>
      <c r="CB239" s="76"/>
      <c r="CC239" s="76"/>
      <c r="CD239" s="76"/>
      <c r="CE239" s="76"/>
      <c r="CF239" s="76"/>
      <c r="CG239" s="76"/>
      <c r="CH239" s="76"/>
      <c r="CI239" s="76"/>
      <c r="CJ239" s="76"/>
      <c r="CK239" s="76"/>
      <c r="CL239" s="76"/>
      <c r="CM239" s="76"/>
      <c r="CN239" s="76"/>
      <c r="CO239" s="76"/>
      <c r="CP239" s="76"/>
      <c r="CQ239" s="76"/>
      <c r="CR239" s="76"/>
      <c r="CS239" s="76"/>
      <c r="CT239" s="76"/>
      <c r="CU239" s="76"/>
      <c r="CV239" s="76"/>
      <c r="CW239" s="76"/>
      <c r="CX239" s="76"/>
      <c r="CY239" s="76"/>
      <c r="CZ239" s="76"/>
      <c r="DA239" s="76"/>
      <c r="DB239" s="76"/>
      <c r="DC239" s="76"/>
      <c r="DD239" s="76"/>
      <c r="DE239" s="76"/>
      <c r="DF239" s="76"/>
      <c r="DG239" s="76"/>
      <c r="DH239" s="39">
        <f t="shared" si="215"/>
        <v>96.219999999999985</v>
      </c>
      <c r="DJ239" s="41">
        <f t="shared" si="216"/>
        <v>3.7800000000000153</v>
      </c>
      <c r="DK239" s="76"/>
      <c r="DL239" s="12" t="s">
        <v>111</v>
      </c>
      <c r="DO239" s="39">
        <v>3.68</v>
      </c>
      <c r="DP239" s="76">
        <v>0.2</v>
      </c>
      <c r="DQ239" s="76">
        <v>9.7199999999999995E-2</v>
      </c>
      <c r="DR239" s="76">
        <v>1.12E-2</v>
      </c>
      <c r="DU239" s="64"/>
      <c r="DW239" s="32"/>
      <c r="DX239" s="12">
        <f t="shared" si="217"/>
        <v>54.687175223446275</v>
      </c>
      <c r="DY239" s="12">
        <f t="shared" si="218"/>
        <v>0</v>
      </c>
      <c r="DZ239" s="12">
        <f t="shared" si="219"/>
        <v>0</v>
      </c>
      <c r="EA239" s="12" t="e">
        <f t="shared" si="220"/>
        <v>#DIV/0!</v>
      </c>
      <c r="EB239" s="12">
        <f t="shared" si="221"/>
        <v>21.05591353149034</v>
      </c>
      <c r="EC239" s="12">
        <f t="shared" si="222"/>
        <v>0</v>
      </c>
      <c r="ED239" s="12">
        <f t="shared" si="223"/>
        <v>0.1039284971939306</v>
      </c>
      <c r="EE239" s="12">
        <f t="shared" si="224"/>
        <v>0</v>
      </c>
      <c r="EF239" s="12">
        <f t="shared" si="225"/>
        <v>0</v>
      </c>
      <c r="EG239" s="12" t="e">
        <f t="shared" si="226"/>
        <v>#DIV/0!</v>
      </c>
      <c r="EH239" s="12">
        <f t="shared" si="227"/>
        <v>8.0856370816877998</v>
      </c>
      <c r="EI239" s="12">
        <f t="shared" si="228"/>
        <v>0</v>
      </c>
      <c r="EJ239" s="12">
        <f t="shared" si="229"/>
        <v>12.876740802328001</v>
      </c>
      <c r="EK239" s="12">
        <f t="shared" si="230"/>
        <v>0</v>
      </c>
      <c r="EL239" s="12">
        <f t="shared" si="231"/>
        <v>3.190604863853669</v>
      </c>
      <c r="EM239" s="12">
        <f t="shared" si="232"/>
        <v>0</v>
      </c>
      <c r="EN239" s="12">
        <f t="shared" si="233"/>
        <v>0</v>
      </c>
      <c r="EO239" s="12" t="e">
        <f t="shared" si="234"/>
        <v>#DIV/0!</v>
      </c>
      <c r="EP239" s="12">
        <f t="shared" si="235"/>
        <v>0</v>
      </c>
      <c r="EQ239" s="12" t="e">
        <f t="shared" si="236"/>
        <v>#DIV/0!</v>
      </c>
      <c r="ER239" s="12">
        <f t="shared" si="237"/>
        <v>100</v>
      </c>
      <c r="ES239" s="12">
        <f t="shared" si="238"/>
        <v>0</v>
      </c>
    </row>
    <row r="240" spans="1:149" s="12" customFormat="1" x14ac:dyDescent="0.45">
      <c r="A240" s="39" t="s">
        <v>264</v>
      </c>
      <c r="B240" s="32" t="s">
        <v>443</v>
      </c>
      <c r="C240" s="12" t="s">
        <v>445</v>
      </c>
      <c r="D240" s="12" t="s">
        <v>544</v>
      </c>
      <c r="E240" s="39" t="s">
        <v>20</v>
      </c>
      <c r="F240" s="39" t="s">
        <v>392</v>
      </c>
      <c r="G240" s="76" t="s">
        <v>436</v>
      </c>
      <c r="H240" s="39" t="s">
        <v>129</v>
      </c>
      <c r="I240" s="39">
        <v>2</v>
      </c>
      <c r="J240" s="39">
        <v>313</v>
      </c>
      <c r="K240" s="39">
        <v>2</v>
      </c>
      <c r="L240" s="39">
        <v>1254</v>
      </c>
      <c r="M240" s="76">
        <v>5</v>
      </c>
      <c r="N240" s="12" t="s">
        <v>89</v>
      </c>
      <c r="O240" s="39">
        <v>-9.1</v>
      </c>
      <c r="P240" s="76" t="s">
        <v>407</v>
      </c>
      <c r="Q240" s="95"/>
      <c r="R240" s="95"/>
      <c r="S240" s="31">
        <v>-9.1</v>
      </c>
      <c r="AA240" s="50"/>
      <c r="AB240" s="50"/>
      <c r="AC240" s="50"/>
      <c r="AD240" s="76"/>
      <c r="AE240" s="50">
        <v>0.05</v>
      </c>
      <c r="AF240" s="50"/>
      <c r="AG240" s="50">
        <v>0.95</v>
      </c>
      <c r="AH240" s="76"/>
      <c r="AQ240" s="32" t="s">
        <v>110</v>
      </c>
      <c r="AR240" s="62">
        <v>1.002</v>
      </c>
      <c r="AS240" s="62">
        <v>1.032</v>
      </c>
      <c r="AT240" s="41"/>
      <c r="AU240" s="81">
        <v>156.5</v>
      </c>
      <c r="AV240" s="81">
        <v>2973.5</v>
      </c>
      <c r="AW240" s="81">
        <v>156.81299999999999</v>
      </c>
      <c r="AX240" s="81">
        <v>1.8226757105707752</v>
      </c>
      <c r="AY240" s="81">
        <v>3068.652</v>
      </c>
      <c r="AZ240" s="81">
        <v>36.416152648383928</v>
      </c>
      <c r="BA240" s="32"/>
      <c r="BB240" s="97" t="s">
        <v>441</v>
      </c>
      <c r="BC240" s="83" t="s">
        <v>132</v>
      </c>
      <c r="BD240" s="76">
        <v>53.96</v>
      </c>
      <c r="BE240" s="76"/>
      <c r="BF240" s="76"/>
      <c r="BG240" s="76"/>
      <c r="BH240" s="76">
        <v>20.78</v>
      </c>
      <c r="BI240" s="76"/>
      <c r="BJ240" s="76"/>
      <c r="BK240" s="76"/>
      <c r="BL240" s="76"/>
      <c r="BM240" s="76"/>
      <c r="BN240" s="76"/>
      <c r="BO240" s="76"/>
      <c r="BP240" s="76"/>
      <c r="BQ240" s="76"/>
      <c r="BR240" s="76">
        <v>7.98</v>
      </c>
      <c r="BS240" s="76"/>
      <c r="BT240" s="76"/>
      <c r="BU240" s="76"/>
      <c r="BV240" s="76"/>
      <c r="BW240" s="76"/>
      <c r="BX240" s="76">
        <v>12.7</v>
      </c>
      <c r="BY240" s="76"/>
      <c r="BZ240" s="76">
        <v>3.15</v>
      </c>
      <c r="CA240" s="76"/>
      <c r="CB240" s="76"/>
      <c r="CC240" s="76"/>
      <c r="CD240" s="76"/>
      <c r="CE240" s="76"/>
      <c r="CF240" s="76"/>
      <c r="CG240" s="76"/>
      <c r="CH240" s="76"/>
      <c r="CI240" s="76"/>
      <c r="CJ240" s="76"/>
      <c r="CK240" s="76"/>
      <c r="CL240" s="76"/>
      <c r="CM240" s="76"/>
      <c r="CN240" s="76"/>
      <c r="CO240" s="76"/>
      <c r="CP240" s="76"/>
      <c r="CQ240" s="76"/>
      <c r="CR240" s="76"/>
      <c r="CS240" s="76"/>
      <c r="CT240" s="76"/>
      <c r="CU240" s="76"/>
      <c r="CV240" s="76"/>
      <c r="CW240" s="76"/>
      <c r="CX240" s="76"/>
      <c r="CY240" s="76"/>
      <c r="CZ240" s="76"/>
      <c r="DA240" s="76"/>
      <c r="DB240" s="76"/>
      <c r="DC240" s="76"/>
      <c r="DD240" s="76"/>
      <c r="DE240" s="76"/>
      <c r="DF240" s="76"/>
      <c r="DG240" s="76"/>
      <c r="DH240" s="39">
        <f t="shared" si="215"/>
        <v>98.570000000000022</v>
      </c>
      <c r="DJ240" s="41">
        <f t="shared" si="216"/>
        <v>1.4299999999999784</v>
      </c>
      <c r="DK240" s="76"/>
      <c r="DL240" s="12" t="s">
        <v>111</v>
      </c>
      <c r="DO240" s="39">
        <v>1.31</v>
      </c>
      <c r="DP240" s="76">
        <v>0.2</v>
      </c>
      <c r="DQ240" s="76">
        <v>0.12239999999999999</v>
      </c>
      <c r="DR240" s="76">
        <v>3.5000000000000001E-3</v>
      </c>
      <c r="DU240" s="64"/>
      <c r="DW240" s="32"/>
      <c r="DX240" s="12">
        <f t="shared" si="217"/>
        <v>54.742822359744338</v>
      </c>
      <c r="DY240" s="12">
        <f t="shared" si="218"/>
        <v>0</v>
      </c>
      <c r="DZ240" s="12">
        <f t="shared" si="219"/>
        <v>0</v>
      </c>
      <c r="EA240" s="12" t="e">
        <f t="shared" si="220"/>
        <v>#DIV/0!</v>
      </c>
      <c r="EB240" s="12">
        <f t="shared" si="221"/>
        <v>21.081464948767369</v>
      </c>
      <c r="EC240" s="12">
        <f t="shared" si="222"/>
        <v>0</v>
      </c>
      <c r="ED240" s="12">
        <f t="shared" si="223"/>
        <v>0</v>
      </c>
      <c r="EE240" s="12" t="e">
        <f t="shared" si="224"/>
        <v>#DIV/0!</v>
      </c>
      <c r="EF240" s="12">
        <f t="shared" si="225"/>
        <v>0</v>
      </c>
      <c r="EG240" s="12" t="e">
        <f t="shared" si="226"/>
        <v>#DIV/0!</v>
      </c>
      <c r="EH240" s="12">
        <f t="shared" si="227"/>
        <v>8.0957695039058528</v>
      </c>
      <c r="EI240" s="12">
        <f t="shared" si="228"/>
        <v>0</v>
      </c>
      <c r="EJ240" s="12">
        <f t="shared" si="229"/>
        <v>12.884244699198536</v>
      </c>
      <c r="EK240" s="12">
        <f t="shared" si="230"/>
        <v>0</v>
      </c>
      <c r="EL240" s="12">
        <f t="shared" si="231"/>
        <v>3.195698488383889</v>
      </c>
      <c r="EM240" s="12">
        <f t="shared" si="232"/>
        <v>0</v>
      </c>
      <c r="EN240" s="12">
        <f t="shared" si="233"/>
        <v>0</v>
      </c>
      <c r="EO240" s="12" t="e">
        <f t="shared" si="234"/>
        <v>#DIV/0!</v>
      </c>
      <c r="EP240" s="12">
        <f t="shared" si="235"/>
        <v>0</v>
      </c>
      <c r="EQ240" s="12" t="e">
        <f t="shared" si="236"/>
        <v>#DIV/0!</v>
      </c>
      <c r="ER240" s="12">
        <f t="shared" si="237"/>
        <v>100</v>
      </c>
      <c r="ES240" s="12">
        <f t="shared" si="238"/>
        <v>0</v>
      </c>
    </row>
    <row r="241" spans="1:149" s="12" customFormat="1" x14ac:dyDescent="0.45">
      <c r="A241" s="39" t="s">
        <v>264</v>
      </c>
      <c r="B241" s="32" t="s">
        <v>443</v>
      </c>
      <c r="C241" s="12" t="s">
        <v>445</v>
      </c>
      <c r="D241" s="12" t="s">
        <v>544</v>
      </c>
      <c r="E241" s="39" t="s">
        <v>20</v>
      </c>
      <c r="F241" s="39" t="s">
        <v>393</v>
      </c>
      <c r="G241" s="76" t="s">
        <v>436</v>
      </c>
      <c r="H241" s="39" t="s">
        <v>129</v>
      </c>
      <c r="I241" s="39">
        <v>3</v>
      </c>
      <c r="J241" s="39">
        <v>300</v>
      </c>
      <c r="K241" s="39">
        <v>2</v>
      </c>
      <c r="L241" s="39">
        <v>1255</v>
      </c>
      <c r="M241" s="76">
        <v>5</v>
      </c>
      <c r="N241" s="12" t="s">
        <v>89</v>
      </c>
      <c r="O241" s="39">
        <v>-9.4499999999999993</v>
      </c>
      <c r="P241" s="76" t="s">
        <v>407</v>
      </c>
      <c r="Q241" s="95"/>
      <c r="R241" s="95"/>
      <c r="S241" s="31">
        <v>-9.4499999999999993</v>
      </c>
      <c r="AA241" s="50"/>
      <c r="AB241" s="50"/>
      <c r="AC241" s="50"/>
      <c r="AD241" s="76"/>
      <c r="AE241" s="50">
        <v>8.4000000000000005E-2</v>
      </c>
      <c r="AF241" s="50"/>
      <c r="AG241" s="50">
        <v>0.91600000000000004</v>
      </c>
      <c r="AH241" s="76"/>
      <c r="AQ241" s="32" t="s">
        <v>110</v>
      </c>
      <c r="AR241" s="62">
        <v>1.0029999999999999</v>
      </c>
      <c r="AS241" s="62">
        <v>1.052</v>
      </c>
      <c r="AT241" s="41"/>
      <c r="AU241" s="81">
        <v>252.00000000000003</v>
      </c>
      <c r="AV241" s="81">
        <v>2748</v>
      </c>
      <c r="AW241" s="81">
        <v>252.756</v>
      </c>
      <c r="AX241" s="81">
        <v>2.940518218659661</v>
      </c>
      <c r="AY241" s="81">
        <v>2890.8960000000002</v>
      </c>
      <c r="AZ241" s="81">
        <v>34.744245866779153</v>
      </c>
      <c r="BA241" s="32"/>
      <c r="BB241" s="97" t="s">
        <v>441</v>
      </c>
      <c r="BC241" s="83" t="s">
        <v>132</v>
      </c>
      <c r="BD241" s="76">
        <v>53.77</v>
      </c>
      <c r="BE241" s="76"/>
      <c r="BF241" s="76"/>
      <c r="BG241" s="76"/>
      <c r="BH241" s="76">
        <v>20.7</v>
      </c>
      <c r="BI241" s="76"/>
      <c r="BJ241" s="76"/>
      <c r="BK241" s="76"/>
      <c r="BL241" s="76"/>
      <c r="BM241" s="76"/>
      <c r="BN241" s="76">
        <v>0.02</v>
      </c>
      <c r="BO241" s="76"/>
      <c r="BP241" s="76"/>
      <c r="BQ241" s="76"/>
      <c r="BR241" s="76">
        <v>7.95</v>
      </c>
      <c r="BS241" s="76"/>
      <c r="BT241" s="76"/>
      <c r="BU241" s="76"/>
      <c r="BV241" s="76"/>
      <c r="BW241" s="76"/>
      <c r="BX241" s="76">
        <v>12.66</v>
      </c>
      <c r="BY241" s="76"/>
      <c r="BZ241" s="76">
        <v>3.14</v>
      </c>
      <c r="CA241" s="76"/>
      <c r="CB241" s="76"/>
      <c r="CC241" s="76"/>
      <c r="CD241" s="76"/>
      <c r="CE241" s="76"/>
      <c r="CF241" s="76"/>
      <c r="CG241" s="76"/>
      <c r="CH241" s="76"/>
      <c r="CI241" s="76"/>
      <c r="CJ241" s="76"/>
      <c r="CK241" s="76"/>
      <c r="CL241" s="76"/>
      <c r="CM241" s="76"/>
      <c r="CN241" s="76"/>
      <c r="CO241" s="76"/>
      <c r="CP241" s="76"/>
      <c r="CQ241" s="76"/>
      <c r="CR241" s="76"/>
      <c r="CS241" s="76"/>
      <c r="CT241" s="76"/>
      <c r="CU241" s="76"/>
      <c r="CV241" s="76"/>
      <c r="CW241" s="76"/>
      <c r="CX241" s="76"/>
      <c r="CY241" s="76"/>
      <c r="CZ241" s="76"/>
      <c r="DA241" s="76"/>
      <c r="DB241" s="76"/>
      <c r="DC241" s="76"/>
      <c r="DD241" s="76"/>
      <c r="DE241" s="76"/>
      <c r="DF241" s="76"/>
      <c r="DG241" s="76"/>
      <c r="DH241" s="39">
        <f t="shared" si="215"/>
        <v>98.24</v>
      </c>
      <c r="DJ241" s="41">
        <f t="shared" si="216"/>
        <v>1.7600000000000051</v>
      </c>
      <c r="DK241" s="76"/>
      <c r="DL241" s="12" t="s">
        <v>111</v>
      </c>
      <c r="DO241" s="39">
        <v>1.65</v>
      </c>
      <c r="DP241" s="76">
        <v>0.2</v>
      </c>
      <c r="DQ241" s="76">
        <v>0.10440000000000001</v>
      </c>
      <c r="DR241" s="76">
        <v>3.8E-3</v>
      </c>
      <c r="DU241" s="64"/>
      <c r="DW241" s="32"/>
      <c r="DX241" s="12">
        <f t="shared" si="217"/>
        <v>54.733306188925091</v>
      </c>
      <c r="DY241" s="12">
        <f t="shared" si="218"/>
        <v>0</v>
      </c>
      <c r="DZ241" s="12">
        <f t="shared" si="219"/>
        <v>0</v>
      </c>
      <c r="EA241" s="12" t="e">
        <f t="shared" si="220"/>
        <v>#DIV/0!</v>
      </c>
      <c r="EB241" s="12">
        <f t="shared" si="221"/>
        <v>21.070846905537461</v>
      </c>
      <c r="EC241" s="12">
        <f t="shared" si="222"/>
        <v>0</v>
      </c>
      <c r="ED241" s="12">
        <f t="shared" si="223"/>
        <v>2.0358306188925084E-2</v>
      </c>
      <c r="EE241" s="12">
        <f t="shared" si="224"/>
        <v>0</v>
      </c>
      <c r="EF241" s="12">
        <f t="shared" si="225"/>
        <v>0</v>
      </c>
      <c r="EG241" s="12" t="e">
        <f t="shared" si="226"/>
        <v>#DIV/0!</v>
      </c>
      <c r="EH241" s="12">
        <f t="shared" si="227"/>
        <v>8.0924267100977207</v>
      </c>
      <c r="EI241" s="12">
        <f t="shared" si="228"/>
        <v>0</v>
      </c>
      <c r="EJ241" s="12">
        <f t="shared" si="229"/>
        <v>12.886807817589577</v>
      </c>
      <c r="EK241" s="12">
        <f t="shared" si="230"/>
        <v>0</v>
      </c>
      <c r="EL241" s="12">
        <f t="shared" si="231"/>
        <v>3.196254071661238</v>
      </c>
      <c r="EM241" s="12">
        <f t="shared" si="232"/>
        <v>0</v>
      </c>
      <c r="EN241" s="12">
        <f t="shared" si="233"/>
        <v>0</v>
      </c>
      <c r="EO241" s="12" t="e">
        <f t="shared" si="234"/>
        <v>#DIV/0!</v>
      </c>
      <c r="EP241" s="12">
        <f t="shared" si="235"/>
        <v>0</v>
      </c>
      <c r="EQ241" s="12" t="e">
        <f t="shared" si="236"/>
        <v>#DIV/0!</v>
      </c>
      <c r="ER241" s="12">
        <f t="shared" si="237"/>
        <v>100</v>
      </c>
      <c r="ES241" s="12">
        <f t="shared" si="238"/>
        <v>0</v>
      </c>
    </row>
    <row r="242" spans="1:149" s="12" customFormat="1" x14ac:dyDescent="0.45">
      <c r="A242" s="39" t="s">
        <v>264</v>
      </c>
      <c r="B242" s="32" t="s">
        <v>443</v>
      </c>
      <c r="C242" s="12" t="s">
        <v>445</v>
      </c>
      <c r="D242" s="12" t="s">
        <v>544</v>
      </c>
      <c r="E242" s="39" t="s">
        <v>20</v>
      </c>
      <c r="F242" s="39" t="s">
        <v>394</v>
      </c>
      <c r="G242" s="76" t="s">
        <v>436</v>
      </c>
      <c r="H242" s="39" t="s">
        <v>129</v>
      </c>
      <c r="I242" s="39">
        <v>2</v>
      </c>
      <c r="J242" s="39">
        <v>323</v>
      </c>
      <c r="K242" s="39">
        <v>2</v>
      </c>
      <c r="L242" s="39">
        <v>1257</v>
      </c>
      <c r="M242" s="76">
        <v>5</v>
      </c>
      <c r="N242" s="12" t="s">
        <v>89</v>
      </c>
      <c r="O242" s="39">
        <v>-8.35</v>
      </c>
      <c r="P242" s="76" t="s">
        <v>407</v>
      </c>
      <c r="Q242" s="95"/>
      <c r="R242" s="95"/>
      <c r="S242" s="31">
        <v>-8.35</v>
      </c>
      <c r="AA242" s="50"/>
      <c r="AB242" s="50"/>
      <c r="AC242" s="50"/>
      <c r="AD242" s="76"/>
      <c r="AE242" s="50">
        <v>0.38600000000000001</v>
      </c>
      <c r="AF242" s="50"/>
      <c r="AG242" s="50">
        <v>0.61399999999999999</v>
      </c>
      <c r="AH242" s="76"/>
      <c r="AQ242" s="32" t="s">
        <v>110</v>
      </c>
      <c r="AR242" s="62">
        <v>1.01</v>
      </c>
      <c r="AS242" s="62">
        <v>1.3169999999999999</v>
      </c>
      <c r="AT242" s="41"/>
      <c r="AU242" s="81">
        <v>1246.78</v>
      </c>
      <c r="AV242" s="81">
        <v>1983.22</v>
      </c>
      <c r="AW242" s="81">
        <v>1259.2477999999999</v>
      </c>
      <c r="AX242" s="81">
        <v>12.411927277978481</v>
      </c>
      <c r="AY242" s="81">
        <v>2611.90074</v>
      </c>
      <c r="AZ242" s="81">
        <v>30.720688689852885</v>
      </c>
      <c r="BA242" s="32"/>
      <c r="BB242" s="97" t="s">
        <v>441</v>
      </c>
      <c r="BC242" s="83" t="s">
        <v>132</v>
      </c>
      <c r="BD242" s="76">
        <v>52.43</v>
      </c>
      <c r="BE242" s="76"/>
      <c r="BF242" s="76"/>
      <c r="BG242" s="76"/>
      <c r="BH242" s="76">
        <v>20.190000000000001</v>
      </c>
      <c r="BI242" s="76"/>
      <c r="BJ242" s="76"/>
      <c r="BK242" s="76"/>
      <c r="BL242" s="76"/>
      <c r="BM242" s="76"/>
      <c r="BN242" s="76">
        <v>0.09</v>
      </c>
      <c r="BO242" s="76"/>
      <c r="BP242" s="76"/>
      <c r="BQ242" s="76"/>
      <c r="BR242" s="76">
        <v>7.75</v>
      </c>
      <c r="BS242" s="76"/>
      <c r="BT242" s="76"/>
      <c r="BU242" s="76"/>
      <c r="BV242" s="76"/>
      <c r="BW242" s="76"/>
      <c r="BX242" s="76">
        <v>12.34</v>
      </c>
      <c r="BY242" s="76"/>
      <c r="BZ242" s="76">
        <v>3.06</v>
      </c>
      <c r="CA242" s="76"/>
      <c r="CB242" s="76"/>
      <c r="CC242" s="76"/>
      <c r="CD242" s="76"/>
      <c r="CE242" s="76"/>
      <c r="CF242" s="76"/>
      <c r="CG242" s="76"/>
      <c r="CH242" s="76"/>
      <c r="CI242" s="76"/>
      <c r="CJ242" s="76"/>
      <c r="CK242" s="76"/>
      <c r="CL242" s="76"/>
      <c r="CM242" s="76"/>
      <c r="CN242" s="76"/>
      <c r="CO242" s="76"/>
      <c r="CP242" s="76"/>
      <c r="CQ242" s="76"/>
      <c r="CR242" s="76"/>
      <c r="CS242" s="76"/>
      <c r="CT242" s="76"/>
      <c r="CU242" s="76"/>
      <c r="CV242" s="76"/>
      <c r="CW242" s="76"/>
      <c r="CX242" s="76"/>
      <c r="CY242" s="76"/>
      <c r="CZ242" s="76"/>
      <c r="DA242" s="76"/>
      <c r="DB242" s="76"/>
      <c r="DC242" s="76"/>
      <c r="DD242" s="76"/>
      <c r="DE242" s="76"/>
      <c r="DF242" s="76"/>
      <c r="DG242" s="76"/>
      <c r="DH242" s="39">
        <f t="shared" si="215"/>
        <v>95.860000000000014</v>
      </c>
      <c r="DJ242" s="41">
        <f t="shared" si="216"/>
        <v>4.1399999999999864</v>
      </c>
      <c r="DK242" s="76"/>
      <c r="DL242" s="12" t="s">
        <v>111</v>
      </c>
      <c r="DO242" s="39">
        <v>4.01</v>
      </c>
      <c r="DP242" s="76">
        <v>0.2</v>
      </c>
      <c r="DQ242" s="76">
        <v>0.12570000000000001</v>
      </c>
      <c r="DR242" s="76">
        <v>4.4000000000000003E-3</v>
      </c>
      <c r="DU242" s="64"/>
      <c r="DW242" s="32"/>
      <c r="DX242" s="12">
        <f t="shared" si="217"/>
        <v>54.694345921134982</v>
      </c>
      <c r="DY242" s="12">
        <f t="shared" si="218"/>
        <v>0</v>
      </c>
      <c r="DZ242" s="12">
        <f t="shared" si="219"/>
        <v>0</v>
      </c>
      <c r="EA242" s="12" t="e">
        <f t="shared" si="220"/>
        <v>#DIV/0!</v>
      </c>
      <c r="EB242" s="12">
        <f t="shared" si="221"/>
        <v>21.061965366158979</v>
      </c>
      <c r="EC242" s="12">
        <f t="shared" si="222"/>
        <v>0</v>
      </c>
      <c r="ED242" s="12">
        <f t="shared" si="223"/>
        <v>9.388691842269975E-2</v>
      </c>
      <c r="EE242" s="12">
        <f t="shared" si="224"/>
        <v>0</v>
      </c>
      <c r="EF242" s="12">
        <f t="shared" si="225"/>
        <v>0</v>
      </c>
      <c r="EG242" s="12" t="e">
        <f t="shared" si="226"/>
        <v>#DIV/0!</v>
      </c>
      <c r="EH242" s="12">
        <f t="shared" si="227"/>
        <v>8.0847068641769226</v>
      </c>
      <c r="EI242" s="12">
        <f t="shared" si="228"/>
        <v>0</v>
      </c>
      <c r="EJ242" s="12">
        <f t="shared" si="229"/>
        <v>12.872939703734612</v>
      </c>
      <c r="EK242" s="12">
        <f t="shared" si="230"/>
        <v>0</v>
      </c>
      <c r="EL242" s="12">
        <f t="shared" si="231"/>
        <v>3.1921552263717921</v>
      </c>
      <c r="EM242" s="12">
        <f t="shared" si="232"/>
        <v>0</v>
      </c>
      <c r="EN242" s="12">
        <f t="shared" si="233"/>
        <v>0</v>
      </c>
      <c r="EO242" s="12" t="e">
        <f t="shared" si="234"/>
        <v>#DIV/0!</v>
      </c>
      <c r="EP242" s="12">
        <f t="shared" si="235"/>
        <v>0</v>
      </c>
      <c r="EQ242" s="12" t="e">
        <f t="shared" si="236"/>
        <v>#DIV/0!</v>
      </c>
      <c r="ER242" s="12">
        <f t="shared" si="237"/>
        <v>100</v>
      </c>
      <c r="ES242" s="12">
        <f t="shared" si="238"/>
        <v>0</v>
      </c>
    </row>
    <row r="243" spans="1:149" s="12" customFormat="1" x14ac:dyDescent="0.45">
      <c r="A243" s="39" t="s">
        <v>264</v>
      </c>
      <c r="B243" s="32" t="s">
        <v>443</v>
      </c>
      <c r="C243" s="12" t="s">
        <v>445</v>
      </c>
      <c r="D243" s="12" t="s">
        <v>544</v>
      </c>
      <c r="E243" s="39" t="s">
        <v>20</v>
      </c>
      <c r="F243" s="39" t="s">
        <v>395</v>
      </c>
      <c r="G243" s="76" t="s">
        <v>436</v>
      </c>
      <c r="H243" s="39" t="s">
        <v>129</v>
      </c>
      <c r="I243" s="39">
        <v>3</v>
      </c>
      <c r="J243" s="39">
        <v>298</v>
      </c>
      <c r="K243" s="39">
        <v>2</v>
      </c>
      <c r="L243" s="39">
        <v>1258</v>
      </c>
      <c r="M243" s="76">
        <v>5</v>
      </c>
      <c r="N243" s="12" t="s">
        <v>89</v>
      </c>
      <c r="O243" s="39">
        <v>-5</v>
      </c>
      <c r="P243" s="76" t="s">
        <v>407</v>
      </c>
      <c r="Q243" s="95"/>
      <c r="R243" s="95"/>
      <c r="S243" s="31">
        <v>-5</v>
      </c>
      <c r="AA243" s="50"/>
      <c r="AB243" s="50"/>
      <c r="AC243" s="50"/>
      <c r="AD243" s="76"/>
      <c r="AE243" s="50">
        <v>0.22700000000000001</v>
      </c>
      <c r="AF243" s="50"/>
      <c r="AG243" s="50">
        <v>0.77300000000000002</v>
      </c>
      <c r="AH243" s="76"/>
      <c r="AQ243" s="32" t="s">
        <v>110</v>
      </c>
      <c r="AR243" s="62">
        <v>1.0049999999999999</v>
      </c>
      <c r="AS243" s="62">
        <v>1.153</v>
      </c>
      <c r="AT243" s="41"/>
      <c r="AU243" s="81">
        <v>676.46</v>
      </c>
      <c r="AV243" s="81">
        <v>2303.54</v>
      </c>
      <c r="AW243" s="81">
        <v>679.84229999999991</v>
      </c>
      <c r="AX243" s="81">
        <v>7.4788371472913555</v>
      </c>
      <c r="AY243" s="81">
        <v>2655.98162</v>
      </c>
      <c r="AZ243" s="81">
        <v>31.986997494641198</v>
      </c>
      <c r="BA243" s="32"/>
      <c r="BB243" s="97" t="s">
        <v>441</v>
      </c>
      <c r="BC243" s="83" t="s">
        <v>132</v>
      </c>
      <c r="BD243" s="76">
        <v>52.51</v>
      </c>
      <c r="BE243" s="76"/>
      <c r="BF243" s="76"/>
      <c r="BG243" s="76"/>
      <c r="BH243" s="76">
        <v>20.22</v>
      </c>
      <c r="BI243" s="76"/>
      <c r="BJ243" s="76"/>
      <c r="BK243" s="76"/>
      <c r="BL243" s="76"/>
      <c r="BM243" s="76"/>
      <c r="BN243" s="76">
        <v>1.17</v>
      </c>
      <c r="BO243" s="76"/>
      <c r="BP243" s="76"/>
      <c r="BQ243" s="76"/>
      <c r="BR243" s="76">
        <v>7.76</v>
      </c>
      <c r="BS243" s="76"/>
      <c r="BT243" s="76"/>
      <c r="BU243" s="76"/>
      <c r="BV243" s="76"/>
      <c r="BW243" s="76"/>
      <c r="BX243" s="76">
        <v>12.36</v>
      </c>
      <c r="BY243" s="76"/>
      <c r="BZ243" s="76">
        <v>3.07</v>
      </c>
      <c r="CA243" s="76"/>
      <c r="CB243" s="76"/>
      <c r="CC243" s="76"/>
      <c r="CD243" s="76"/>
      <c r="CE243" s="76"/>
      <c r="CF243" s="76"/>
      <c r="CG243" s="76"/>
      <c r="CH243" s="76"/>
      <c r="CI243" s="76"/>
      <c r="CJ243" s="76"/>
      <c r="CK243" s="76"/>
      <c r="CL243" s="76"/>
      <c r="CM243" s="76"/>
      <c r="CN243" s="76"/>
      <c r="CO243" s="76"/>
      <c r="CP243" s="76"/>
      <c r="CQ243" s="76"/>
      <c r="CR243" s="76"/>
      <c r="CS243" s="76"/>
      <c r="CT243" s="76"/>
      <c r="CU243" s="76"/>
      <c r="CV243" s="76"/>
      <c r="CW243" s="76"/>
      <c r="CX243" s="76"/>
      <c r="CY243" s="76"/>
      <c r="CZ243" s="76"/>
      <c r="DA243" s="76"/>
      <c r="DB243" s="76"/>
      <c r="DC243" s="76"/>
      <c r="DD243" s="76"/>
      <c r="DE243" s="76"/>
      <c r="DF243" s="76"/>
      <c r="DG243" s="76"/>
      <c r="DH243" s="39">
        <f t="shared" si="215"/>
        <v>97.089999999999989</v>
      </c>
      <c r="DJ243" s="41">
        <f t="shared" si="216"/>
        <v>2.9100000000000108</v>
      </c>
      <c r="DK243" s="76"/>
      <c r="DL243" s="12" t="s">
        <v>111</v>
      </c>
      <c r="DO243" s="39">
        <v>2.79</v>
      </c>
      <c r="DP243" s="76">
        <v>0.2</v>
      </c>
      <c r="DQ243" s="76">
        <v>0.13200000000000001</v>
      </c>
      <c r="DR243" s="76">
        <v>1.3899999999999999E-2</v>
      </c>
      <c r="DU243" s="64"/>
      <c r="DW243" s="32"/>
      <c r="DX243" s="12">
        <f t="shared" si="217"/>
        <v>54.083839736327121</v>
      </c>
      <c r="DY243" s="12">
        <f t="shared" si="218"/>
        <v>0</v>
      </c>
      <c r="DZ243" s="12">
        <f t="shared" si="219"/>
        <v>0</v>
      </c>
      <c r="EA243" s="12" t="e">
        <f t="shared" si="220"/>
        <v>#DIV/0!</v>
      </c>
      <c r="EB243" s="12">
        <f t="shared" si="221"/>
        <v>20.826037696982183</v>
      </c>
      <c r="EC243" s="12">
        <f t="shared" si="222"/>
        <v>0</v>
      </c>
      <c r="ED243" s="12">
        <f t="shared" si="223"/>
        <v>1.2050674631784943</v>
      </c>
      <c r="EE243" s="12">
        <f t="shared" si="224"/>
        <v>0</v>
      </c>
      <c r="EF243" s="12">
        <f t="shared" si="225"/>
        <v>0</v>
      </c>
      <c r="EG243" s="12" t="e">
        <f t="shared" si="226"/>
        <v>#DIV/0!</v>
      </c>
      <c r="EH243" s="12">
        <f t="shared" si="227"/>
        <v>7.9925842002265952</v>
      </c>
      <c r="EI243" s="12">
        <f t="shared" si="228"/>
        <v>0</v>
      </c>
      <c r="EJ243" s="12">
        <f t="shared" si="229"/>
        <v>12.730456277680505</v>
      </c>
      <c r="EK243" s="12">
        <f t="shared" si="230"/>
        <v>0</v>
      </c>
      <c r="EL243" s="12">
        <f t="shared" si="231"/>
        <v>3.1620146256051092</v>
      </c>
      <c r="EM243" s="12">
        <f t="shared" si="232"/>
        <v>0</v>
      </c>
      <c r="EN243" s="12">
        <f t="shared" si="233"/>
        <v>0</v>
      </c>
      <c r="EO243" s="12" t="e">
        <f t="shared" si="234"/>
        <v>#DIV/0!</v>
      </c>
      <c r="EP243" s="12">
        <f t="shared" si="235"/>
        <v>0</v>
      </c>
      <c r="EQ243" s="12" t="e">
        <f t="shared" si="236"/>
        <v>#DIV/0!</v>
      </c>
      <c r="ER243" s="12">
        <f t="shared" si="237"/>
        <v>100</v>
      </c>
      <c r="ES243" s="12">
        <f t="shared" si="238"/>
        <v>0</v>
      </c>
    </row>
    <row r="244" spans="1:149" s="12" customFormat="1" x14ac:dyDescent="0.45">
      <c r="A244" s="39" t="s">
        <v>264</v>
      </c>
      <c r="B244" s="32" t="s">
        <v>443</v>
      </c>
      <c r="C244" s="12" t="s">
        <v>445</v>
      </c>
      <c r="D244" s="12" t="s">
        <v>544</v>
      </c>
      <c r="E244" s="39" t="s">
        <v>20</v>
      </c>
      <c r="F244" s="39" t="s">
        <v>396</v>
      </c>
      <c r="G244" s="76" t="s">
        <v>436</v>
      </c>
      <c r="H244" s="39" t="s">
        <v>129</v>
      </c>
      <c r="I244" s="39">
        <v>3</v>
      </c>
      <c r="J244" s="39">
        <v>290</v>
      </c>
      <c r="K244" s="39">
        <v>2</v>
      </c>
      <c r="L244" s="39">
        <v>1259</v>
      </c>
      <c r="M244" s="76">
        <v>5</v>
      </c>
      <c r="N244" s="12" t="s">
        <v>89</v>
      </c>
      <c r="O244" s="39">
        <v>-10.18</v>
      </c>
      <c r="P244" s="76" t="s">
        <v>407</v>
      </c>
      <c r="Q244" s="95"/>
      <c r="R244" s="95"/>
      <c r="S244" s="31">
        <v>-10.18</v>
      </c>
      <c r="AA244" s="50"/>
      <c r="AB244" s="50"/>
      <c r="AC244" s="50"/>
      <c r="AD244" s="76"/>
      <c r="AE244" s="50">
        <v>5.6000000000000001E-2</v>
      </c>
      <c r="AF244" s="50"/>
      <c r="AG244" s="50">
        <v>0.94399999999999995</v>
      </c>
      <c r="AH244" s="76"/>
      <c r="AQ244" s="32" t="s">
        <v>110</v>
      </c>
      <c r="AR244" s="62">
        <v>1.002</v>
      </c>
      <c r="AS244" s="62">
        <v>1.0329999999999999</v>
      </c>
      <c r="AT244" s="41"/>
      <c r="AU244" s="81">
        <v>162.4</v>
      </c>
      <c r="AV244" s="81">
        <v>2737.6</v>
      </c>
      <c r="AW244" s="81">
        <v>162.72480000000002</v>
      </c>
      <c r="AX244" s="81">
        <v>1.9367023317186629</v>
      </c>
      <c r="AY244" s="81">
        <v>2827.9407999999999</v>
      </c>
      <c r="AZ244" s="81">
        <v>34.352488790072599</v>
      </c>
      <c r="BA244" s="32"/>
      <c r="BB244" s="97" t="s">
        <v>441</v>
      </c>
      <c r="BC244" s="83" t="s">
        <v>132</v>
      </c>
      <c r="BD244" s="76">
        <v>53.67</v>
      </c>
      <c r="BE244" s="76"/>
      <c r="BF244" s="76"/>
      <c r="BG244" s="76"/>
      <c r="BH244" s="76">
        <v>20.67</v>
      </c>
      <c r="BI244" s="76"/>
      <c r="BJ244" s="76"/>
      <c r="BK244" s="76"/>
      <c r="BL244" s="76"/>
      <c r="BM244" s="76"/>
      <c r="BN244" s="76">
        <v>0.56999999999999995</v>
      </c>
      <c r="BO244" s="76"/>
      <c r="BP244" s="76"/>
      <c r="BQ244" s="76"/>
      <c r="BR244" s="76">
        <v>7.93</v>
      </c>
      <c r="BS244" s="76"/>
      <c r="BT244" s="76"/>
      <c r="BU244" s="76"/>
      <c r="BV244" s="76"/>
      <c r="BW244" s="76"/>
      <c r="BX244" s="76">
        <v>12.63</v>
      </c>
      <c r="BY244" s="76"/>
      <c r="BZ244" s="76">
        <v>3.13</v>
      </c>
      <c r="CA244" s="76"/>
      <c r="CB244" s="76"/>
      <c r="CC244" s="76"/>
      <c r="CD244" s="76"/>
      <c r="CE244" s="76"/>
      <c r="CF244" s="76"/>
      <c r="CG244" s="76"/>
      <c r="CH244" s="76"/>
      <c r="CI244" s="76"/>
      <c r="CJ244" s="76"/>
      <c r="CK244" s="76"/>
      <c r="CL244" s="76"/>
      <c r="CM244" s="76"/>
      <c r="CN244" s="76"/>
      <c r="CO244" s="76"/>
      <c r="CP244" s="76"/>
      <c r="CQ244" s="76"/>
      <c r="CR244" s="76"/>
      <c r="CS244" s="76"/>
      <c r="CT244" s="76"/>
      <c r="CU244" s="76"/>
      <c r="CV244" s="76"/>
      <c r="CW244" s="76"/>
      <c r="CX244" s="76"/>
      <c r="CY244" s="76"/>
      <c r="CZ244" s="76"/>
      <c r="DA244" s="76"/>
      <c r="DB244" s="76"/>
      <c r="DC244" s="76"/>
      <c r="DD244" s="76"/>
      <c r="DE244" s="76"/>
      <c r="DF244" s="76"/>
      <c r="DG244" s="76"/>
      <c r="DH244" s="39">
        <f t="shared" si="215"/>
        <v>98.6</v>
      </c>
      <c r="DJ244" s="41">
        <f t="shared" si="216"/>
        <v>1.4000000000000057</v>
      </c>
      <c r="DK244" s="76"/>
      <c r="DL244" s="12" t="s">
        <v>111</v>
      </c>
      <c r="DO244" s="39">
        <v>1.32</v>
      </c>
      <c r="DP244" s="76">
        <v>0.2</v>
      </c>
      <c r="DQ244" s="76">
        <v>6.8099999999999994E-2</v>
      </c>
      <c r="DR244" s="76">
        <v>1.44E-2</v>
      </c>
      <c r="DU244" s="64"/>
      <c r="DW244" s="32"/>
      <c r="DX244" s="12">
        <f t="shared" si="217"/>
        <v>54.432048681541588</v>
      </c>
      <c r="DY244" s="12">
        <f t="shared" si="218"/>
        <v>0</v>
      </c>
      <c r="DZ244" s="12">
        <f t="shared" si="219"/>
        <v>0</v>
      </c>
      <c r="EA244" s="12" t="e">
        <f t="shared" si="220"/>
        <v>#DIV/0!</v>
      </c>
      <c r="EB244" s="12">
        <f t="shared" si="221"/>
        <v>20.963488843813391</v>
      </c>
      <c r="EC244" s="12">
        <f t="shared" si="222"/>
        <v>0</v>
      </c>
      <c r="ED244" s="12">
        <f t="shared" si="223"/>
        <v>0.57809330628803246</v>
      </c>
      <c r="EE244" s="12">
        <f t="shared" si="224"/>
        <v>0</v>
      </c>
      <c r="EF244" s="12">
        <f t="shared" si="225"/>
        <v>0</v>
      </c>
      <c r="EG244" s="12" t="e">
        <f t="shared" si="226"/>
        <v>#DIV/0!</v>
      </c>
      <c r="EH244" s="12">
        <f t="shared" si="227"/>
        <v>8.0425963488843824</v>
      </c>
      <c r="EI244" s="12">
        <f t="shared" si="228"/>
        <v>0</v>
      </c>
      <c r="EJ244" s="12">
        <f t="shared" si="229"/>
        <v>12.809330628803247</v>
      </c>
      <c r="EK244" s="12">
        <f t="shared" si="230"/>
        <v>0</v>
      </c>
      <c r="EL244" s="12">
        <f t="shared" si="231"/>
        <v>3.1744421906693714</v>
      </c>
      <c r="EM244" s="12">
        <f t="shared" si="232"/>
        <v>0</v>
      </c>
      <c r="EN244" s="12">
        <f t="shared" si="233"/>
        <v>0</v>
      </c>
      <c r="EO244" s="12" t="e">
        <f t="shared" si="234"/>
        <v>#DIV/0!</v>
      </c>
      <c r="EP244" s="12">
        <f t="shared" si="235"/>
        <v>0</v>
      </c>
      <c r="EQ244" s="12" t="e">
        <f t="shared" si="236"/>
        <v>#DIV/0!</v>
      </c>
      <c r="ER244" s="12">
        <f t="shared" si="237"/>
        <v>100</v>
      </c>
      <c r="ES244" s="12">
        <f t="shared" si="238"/>
        <v>0</v>
      </c>
    </row>
    <row r="245" spans="1:149" s="38" customFormat="1" ht="14.65" thickBot="1" x14ac:dyDescent="0.5">
      <c r="A245" s="40" t="s">
        <v>264</v>
      </c>
      <c r="B245" s="98" t="s">
        <v>443</v>
      </c>
      <c r="C245" s="38" t="s">
        <v>445</v>
      </c>
      <c r="D245" s="38" t="s">
        <v>544</v>
      </c>
      <c r="E245" s="40" t="s">
        <v>20</v>
      </c>
      <c r="F245" s="40" t="s">
        <v>397</v>
      </c>
      <c r="G245" s="85" t="s">
        <v>436</v>
      </c>
      <c r="H245" s="40" t="s">
        <v>129</v>
      </c>
      <c r="I245" s="40">
        <v>3</v>
      </c>
      <c r="J245" s="40">
        <v>290</v>
      </c>
      <c r="K245" s="40">
        <v>2</v>
      </c>
      <c r="L245" s="40">
        <v>1260</v>
      </c>
      <c r="M245" s="85">
        <v>5</v>
      </c>
      <c r="N245" s="38" t="s">
        <v>89</v>
      </c>
      <c r="O245" s="40">
        <v>-8.7899999999999991</v>
      </c>
      <c r="P245" s="85" t="s">
        <v>407</v>
      </c>
      <c r="Q245" s="99"/>
      <c r="R245" s="99"/>
      <c r="S245" s="102">
        <v>-8.7899999999999991</v>
      </c>
      <c r="AA245" s="51"/>
      <c r="AB245" s="51"/>
      <c r="AC245" s="51"/>
      <c r="AD245" s="85"/>
      <c r="AE245" s="51">
        <v>0.36899999999999999</v>
      </c>
      <c r="AF245" s="51"/>
      <c r="AG245" s="51">
        <v>0.63100000000000001</v>
      </c>
      <c r="AH245" s="85"/>
      <c r="AQ245" s="98" t="s">
        <v>110</v>
      </c>
      <c r="AR245" s="63">
        <v>1.0069999999999999</v>
      </c>
      <c r="AS245" s="63">
        <v>1.2629999999999999</v>
      </c>
      <c r="AT245" s="42"/>
      <c r="AU245" s="90">
        <v>1070.0999999999999</v>
      </c>
      <c r="AV245" s="90">
        <v>1829.9</v>
      </c>
      <c r="AW245" s="90">
        <v>1077.5906999999997</v>
      </c>
      <c r="AX245" s="90">
        <v>11.359892972353345</v>
      </c>
      <c r="AY245" s="90">
        <v>2311.1637000000001</v>
      </c>
      <c r="AZ245" s="90">
        <v>28.074924728365151</v>
      </c>
      <c r="BA245" s="98"/>
      <c r="BB245" s="101" t="s">
        <v>441</v>
      </c>
      <c r="BC245" s="92" t="s">
        <v>132</v>
      </c>
      <c r="BD245" s="85">
        <v>52.65</v>
      </c>
      <c r="BE245" s="85"/>
      <c r="BF245" s="85"/>
      <c r="BG245" s="85"/>
      <c r="BH245" s="85">
        <v>20.27</v>
      </c>
      <c r="BI245" s="85"/>
      <c r="BJ245" s="85"/>
      <c r="BK245" s="85"/>
      <c r="BL245" s="85"/>
      <c r="BM245" s="85"/>
      <c r="BN245" s="85">
        <v>0.08</v>
      </c>
      <c r="BO245" s="85"/>
      <c r="BP245" s="85"/>
      <c r="BQ245" s="85"/>
      <c r="BR245" s="85">
        <v>7.78</v>
      </c>
      <c r="BS245" s="85"/>
      <c r="BT245" s="85"/>
      <c r="BU245" s="85"/>
      <c r="BV245" s="85"/>
      <c r="BW245" s="85"/>
      <c r="BX245" s="85">
        <v>12.39</v>
      </c>
      <c r="BY245" s="85"/>
      <c r="BZ245" s="85">
        <v>3.07</v>
      </c>
      <c r="CA245" s="85"/>
      <c r="CB245" s="85"/>
      <c r="CC245" s="85"/>
      <c r="CD245" s="85"/>
      <c r="CE245" s="85"/>
      <c r="CF245" s="85"/>
      <c r="CG245" s="85"/>
      <c r="CH245" s="85"/>
      <c r="CI245" s="85"/>
      <c r="CJ245" s="85"/>
      <c r="CK245" s="85"/>
      <c r="CL245" s="85"/>
      <c r="CM245" s="85"/>
      <c r="CN245" s="85"/>
      <c r="CO245" s="85"/>
      <c r="CP245" s="85"/>
      <c r="CQ245" s="85"/>
      <c r="CR245" s="85"/>
      <c r="CS245" s="85"/>
      <c r="CT245" s="85"/>
      <c r="CU245" s="85"/>
      <c r="CV245" s="85"/>
      <c r="CW245" s="85"/>
      <c r="CX245" s="85"/>
      <c r="CY245" s="85"/>
      <c r="CZ245" s="85"/>
      <c r="DA245" s="85"/>
      <c r="DB245" s="85"/>
      <c r="DC245" s="85"/>
      <c r="DD245" s="85"/>
      <c r="DE245" s="85"/>
      <c r="DF245" s="85"/>
      <c r="DG245" s="85"/>
      <c r="DH245" s="40">
        <f t="shared" si="215"/>
        <v>96.24</v>
      </c>
      <c r="DJ245" s="42">
        <f t="shared" si="216"/>
        <v>3.7600000000000051</v>
      </c>
      <c r="DK245" s="85"/>
      <c r="DL245" s="38" t="s">
        <v>111</v>
      </c>
      <c r="DO245" s="40">
        <v>3.66</v>
      </c>
      <c r="DP245" s="85">
        <v>0.2</v>
      </c>
      <c r="DQ245" s="85">
        <v>8.1799999999999998E-2</v>
      </c>
      <c r="DR245" s="85">
        <v>8.9999999999999993E-3</v>
      </c>
      <c r="DU245" s="66"/>
      <c r="DW245" s="98"/>
      <c r="DX245" s="38">
        <f t="shared" si="217"/>
        <v>54.706982543640905</v>
      </c>
      <c r="DY245" s="38">
        <f t="shared" si="218"/>
        <v>0</v>
      </c>
      <c r="DZ245" s="38">
        <f t="shared" si="219"/>
        <v>0</v>
      </c>
      <c r="EA245" s="38" t="e">
        <f t="shared" si="220"/>
        <v>#DIV/0!</v>
      </c>
      <c r="EB245" s="38">
        <f t="shared" si="221"/>
        <v>21.061928512053203</v>
      </c>
      <c r="EC245" s="38">
        <f t="shared" si="222"/>
        <v>0</v>
      </c>
      <c r="ED245" s="38">
        <f t="shared" si="223"/>
        <v>8.3125519534497094E-2</v>
      </c>
      <c r="EE245" s="38">
        <f t="shared" si="224"/>
        <v>0</v>
      </c>
      <c r="EF245" s="38">
        <f t="shared" si="225"/>
        <v>0</v>
      </c>
      <c r="EG245" s="38" t="e">
        <f t="shared" si="226"/>
        <v>#DIV/0!</v>
      </c>
      <c r="EH245" s="38">
        <f t="shared" si="227"/>
        <v>8.0839567747298435</v>
      </c>
      <c r="EI245" s="38">
        <f t="shared" si="228"/>
        <v>0</v>
      </c>
      <c r="EJ245" s="38">
        <f t="shared" si="229"/>
        <v>12.874064837905239</v>
      </c>
      <c r="EK245" s="38">
        <f t="shared" si="230"/>
        <v>0</v>
      </c>
      <c r="EL245" s="38">
        <f t="shared" si="231"/>
        <v>3.1899418121363259</v>
      </c>
      <c r="EM245" s="38">
        <f t="shared" si="232"/>
        <v>0</v>
      </c>
      <c r="EN245" s="38">
        <f t="shared" si="233"/>
        <v>0</v>
      </c>
      <c r="EO245" s="38" t="e">
        <f t="shared" si="234"/>
        <v>#DIV/0!</v>
      </c>
      <c r="EP245" s="38">
        <f t="shared" si="235"/>
        <v>0</v>
      </c>
      <c r="EQ245" s="38" t="e">
        <f t="shared" si="236"/>
        <v>#DIV/0!</v>
      </c>
      <c r="ER245" s="38">
        <f t="shared" si="237"/>
        <v>100</v>
      </c>
      <c r="ES245" s="38">
        <f t="shared" si="238"/>
        <v>0</v>
      </c>
    </row>
    <row r="246" spans="1:149" s="12" customFormat="1" x14ac:dyDescent="0.45">
      <c r="A246" s="41" t="s">
        <v>547</v>
      </c>
      <c r="B246" s="32" t="s">
        <v>119</v>
      </c>
      <c r="C246" s="12" t="s">
        <v>445</v>
      </c>
      <c r="D246" s="12" t="s">
        <v>554</v>
      </c>
      <c r="E246" s="12" t="s">
        <v>20</v>
      </c>
      <c r="F246" s="12" t="s">
        <v>548</v>
      </c>
      <c r="G246" s="12" t="s">
        <v>546</v>
      </c>
      <c r="H246" s="12" t="s">
        <v>398</v>
      </c>
      <c r="I246" s="12">
        <v>3.7</v>
      </c>
      <c r="J246" s="12">
        <v>10</v>
      </c>
      <c r="K246" s="12">
        <v>0.1</v>
      </c>
      <c r="L246" s="12">
        <v>1200</v>
      </c>
      <c r="M246" s="12">
        <v>3</v>
      </c>
      <c r="N246" s="12" t="s">
        <v>449</v>
      </c>
      <c r="O246" s="12" t="s">
        <v>94</v>
      </c>
      <c r="P246" s="76" t="s">
        <v>226</v>
      </c>
      <c r="Q246" s="95"/>
      <c r="R246" s="95"/>
      <c r="S246" s="96"/>
      <c r="U246" s="12">
        <v>2.4E-2</v>
      </c>
      <c r="W246" s="12">
        <v>0.4</v>
      </c>
      <c r="AA246" s="57">
        <f>(W246/18.02)/((U246/44.01)+(W246/18.02))</f>
        <v>0.97602192889078132</v>
      </c>
      <c r="AB246" s="59"/>
      <c r="AC246" s="57">
        <f>1-AA246</f>
        <v>2.3978071109218679E-2</v>
      </c>
      <c r="AE246" s="48"/>
      <c r="AG246" s="48"/>
      <c r="AQ246" s="75" t="s">
        <v>110</v>
      </c>
      <c r="AR246" s="62">
        <v>0.99790000000000001</v>
      </c>
      <c r="AS246" s="62">
        <v>1.02</v>
      </c>
      <c r="AT246" s="41"/>
      <c r="AU246" s="81">
        <v>97.602192889078125</v>
      </c>
      <c r="AV246" s="81">
        <v>2.3978071109218679</v>
      </c>
      <c r="AW246" s="81">
        <v>97.397228284011064</v>
      </c>
      <c r="AX246" s="81">
        <v>19.502737332890327</v>
      </c>
      <c r="AY246" s="81">
        <v>2.4457632531403055</v>
      </c>
      <c r="AZ246" s="81">
        <v>0.489763709767781</v>
      </c>
      <c r="BA246" s="32"/>
      <c r="BB246" s="97" t="s">
        <v>441</v>
      </c>
      <c r="BC246" s="32" t="s">
        <v>132</v>
      </c>
      <c r="BD246" s="104">
        <v>50.98</v>
      </c>
      <c r="BF246" s="12">
        <v>2.0219999999999998</v>
      </c>
      <c r="BH246" s="12">
        <v>13.726000000000001</v>
      </c>
      <c r="BN246" s="12">
        <v>12.574999999999999</v>
      </c>
      <c r="BP246" s="104">
        <v>0.19</v>
      </c>
      <c r="BR246" s="12">
        <v>7.1180000000000003</v>
      </c>
      <c r="BX246" s="12">
        <v>10.893000000000001</v>
      </c>
      <c r="BZ246" s="12">
        <v>2.633</v>
      </c>
      <c r="CB246" s="104">
        <v>0.16</v>
      </c>
      <c r="DH246" s="12">
        <v>100.36</v>
      </c>
      <c r="DJ246" s="41">
        <f t="shared" ref="DJ246:DJ251" si="239">IF(AND(DH246&lt;100, DH246&gt;0), 100-DH246, 0)</f>
        <v>0</v>
      </c>
      <c r="DL246" s="12" t="s">
        <v>534</v>
      </c>
      <c r="DO246" s="41">
        <v>0.06</v>
      </c>
      <c r="DP246" s="12">
        <v>0.01</v>
      </c>
      <c r="DQ246" s="12">
        <v>2.7000000000000001E-3</v>
      </c>
      <c r="DR246" s="12">
        <v>5.9999999999999995E-4</v>
      </c>
      <c r="DU246" s="64"/>
      <c r="DW246" s="32"/>
      <c r="DX246" s="12">
        <f t="shared" ref="DX246:DX251" si="240">BD246/$DH246*100</f>
        <v>50.797130330809082</v>
      </c>
      <c r="DY246" s="12">
        <f t="shared" ref="DY246:DY251" si="241">DX246*SQRT(((BE246/BD246)^2)+(($DI246/$DH246)^2))</f>
        <v>0</v>
      </c>
      <c r="DZ246" s="12">
        <f t="shared" ref="DZ246:DZ251" si="242">BF246/$DH246*100</f>
        <v>2.0147469111199681</v>
      </c>
      <c r="EA246" s="12">
        <f t="shared" ref="EA246:EA251" si="243">DZ246*SQRT(((BG246/BF246)^2)+(($DI246/$DH246)^2))</f>
        <v>0</v>
      </c>
      <c r="EB246" s="12">
        <f t="shared" ref="EB246:EB251" si="244">BH246/$DH246*100</f>
        <v>13.676763650856916</v>
      </c>
      <c r="EC246" s="12">
        <f t="shared" ref="EC246:EC251" si="245">EB246*SQRT(((BI246/BH246)^2)+(($DI246/$DH246)^2))</f>
        <v>0</v>
      </c>
      <c r="ED246" s="12">
        <f t="shared" ref="ED246:ED251" si="246">BN246/$DH246*100</f>
        <v>12.52989238740534</v>
      </c>
      <c r="EE246" s="12">
        <f t="shared" ref="EE246:EE251" si="247">ED246*SQRT(((BO246/BN246)^2)+(($DI246/$DH246)^2))</f>
        <v>0</v>
      </c>
      <c r="EF246" s="12">
        <f t="shared" ref="EF246:EF251" si="248">BP246/$DH246*100</f>
        <v>0.18931845356715823</v>
      </c>
      <c r="EG246" s="12">
        <f t="shared" ref="EG246:EG251" si="249">EF246*SQRT(((BQ246/BP246)^2)+(($DI246/$DH246)^2))</f>
        <v>0</v>
      </c>
      <c r="EH246" s="12">
        <f t="shared" ref="EH246:EH251" si="250">BR246/$DH246*100</f>
        <v>7.0924671183738548</v>
      </c>
      <c r="EI246" s="12">
        <f t="shared" ref="EI246:EI251" si="251">EH246*SQRT(((BS246/BR246)^2)+(($DI246/$DH246)^2))</f>
        <v>0</v>
      </c>
      <c r="EJ246" s="12">
        <f t="shared" ref="EJ246:EJ251" si="252">BX246/$DH246*100</f>
        <v>10.853925866879235</v>
      </c>
      <c r="EK246" s="12">
        <f t="shared" ref="EK246:EK251" si="253">EJ246*SQRT(((BY246/BX246)^2)+(($DI246/$DH246)^2))</f>
        <v>0</v>
      </c>
      <c r="EL246" s="12">
        <f t="shared" ref="EL246:EL251" si="254">BZ246/$DH246*100</f>
        <v>2.6235552012754084</v>
      </c>
      <c r="EM246" s="12">
        <f t="shared" ref="EM246:EM251" si="255">EL246*SQRT(((CA246/BZ246)^2)+(($DI246/$DH246)^2))</f>
        <v>0</v>
      </c>
      <c r="EN246" s="12">
        <f t="shared" ref="EN246:EN251" si="256">CB246/$DH246*100</f>
        <v>0.15942606616181745</v>
      </c>
      <c r="EO246" s="12">
        <f t="shared" ref="EO246:EO251" si="257">EN246*SQRT(((CC246/CB246)^2)+(($DI246/$DH246)^2))</f>
        <v>0</v>
      </c>
      <c r="EP246" s="12">
        <f t="shared" ref="EP246:EP251" si="258">CD246/$DH246*100</f>
        <v>0</v>
      </c>
      <c r="EQ246" s="12" t="e">
        <f t="shared" ref="EQ246:EQ251" si="259">EP246*SQRT(((CE246/CD246)^2)+(($DI246/$DH246)^2))</f>
        <v>#DIV/0!</v>
      </c>
      <c r="ER246" s="12">
        <f t="shared" ref="ER246:ER251" si="260">DH246/$DH246*100</f>
        <v>100</v>
      </c>
      <c r="ES246" s="12">
        <f t="shared" ref="ES246:ES251" si="261">ER246*SQRT(((DI246/DH246)^2)+(($DI246/$DH246)^2))</f>
        <v>0</v>
      </c>
    </row>
    <row r="247" spans="1:149" s="41" customFormat="1" x14ac:dyDescent="0.45">
      <c r="A247" s="41" t="s">
        <v>547</v>
      </c>
      <c r="B247" s="75" t="s">
        <v>119</v>
      </c>
      <c r="C247" s="41" t="s">
        <v>445</v>
      </c>
      <c r="D247" s="41" t="s">
        <v>554</v>
      </c>
      <c r="E247" s="41" t="s">
        <v>20</v>
      </c>
      <c r="F247" s="41" t="s">
        <v>549</v>
      </c>
      <c r="G247" s="41" t="s">
        <v>546</v>
      </c>
      <c r="H247" s="41" t="s">
        <v>398</v>
      </c>
      <c r="I247" s="110" t="s">
        <v>275</v>
      </c>
      <c r="J247" s="41" t="s">
        <v>555</v>
      </c>
      <c r="K247" s="41" t="s">
        <v>557</v>
      </c>
      <c r="L247" s="41">
        <v>1200</v>
      </c>
      <c r="M247" s="41">
        <v>3</v>
      </c>
      <c r="N247" s="41" t="s">
        <v>449</v>
      </c>
      <c r="O247" s="41" t="s">
        <v>94</v>
      </c>
      <c r="P247" s="76" t="s">
        <v>226</v>
      </c>
      <c r="R247" s="78"/>
      <c r="S247" s="79"/>
      <c r="U247" s="41">
        <v>2.4E-2</v>
      </c>
      <c r="W247" s="41">
        <v>0.4</v>
      </c>
      <c r="AA247" s="57">
        <f t="shared" ref="AA247:AA251" si="262">(W247/18.02)/((U247/44.01)+(W247/18.02))</f>
        <v>0.97602192889078132</v>
      </c>
      <c r="AB247" s="59"/>
      <c r="AC247" s="57">
        <f t="shared" ref="AC247:AC251" si="263">1-AA247</f>
        <v>2.3978071109218679E-2</v>
      </c>
      <c r="AE247" s="59"/>
      <c r="AG247" s="59"/>
      <c r="AQ247" s="75" t="s">
        <v>110</v>
      </c>
      <c r="AR247" s="80">
        <v>0.99529999999999996</v>
      </c>
      <c r="AS247" s="80">
        <v>1.0529999999999999</v>
      </c>
      <c r="AU247" s="81">
        <v>245.9575260804769</v>
      </c>
      <c r="AV247" s="81">
        <v>6.0424739195231076</v>
      </c>
      <c r="AW247" s="81">
        <v>244.80152570789863</v>
      </c>
      <c r="AX247" s="81">
        <v>19.565993635541293</v>
      </c>
      <c r="AY247" s="81">
        <v>6.3627250372578317</v>
      </c>
      <c r="AZ247" s="81">
        <v>0.50897090958319069</v>
      </c>
      <c r="BA247" s="75"/>
      <c r="BB247" s="82" t="s">
        <v>441</v>
      </c>
      <c r="BC247" s="75" t="s">
        <v>132</v>
      </c>
      <c r="BD247" s="55">
        <v>50.84</v>
      </c>
      <c r="BF247" s="41">
        <v>2.0169999999999999</v>
      </c>
      <c r="BH247" s="41">
        <v>13.688000000000001</v>
      </c>
      <c r="BN247" s="55">
        <v>12.54</v>
      </c>
      <c r="BP247" s="41">
        <v>0.19</v>
      </c>
      <c r="BR247" s="41">
        <v>7.0990000000000002</v>
      </c>
      <c r="BX247" s="41">
        <v>10.863</v>
      </c>
      <c r="BZ247" s="41">
        <v>2.6259999999999999</v>
      </c>
      <c r="CB247" s="41">
        <v>0.16</v>
      </c>
      <c r="DH247" s="41">
        <v>100.36</v>
      </c>
      <c r="DJ247" s="41">
        <f t="shared" si="239"/>
        <v>0</v>
      </c>
      <c r="DL247" s="41" t="s">
        <v>534</v>
      </c>
      <c r="DO247" s="41">
        <v>0.33</v>
      </c>
      <c r="DP247" s="41">
        <v>0.04</v>
      </c>
      <c r="DQ247" s="41">
        <v>7.3000000000000001E-3</v>
      </c>
      <c r="DR247" s="41">
        <v>1.6999999999999999E-3</v>
      </c>
      <c r="DU247" s="45"/>
      <c r="DW247" s="75"/>
      <c r="DX247" s="41">
        <f t="shared" si="240"/>
        <v>50.65763252291751</v>
      </c>
      <c r="DY247" s="41">
        <f t="shared" si="241"/>
        <v>0</v>
      </c>
      <c r="DZ247" s="41">
        <f t="shared" si="242"/>
        <v>2.0097648465524109</v>
      </c>
      <c r="EA247" s="41">
        <f t="shared" si="243"/>
        <v>0</v>
      </c>
      <c r="EB247" s="41">
        <f t="shared" si="244"/>
        <v>13.638899960143483</v>
      </c>
      <c r="EC247" s="41">
        <f t="shared" si="245"/>
        <v>0</v>
      </c>
      <c r="ED247" s="41">
        <f t="shared" si="246"/>
        <v>12.495017935432443</v>
      </c>
      <c r="EE247" s="41">
        <f t="shared" si="247"/>
        <v>0</v>
      </c>
      <c r="EF247" s="41">
        <f t="shared" si="248"/>
        <v>0.18931845356715823</v>
      </c>
      <c r="EG247" s="41">
        <f t="shared" si="249"/>
        <v>0</v>
      </c>
      <c r="EH247" s="41">
        <f t="shared" si="250"/>
        <v>7.0735352730171384</v>
      </c>
      <c r="EI247" s="41">
        <f t="shared" si="251"/>
        <v>0</v>
      </c>
      <c r="EJ247" s="41">
        <f t="shared" si="252"/>
        <v>10.824033479473893</v>
      </c>
      <c r="EK247" s="41">
        <f t="shared" si="253"/>
        <v>0</v>
      </c>
      <c r="EL247" s="41">
        <f t="shared" si="254"/>
        <v>2.616580310880829</v>
      </c>
      <c r="EM247" s="41">
        <f t="shared" si="255"/>
        <v>0</v>
      </c>
      <c r="EN247" s="41">
        <f t="shared" si="256"/>
        <v>0.15942606616181745</v>
      </c>
      <c r="EO247" s="41">
        <f t="shared" si="257"/>
        <v>0</v>
      </c>
      <c r="EP247" s="41">
        <f t="shared" si="258"/>
        <v>0</v>
      </c>
      <c r="EQ247" s="41" t="e">
        <f t="shared" si="259"/>
        <v>#DIV/0!</v>
      </c>
      <c r="ER247" s="41">
        <f t="shared" si="260"/>
        <v>100</v>
      </c>
      <c r="ES247" s="41">
        <f t="shared" si="261"/>
        <v>0</v>
      </c>
    </row>
    <row r="248" spans="1:149" s="41" customFormat="1" x14ac:dyDescent="0.45">
      <c r="A248" s="41" t="s">
        <v>547</v>
      </c>
      <c r="B248" s="75" t="s">
        <v>119</v>
      </c>
      <c r="C248" s="41" t="s">
        <v>445</v>
      </c>
      <c r="D248" s="41" t="s">
        <v>554</v>
      </c>
      <c r="E248" s="41" t="s">
        <v>20</v>
      </c>
      <c r="F248" s="41" t="s">
        <v>550</v>
      </c>
      <c r="G248" s="41" t="s">
        <v>546</v>
      </c>
      <c r="H248" s="41" t="s">
        <v>398</v>
      </c>
      <c r="I248" s="41">
        <v>4</v>
      </c>
      <c r="J248" s="41">
        <v>50</v>
      </c>
      <c r="K248" s="41">
        <v>0.5</v>
      </c>
      <c r="L248" s="41">
        <v>1200</v>
      </c>
      <c r="M248" s="41">
        <v>3</v>
      </c>
      <c r="N248" s="41" t="s">
        <v>449</v>
      </c>
      <c r="O248" s="41" t="s">
        <v>94</v>
      </c>
      <c r="P248" s="76" t="s">
        <v>226</v>
      </c>
      <c r="Q248" s="78"/>
      <c r="R248" s="78"/>
      <c r="S248" s="79"/>
      <c r="U248" s="41">
        <v>2.4E-2</v>
      </c>
      <c r="W248" s="41">
        <v>0.4</v>
      </c>
      <c r="AA248" s="57">
        <f t="shared" si="262"/>
        <v>0.97602192889078132</v>
      </c>
      <c r="AB248" s="59"/>
      <c r="AC248" s="57">
        <f t="shared" si="263"/>
        <v>2.3978071109218679E-2</v>
      </c>
      <c r="AE248" s="59"/>
      <c r="AG248" s="59"/>
      <c r="AQ248" s="75" t="s">
        <v>110</v>
      </c>
      <c r="AR248" s="80">
        <v>0.99219999999999997</v>
      </c>
      <c r="AS248" s="80">
        <v>1.1120000000000001</v>
      </c>
      <c r="AU248" s="81">
        <v>488.01096444539064</v>
      </c>
      <c r="AV248" s="81">
        <v>11.989035554609339</v>
      </c>
      <c r="AW248" s="81">
        <v>484.20447892271659</v>
      </c>
      <c r="AX248" s="81">
        <v>19.844197090332298</v>
      </c>
      <c r="AY248" s="81">
        <v>13.331807536725586</v>
      </c>
      <c r="AZ248" s="81">
        <v>0.54968450654325196</v>
      </c>
      <c r="BA248" s="75"/>
      <c r="BB248" s="82" t="s">
        <v>441</v>
      </c>
      <c r="BC248" s="75" t="s">
        <v>132</v>
      </c>
      <c r="BD248" s="41">
        <v>50.945</v>
      </c>
      <c r="BF248" s="41">
        <v>2.0209999999999999</v>
      </c>
      <c r="BH248" s="41">
        <v>13.717000000000001</v>
      </c>
      <c r="BN248" s="41">
        <v>12.566000000000001</v>
      </c>
      <c r="BP248" s="41">
        <v>0.19</v>
      </c>
      <c r="BR248" s="41">
        <v>7.1139999999999999</v>
      </c>
      <c r="BX248" s="41">
        <v>10.885</v>
      </c>
      <c r="BZ248" s="41">
        <v>2.6309999999999998</v>
      </c>
      <c r="CB248" s="41">
        <v>0.16</v>
      </c>
      <c r="DH248" s="41">
        <v>100.36</v>
      </c>
      <c r="DJ248" s="41">
        <f t="shared" si="239"/>
        <v>0</v>
      </c>
      <c r="DL248" s="41" t="s">
        <v>534</v>
      </c>
      <c r="DO248" s="41">
        <v>0.11</v>
      </c>
      <c r="DP248" s="41">
        <v>0.02</v>
      </c>
      <c r="DQ248" s="41">
        <v>2.01E-2</v>
      </c>
      <c r="DR248" s="41">
        <v>1.8E-3</v>
      </c>
      <c r="DU248" s="45"/>
      <c r="DW248" s="75"/>
      <c r="DX248" s="41">
        <f t="shared" si="240"/>
        <v>50.762255878836193</v>
      </c>
      <c r="DY248" s="41">
        <f t="shared" si="241"/>
        <v>0</v>
      </c>
      <c r="DZ248" s="41">
        <f t="shared" si="242"/>
        <v>2.0137504982064565</v>
      </c>
      <c r="EA248" s="41">
        <f t="shared" si="243"/>
        <v>0</v>
      </c>
      <c r="EB248" s="41">
        <f t="shared" si="244"/>
        <v>13.667795934635313</v>
      </c>
      <c r="EC248" s="41">
        <f t="shared" si="245"/>
        <v>0</v>
      </c>
      <c r="ED248" s="41">
        <f t="shared" si="246"/>
        <v>12.520924671183739</v>
      </c>
      <c r="EE248" s="41">
        <f t="shared" si="247"/>
        <v>0</v>
      </c>
      <c r="EF248" s="41">
        <f t="shared" si="248"/>
        <v>0.18931845356715823</v>
      </c>
      <c r="EG248" s="41">
        <f t="shared" si="249"/>
        <v>0</v>
      </c>
      <c r="EH248" s="41">
        <f t="shared" si="250"/>
        <v>7.0884814667198093</v>
      </c>
      <c r="EI248" s="41">
        <f t="shared" si="251"/>
        <v>0</v>
      </c>
      <c r="EJ248" s="41">
        <f t="shared" si="252"/>
        <v>10.845954563571143</v>
      </c>
      <c r="EK248" s="41">
        <f t="shared" si="253"/>
        <v>0</v>
      </c>
      <c r="EL248" s="41">
        <f t="shared" si="254"/>
        <v>2.6215623754483857</v>
      </c>
      <c r="EM248" s="41">
        <f t="shared" si="255"/>
        <v>0</v>
      </c>
      <c r="EN248" s="41">
        <f t="shared" si="256"/>
        <v>0.15942606616181745</v>
      </c>
      <c r="EO248" s="41">
        <f t="shared" si="257"/>
        <v>0</v>
      </c>
      <c r="EP248" s="41">
        <f t="shared" si="258"/>
        <v>0</v>
      </c>
      <c r="EQ248" s="41" t="e">
        <f t="shared" si="259"/>
        <v>#DIV/0!</v>
      </c>
      <c r="ER248" s="41">
        <f t="shared" si="260"/>
        <v>100</v>
      </c>
      <c r="ES248" s="41">
        <f t="shared" si="261"/>
        <v>0</v>
      </c>
    </row>
    <row r="249" spans="1:149" s="41" customFormat="1" x14ac:dyDescent="0.45">
      <c r="A249" s="41" t="s">
        <v>547</v>
      </c>
      <c r="B249" s="75" t="s">
        <v>119</v>
      </c>
      <c r="C249" s="41" t="s">
        <v>445</v>
      </c>
      <c r="D249" s="41" t="s">
        <v>554</v>
      </c>
      <c r="E249" s="41" t="s">
        <v>20</v>
      </c>
      <c r="F249" s="41" t="s">
        <v>551</v>
      </c>
      <c r="G249" s="41" t="s">
        <v>546</v>
      </c>
      <c r="H249" s="41" t="s">
        <v>398</v>
      </c>
      <c r="I249" s="110" t="s">
        <v>275</v>
      </c>
      <c r="J249" s="41" t="s">
        <v>556</v>
      </c>
      <c r="K249" s="41" t="s">
        <v>558</v>
      </c>
      <c r="L249" s="41">
        <v>1200</v>
      </c>
      <c r="M249" s="41">
        <v>3</v>
      </c>
      <c r="N249" s="41" t="s">
        <v>449</v>
      </c>
      <c r="O249" s="41" t="s">
        <v>94</v>
      </c>
      <c r="P249" s="76" t="s">
        <v>226</v>
      </c>
      <c r="R249" s="78"/>
      <c r="S249" s="79"/>
      <c r="U249" s="41">
        <v>2.4E-2</v>
      </c>
      <c r="W249" s="41">
        <v>0.4</v>
      </c>
      <c r="AA249" s="57">
        <f t="shared" si="262"/>
        <v>0.97602192889078132</v>
      </c>
      <c r="AB249" s="59"/>
      <c r="AC249" s="57">
        <f t="shared" si="263"/>
        <v>2.3978071109218679E-2</v>
      </c>
      <c r="AE249" s="59"/>
      <c r="AG249" s="59"/>
      <c r="AQ249" s="75" t="s">
        <v>110</v>
      </c>
      <c r="AR249" s="80">
        <v>0.99209999999999998</v>
      </c>
      <c r="AS249" s="80">
        <v>1.113</v>
      </c>
      <c r="AU249" s="81">
        <v>490.93903023206303</v>
      </c>
      <c r="AV249" s="81">
        <v>12.060969767936996</v>
      </c>
      <c r="AW249" s="81">
        <v>487.06061189322975</v>
      </c>
      <c r="AX249" s="81">
        <v>19.846906000178688</v>
      </c>
      <c r="AY249" s="81">
        <v>13.423859351713876</v>
      </c>
      <c r="AZ249" s="81">
        <v>0.5503735559865629</v>
      </c>
      <c r="BA249" s="75"/>
      <c r="BB249" s="82" t="s">
        <v>441</v>
      </c>
      <c r="BC249" s="75" t="s">
        <v>132</v>
      </c>
      <c r="BD249" s="41">
        <v>50.823999999999998</v>
      </c>
      <c r="BF249" s="41">
        <v>2.016</v>
      </c>
      <c r="BH249" s="41">
        <v>13.683999999999999</v>
      </c>
      <c r="BN249" s="41">
        <v>12.536</v>
      </c>
      <c r="BP249" s="41">
        <v>0.19</v>
      </c>
      <c r="BR249" s="41">
        <v>7.0970000000000004</v>
      </c>
      <c r="BX249" s="41">
        <v>10.86</v>
      </c>
      <c r="BZ249" s="41">
        <v>2.625</v>
      </c>
      <c r="CB249" s="41">
        <v>0.16</v>
      </c>
      <c r="DH249" s="41">
        <v>100.36</v>
      </c>
      <c r="DJ249" s="41">
        <f t="shared" si="239"/>
        <v>0</v>
      </c>
      <c r="DL249" s="41" t="s">
        <v>534</v>
      </c>
      <c r="DO249" s="41">
        <v>0.35</v>
      </c>
      <c r="DP249" s="41">
        <v>0.02</v>
      </c>
      <c r="DQ249" s="41">
        <v>1.84E-2</v>
      </c>
      <c r="DR249" s="41">
        <v>2.7000000000000001E-3</v>
      </c>
      <c r="DU249" s="45"/>
      <c r="DW249" s="75"/>
      <c r="DX249" s="41">
        <f t="shared" si="240"/>
        <v>50.641689916301317</v>
      </c>
      <c r="DY249" s="41">
        <f t="shared" si="241"/>
        <v>0</v>
      </c>
      <c r="DZ249" s="41">
        <f t="shared" si="242"/>
        <v>2.0087684336389002</v>
      </c>
      <c r="EA249" s="41">
        <f t="shared" si="243"/>
        <v>0</v>
      </c>
      <c r="EB249" s="41">
        <f t="shared" si="244"/>
        <v>13.634914308489437</v>
      </c>
      <c r="EC249" s="41">
        <f t="shared" si="245"/>
        <v>0</v>
      </c>
      <c r="ED249" s="41">
        <f t="shared" si="246"/>
        <v>12.491032283778397</v>
      </c>
      <c r="EE249" s="41">
        <f t="shared" si="247"/>
        <v>0</v>
      </c>
      <c r="EF249" s="41">
        <f t="shared" si="248"/>
        <v>0.18931845356715823</v>
      </c>
      <c r="EG249" s="41">
        <f t="shared" si="249"/>
        <v>0</v>
      </c>
      <c r="EH249" s="41">
        <f t="shared" si="250"/>
        <v>7.0715424471901152</v>
      </c>
      <c r="EI249" s="41">
        <f t="shared" si="251"/>
        <v>0</v>
      </c>
      <c r="EJ249" s="41">
        <f t="shared" si="252"/>
        <v>10.821044240733359</v>
      </c>
      <c r="EK249" s="41">
        <f t="shared" si="253"/>
        <v>0</v>
      </c>
      <c r="EL249" s="41">
        <f t="shared" si="254"/>
        <v>2.6155838979673178</v>
      </c>
      <c r="EM249" s="41">
        <f t="shared" si="255"/>
        <v>0</v>
      </c>
      <c r="EN249" s="41">
        <f t="shared" si="256"/>
        <v>0.15942606616181745</v>
      </c>
      <c r="EO249" s="41">
        <f t="shared" si="257"/>
        <v>0</v>
      </c>
      <c r="EP249" s="41">
        <f t="shared" si="258"/>
        <v>0</v>
      </c>
      <c r="EQ249" s="41" t="e">
        <f t="shared" si="259"/>
        <v>#DIV/0!</v>
      </c>
      <c r="ER249" s="41">
        <f t="shared" si="260"/>
        <v>100</v>
      </c>
      <c r="ES249" s="41">
        <f t="shared" si="261"/>
        <v>0</v>
      </c>
    </row>
    <row r="250" spans="1:149" s="12" customFormat="1" x14ac:dyDescent="0.45">
      <c r="A250" s="12" t="s">
        <v>547</v>
      </c>
      <c r="B250" s="32" t="s">
        <v>119</v>
      </c>
      <c r="C250" s="12" t="s">
        <v>445</v>
      </c>
      <c r="D250" s="12" t="s">
        <v>554</v>
      </c>
      <c r="E250" s="12" t="s">
        <v>20</v>
      </c>
      <c r="F250" s="12" t="s">
        <v>552</v>
      </c>
      <c r="G250" s="12" t="s">
        <v>546</v>
      </c>
      <c r="H250" s="12" t="s">
        <v>398</v>
      </c>
      <c r="I250" s="12">
        <v>3.3</v>
      </c>
      <c r="J250" s="12">
        <v>101</v>
      </c>
      <c r="K250" s="12">
        <v>1.01</v>
      </c>
      <c r="L250" s="12">
        <v>1200</v>
      </c>
      <c r="M250" s="12">
        <v>3</v>
      </c>
      <c r="N250" s="12" t="s">
        <v>449</v>
      </c>
      <c r="O250" s="12" t="s">
        <v>94</v>
      </c>
      <c r="P250" s="76" t="s">
        <v>226</v>
      </c>
      <c r="Q250" s="95"/>
      <c r="R250" s="95"/>
      <c r="S250" s="96"/>
      <c r="U250" s="12">
        <v>2.4E-2</v>
      </c>
      <c r="W250" s="12">
        <v>0.4</v>
      </c>
      <c r="AA250" s="57">
        <f t="shared" si="262"/>
        <v>0.97602192889078132</v>
      </c>
      <c r="AB250" s="59"/>
      <c r="AC250" s="57">
        <f t="shared" si="263"/>
        <v>2.3978071109218679E-2</v>
      </c>
      <c r="AE250" s="48"/>
      <c r="AG250" s="48"/>
      <c r="AQ250" s="75" t="s">
        <v>110</v>
      </c>
      <c r="AR250" s="62">
        <v>0.99070000000000003</v>
      </c>
      <c r="AS250" s="62">
        <v>1.2549999999999999</v>
      </c>
      <c r="AT250" s="41"/>
      <c r="AU250" s="81">
        <v>985.7821481796891</v>
      </c>
      <c r="AV250" s="81">
        <v>24.217851820310866</v>
      </c>
      <c r="AW250" s="81">
        <v>976.61437420161803</v>
      </c>
      <c r="AX250" s="81">
        <v>20.818936307025435</v>
      </c>
      <c r="AY250" s="81">
        <v>30.393404034490136</v>
      </c>
      <c r="AZ250" s="81">
        <v>0.67423944089183052</v>
      </c>
      <c r="BA250" s="32"/>
      <c r="BB250" s="97" t="s">
        <v>441</v>
      </c>
      <c r="BC250" s="32" t="s">
        <v>132</v>
      </c>
      <c r="BD250" s="12">
        <v>50.841000000000001</v>
      </c>
      <c r="BF250" s="12">
        <v>2.0169999999999999</v>
      </c>
      <c r="BH250" s="12">
        <v>13.689</v>
      </c>
      <c r="BN250" s="12">
        <v>12.541</v>
      </c>
      <c r="BP250" s="12">
        <v>0.19</v>
      </c>
      <c r="BR250" s="12">
        <v>7.0990000000000002</v>
      </c>
      <c r="BX250" s="12">
        <v>10.863</v>
      </c>
      <c r="BZ250" s="12">
        <v>2.62</v>
      </c>
      <c r="CB250" s="12">
        <v>0.16</v>
      </c>
      <c r="DH250" s="12">
        <v>100.36</v>
      </c>
      <c r="DJ250" s="41">
        <f t="shared" si="239"/>
        <v>0</v>
      </c>
      <c r="DL250" s="12" t="s">
        <v>534</v>
      </c>
      <c r="DO250" s="41">
        <v>0.28999999999999998</v>
      </c>
      <c r="DP250" s="12">
        <v>0.02</v>
      </c>
      <c r="DQ250" s="12">
        <v>4.4299999999999999E-2</v>
      </c>
      <c r="DR250" s="12">
        <v>2.5000000000000001E-3</v>
      </c>
      <c r="DU250" s="64"/>
      <c r="DW250" s="32"/>
      <c r="DX250" s="12">
        <f t="shared" si="240"/>
        <v>50.658628935831004</v>
      </c>
      <c r="DY250" s="12">
        <f t="shared" si="241"/>
        <v>0</v>
      </c>
      <c r="DZ250" s="12">
        <f t="shared" si="242"/>
        <v>2.0097648465524109</v>
      </c>
      <c r="EA250" s="12">
        <f t="shared" si="243"/>
        <v>0</v>
      </c>
      <c r="EB250" s="12">
        <f t="shared" si="244"/>
        <v>13.639896373056995</v>
      </c>
      <c r="EC250" s="12">
        <f t="shared" si="245"/>
        <v>0</v>
      </c>
      <c r="ED250" s="12">
        <f t="shared" si="246"/>
        <v>12.496014348345955</v>
      </c>
      <c r="EE250" s="12">
        <f t="shared" si="247"/>
        <v>0</v>
      </c>
      <c r="EF250" s="12">
        <f t="shared" si="248"/>
        <v>0.18931845356715823</v>
      </c>
      <c r="EG250" s="12">
        <f t="shared" si="249"/>
        <v>0</v>
      </c>
      <c r="EH250" s="12">
        <f t="shared" si="250"/>
        <v>7.0735352730171384</v>
      </c>
      <c r="EI250" s="12">
        <f t="shared" si="251"/>
        <v>0</v>
      </c>
      <c r="EJ250" s="12">
        <f t="shared" si="252"/>
        <v>10.824033479473893</v>
      </c>
      <c r="EK250" s="12">
        <f t="shared" si="253"/>
        <v>0</v>
      </c>
      <c r="EL250" s="12">
        <f t="shared" si="254"/>
        <v>2.6106018333997607</v>
      </c>
      <c r="EM250" s="12">
        <f t="shared" si="255"/>
        <v>0</v>
      </c>
      <c r="EN250" s="12">
        <f t="shared" si="256"/>
        <v>0.15942606616181745</v>
      </c>
      <c r="EO250" s="12">
        <f t="shared" si="257"/>
        <v>0</v>
      </c>
      <c r="EP250" s="12">
        <f t="shared" si="258"/>
        <v>0</v>
      </c>
      <c r="EQ250" s="12" t="e">
        <f t="shared" si="259"/>
        <v>#DIV/0!</v>
      </c>
      <c r="ER250" s="12">
        <f t="shared" si="260"/>
        <v>100</v>
      </c>
      <c r="ES250" s="12">
        <f t="shared" si="261"/>
        <v>0</v>
      </c>
    </row>
    <row r="251" spans="1:149" s="38" customFormat="1" ht="14.65" thickBot="1" x14ac:dyDescent="0.5">
      <c r="A251" s="38" t="s">
        <v>547</v>
      </c>
      <c r="B251" s="98" t="s">
        <v>119</v>
      </c>
      <c r="C251" s="38" t="s">
        <v>445</v>
      </c>
      <c r="D251" s="38" t="s">
        <v>554</v>
      </c>
      <c r="E251" s="38" t="s">
        <v>20</v>
      </c>
      <c r="F251" s="38" t="s">
        <v>553</v>
      </c>
      <c r="G251" s="38" t="s">
        <v>546</v>
      </c>
      <c r="H251" s="38" t="s">
        <v>398</v>
      </c>
      <c r="I251" s="38">
        <v>1</v>
      </c>
      <c r="J251" s="38">
        <v>153.1</v>
      </c>
      <c r="K251" s="38">
        <v>1.5309999999999999</v>
      </c>
      <c r="L251" s="38">
        <v>1200</v>
      </c>
      <c r="M251" s="38">
        <v>3</v>
      </c>
      <c r="N251" s="38" t="s">
        <v>449</v>
      </c>
      <c r="O251" s="38" t="s">
        <v>94</v>
      </c>
      <c r="P251" s="85" t="s">
        <v>226</v>
      </c>
      <c r="Q251" s="99"/>
      <c r="R251" s="99"/>
      <c r="S251" s="100"/>
      <c r="U251" s="38">
        <v>2.4E-2</v>
      </c>
      <c r="W251" s="38">
        <v>0.4</v>
      </c>
      <c r="AA251" s="58">
        <f t="shared" si="262"/>
        <v>0.97602192889078132</v>
      </c>
      <c r="AB251" s="60"/>
      <c r="AC251" s="58">
        <f t="shared" si="263"/>
        <v>2.3978071109218679E-2</v>
      </c>
      <c r="AE251" s="49"/>
      <c r="AG251" s="49"/>
      <c r="AQ251" s="98" t="s">
        <v>110</v>
      </c>
      <c r="AR251" s="63">
        <v>0.99609999999999999</v>
      </c>
      <c r="AS251" s="63">
        <v>1.4339999999999999</v>
      </c>
      <c r="AT251" s="42"/>
      <c r="AU251" s="90">
        <v>1494.2895731317863</v>
      </c>
      <c r="AV251" s="90">
        <v>36.710426868213801</v>
      </c>
      <c r="AW251" s="90">
        <v>1488.4618437965723</v>
      </c>
      <c r="AX251" s="90">
        <v>22.022317047075919</v>
      </c>
      <c r="AY251" s="90">
        <v>52.642752129018589</v>
      </c>
      <c r="AZ251" s="90">
        <v>0.86605135868209904</v>
      </c>
      <c r="BA251" s="98"/>
      <c r="BB251" s="101" t="s">
        <v>441</v>
      </c>
      <c r="BC251" s="98" t="s">
        <v>132</v>
      </c>
      <c r="BD251" s="38">
        <v>50.652999999999999</v>
      </c>
      <c r="BF251" s="38">
        <v>2.0089999999999999</v>
      </c>
      <c r="BH251" s="38">
        <v>13.638</v>
      </c>
      <c r="BN251" s="38">
        <v>12.494</v>
      </c>
      <c r="BP251" s="38">
        <v>0.19</v>
      </c>
      <c r="BR251" s="38">
        <v>7.0730000000000004</v>
      </c>
      <c r="BX251" s="38">
        <v>10.823</v>
      </c>
      <c r="BZ251" s="38">
        <v>2.6160000000000001</v>
      </c>
      <c r="CB251" s="38">
        <v>0.159</v>
      </c>
      <c r="DH251" s="38">
        <v>100.36</v>
      </c>
      <c r="DJ251" s="42">
        <f t="shared" si="239"/>
        <v>0</v>
      </c>
      <c r="DL251" s="38" t="s">
        <v>534</v>
      </c>
      <c r="DO251" s="42">
        <v>0.65</v>
      </c>
      <c r="DP251" s="38">
        <v>0.04</v>
      </c>
      <c r="DQ251" s="38">
        <v>5.4899999999999997E-2</v>
      </c>
      <c r="DR251" s="38">
        <v>2.3999999999999998E-3</v>
      </c>
      <c r="DU251" s="66"/>
      <c r="DW251" s="98"/>
      <c r="DX251" s="38">
        <f t="shared" si="240"/>
        <v>50.471303308090874</v>
      </c>
      <c r="DY251" s="38">
        <f t="shared" si="241"/>
        <v>0</v>
      </c>
      <c r="DZ251" s="38">
        <f t="shared" si="242"/>
        <v>2.0017935432443204</v>
      </c>
      <c r="EA251" s="38">
        <f t="shared" si="243"/>
        <v>0</v>
      </c>
      <c r="EB251" s="38">
        <f t="shared" si="244"/>
        <v>13.589079314467917</v>
      </c>
      <c r="EC251" s="38">
        <f t="shared" si="245"/>
        <v>0</v>
      </c>
      <c r="ED251" s="38">
        <f t="shared" si="246"/>
        <v>12.449182941410921</v>
      </c>
      <c r="EE251" s="38">
        <f t="shared" si="247"/>
        <v>0</v>
      </c>
      <c r="EF251" s="38">
        <f t="shared" si="248"/>
        <v>0.18931845356715823</v>
      </c>
      <c r="EG251" s="38">
        <f t="shared" si="249"/>
        <v>0</v>
      </c>
      <c r="EH251" s="38">
        <f t="shared" si="250"/>
        <v>7.0476285372658429</v>
      </c>
      <c r="EI251" s="38">
        <f t="shared" si="251"/>
        <v>0</v>
      </c>
      <c r="EJ251" s="38">
        <f t="shared" si="252"/>
        <v>10.78417696293344</v>
      </c>
      <c r="EK251" s="38">
        <f t="shared" si="253"/>
        <v>0</v>
      </c>
      <c r="EL251" s="38">
        <f t="shared" si="254"/>
        <v>2.6066161817457156</v>
      </c>
      <c r="EM251" s="38">
        <f t="shared" si="255"/>
        <v>0</v>
      </c>
      <c r="EN251" s="38">
        <f t="shared" si="256"/>
        <v>0.1584296532483061</v>
      </c>
      <c r="EO251" s="38">
        <f t="shared" si="257"/>
        <v>0</v>
      </c>
      <c r="EP251" s="38">
        <f t="shared" si="258"/>
        <v>0</v>
      </c>
      <c r="EQ251" s="38" t="e">
        <f t="shared" si="259"/>
        <v>#DIV/0!</v>
      </c>
      <c r="ER251" s="38">
        <f t="shared" si="260"/>
        <v>100</v>
      </c>
      <c r="ES251" s="38">
        <f t="shared" si="261"/>
        <v>0</v>
      </c>
    </row>
    <row r="252" spans="1:149" s="41" customFormat="1" x14ac:dyDescent="0.45">
      <c r="A252" s="41" t="s">
        <v>563</v>
      </c>
      <c r="B252" s="75" t="s">
        <v>127</v>
      </c>
      <c r="C252" s="41" t="s">
        <v>445</v>
      </c>
      <c r="D252" s="41" t="s">
        <v>564</v>
      </c>
      <c r="E252" s="41" t="s">
        <v>20</v>
      </c>
      <c r="F252" s="41">
        <v>1</v>
      </c>
      <c r="G252" s="41" t="s">
        <v>568</v>
      </c>
      <c r="H252" s="41" t="s">
        <v>129</v>
      </c>
      <c r="I252" s="41">
        <v>6</v>
      </c>
      <c r="J252" s="41">
        <v>25</v>
      </c>
      <c r="L252" s="41">
        <v>1300</v>
      </c>
      <c r="N252" s="41" t="s">
        <v>92</v>
      </c>
      <c r="O252" s="39" t="s">
        <v>569</v>
      </c>
      <c r="P252" s="76" t="s">
        <v>226</v>
      </c>
      <c r="Q252" s="77">
        <v>-1.3</v>
      </c>
      <c r="R252" s="78"/>
      <c r="S252" s="79"/>
      <c r="AA252" s="59">
        <v>2.9000000000000001E-2</v>
      </c>
      <c r="AB252" s="59"/>
      <c r="AC252" s="59">
        <v>0.97099999999999997</v>
      </c>
      <c r="AE252" s="59"/>
      <c r="AG252" s="59"/>
      <c r="AQ252" s="75" t="s">
        <v>110</v>
      </c>
      <c r="AR252" s="80">
        <v>1.0049999999999999</v>
      </c>
      <c r="AS252" s="80">
        <v>1.0509999999999999</v>
      </c>
      <c r="AU252" s="81">
        <v>7.25</v>
      </c>
      <c r="AV252" s="81">
        <v>242.75</v>
      </c>
      <c r="AW252" s="81">
        <v>7.286249999999999</v>
      </c>
      <c r="AX252" s="81">
        <v>0.58704923288356781</v>
      </c>
      <c r="AY252" s="81">
        <v>255.13024999999999</v>
      </c>
      <c r="AZ252" s="81">
        <v>20.56925834887846</v>
      </c>
      <c r="BA252" s="75"/>
      <c r="BB252" s="82" t="s">
        <v>89</v>
      </c>
      <c r="BC252" s="75" t="s">
        <v>132</v>
      </c>
      <c r="BD252" s="45">
        <v>52.01</v>
      </c>
      <c r="BE252" s="45"/>
      <c r="BF252" s="45">
        <v>1.26</v>
      </c>
      <c r="BG252" s="45"/>
      <c r="BH252" s="45">
        <v>14.33</v>
      </c>
      <c r="BI252" s="45"/>
      <c r="BJ252" s="45"/>
      <c r="BK252" s="45"/>
      <c r="BL252" s="45">
        <v>0.04</v>
      </c>
      <c r="BM252" s="45"/>
      <c r="BN252" s="45">
        <v>9.86</v>
      </c>
      <c r="BO252" s="45"/>
      <c r="BP252" s="45">
        <v>0.15</v>
      </c>
      <c r="BQ252" s="45"/>
      <c r="BR252" s="45">
        <v>7.63</v>
      </c>
      <c r="BS252" s="45"/>
      <c r="BT252" s="45"/>
      <c r="BU252" s="45"/>
      <c r="BV252" s="45"/>
      <c r="BW252" s="45"/>
      <c r="BX252" s="45">
        <v>11.7</v>
      </c>
      <c r="BY252" s="45"/>
      <c r="BZ252" s="45">
        <v>2.11</v>
      </c>
      <c r="CA252" s="45"/>
      <c r="CB252" s="45">
        <v>0.04</v>
      </c>
      <c r="CC252" s="45"/>
      <c r="CD252" s="45">
        <v>0.1</v>
      </c>
      <c r="CE252" s="45"/>
      <c r="CP252" s="41">
        <v>0.03</v>
      </c>
      <c r="DH252" s="41">
        <v>99.31</v>
      </c>
      <c r="DJ252" s="41">
        <f t="shared" ref="DJ252:DJ262" si="264">IF(AND(DH252&lt;100, DH252&gt;0), 100-DH252, 0)</f>
        <v>0.68999999999999773</v>
      </c>
      <c r="DL252" s="41" t="s">
        <v>409</v>
      </c>
      <c r="DO252" s="105">
        <v>0.2702</v>
      </c>
      <c r="DQ252" s="41">
        <f>DS252/10000</f>
        <v>3.4200000000000003E-3</v>
      </c>
      <c r="DS252" s="41">
        <v>34.200000000000003</v>
      </c>
      <c r="DU252" s="45"/>
      <c r="DW252" s="75"/>
      <c r="DX252" s="41">
        <f t="shared" ref="DX252:DX262" si="265">BD252/$DH252*100</f>
        <v>52.371362400563889</v>
      </c>
      <c r="DY252" s="41">
        <f t="shared" ref="DY252:DY262" si="266">DX252*SQRT(((BE252/BD252)^2)+(($DI252/$DH252)^2))</f>
        <v>0</v>
      </c>
      <c r="DZ252" s="41">
        <f t="shared" ref="DZ252:DZ262" si="267">BF252/$DH252*100</f>
        <v>1.268754405397241</v>
      </c>
      <c r="EA252" s="41">
        <f t="shared" ref="EA252:EA262" si="268">DZ252*SQRT(((BG252/BF252)^2)+(($DI252/$DH252)^2))</f>
        <v>0</v>
      </c>
      <c r="EB252" s="41">
        <f t="shared" ref="EB252:EB262" si="269">BH252/$DH252*100</f>
        <v>14.429563991541636</v>
      </c>
      <c r="EC252" s="41">
        <f t="shared" ref="EC252:EC262" si="270">EB252*SQRT(((BI252/BH252)^2)+(($DI252/$DH252)^2))</f>
        <v>0</v>
      </c>
      <c r="ED252" s="41">
        <f t="shared" ref="ED252:ED262" si="271">BN252/$DH252*100</f>
        <v>9.9285066962038044</v>
      </c>
      <c r="EE252" s="41">
        <f t="shared" ref="EE252:EE262" si="272">ED252*SQRT(((BO252/BN252)^2)+(($DI252/$DH252)^2))</f>
        <v>0</v>
      </c>
      <c r="EF252" s="41">
        <f t="shared" ref="EF252:EF262" si="273">BP252/$DH252*100</f>
        <v>0.15104219111871917</v>
      </c>
      <c r="EG252" s="41">
        <f t="shared" ref="EG252:EG262" si="274">EF252*SQRT(((BQ252/BP252)^2)+(($DI252/$DH252)^2))</f>
        <v>0</v>
      </c>
      <c r="EH252" s="41">
        <f t="shared" ref="EH252:EH262" si="275">BR252/$DH252*100</f>
        <v>7.6830127882388481</v>
      </c>
      <c r="EI252" s="41">
        <f t="shared" ref="EI252:EI262" si="276">EH252*SQRT(((BS252/BR252)^2)+(($DI252/$DH252)^2))</f>
        <v>0</v>
      </c>
      <c r="EJ252" s="41">
        <f t="shared" ref="EJ252:EJ262" si="277">BX252/$DH252*100</f>
        <v>11.781290907260093</v>
      </c>
      <c r="EK252" s="41">
        <f t="shared" ref="EK252:EK262" si="278">EJ252*SQRT(((BY252/BX252)^2)+(($DI252/$DH252)^2))</f>
        <v>0</v>
      </c>
      <c r="EL252" s="41">
        <f t="shared" ref="EL252:EL262" si="279">BZ252/$DH252*100</f>
        <v>2.1246601550699826</v>
      </c>
      <c r="EM252" s="41">
        <f t="shared" ref="EM252:EM262" si="280">EL252*SQRT(((CA252/BZ252)^2)+(($DI252/$DH252)^2))</f>
        <v>0</v>
      </c>
      <c r="EN252" s="41">
        <f t="shared" ref="EN252:EN262" si="281">CB252/$DH252*100</f>
        <v>4.0277917631658444E-2</v>
      </c>
      <c r="EO252" s="41">
        <f t="shared" ref="EO252:EO262" si="282">EN252*SQRT(((CC252/CB252)^2)+(($DI252/$DH252)^2))</f>
        <v>0</v>
      </c>
      <c r="EP252" s="41">
        <f t="shared" ref="EP252:EP262" si="283">CD252/$DH252*100</f>
        <v>0.1006947940791461</v>
      </c>
      <c r="EQ252" s="41">
        <f t="shared" ref="EQ252:EQ262" si="284">EP252*SQRT(((CE252/CD252)^2)+(($DI252/$DH252)^2))</f>
        <v>0</v>
      </c>
      <c r="ER252" s="41">
        <f t="shared" ref="ER252:ER262" si="285">DH252/$DH252*100</f>
        <v>100</v>
      </c>
      <c r="ES252" s="41">
        <f t="shared" ref="ES252:ES262" si="286">ER252*SQRT(((DI252/DH252)^2)+(($DI252/$DH252)^2))</f>
        <v>0</v>
      </c>
    </row>
    <row r="253" spans="1:149" s="41" customFormat="1" x14ac:dyDescent="0.45">
      <c r="A253" s="41" t="s">
        <v>563</v>
      </c>
      <c r="B253" s="75" t="s">
        <v>127</v>
      </c>
      <c r="C253" s="41" t="s">
        <v>445</v>
      </c>
      <c r="D253" s="41" t="s">
        <v>564</v>
      </c>
      <c r="E253" s="41" t="s">
        <v>20</v>
      </c>
      <c r="F253" s="41">
        <v>2</v>
      </c>
      <c r="G253" s="41" t="s">
        <v>568</v>
      </c>
      <c r="H253" s="41" t="s">
        <v>129</v>
      </c>
      <c r="I253" s="41">
        <v>12</v>
      </c>
      <c r="J253" s="41">
        <v>37.5</v>
      </c>
      <c r="L253" s="41">
        <v>1300</v>
      </c>
      <c r="N253" s="41" t="s">
        <v>92</v>
      </c>
      <c r="O253" s="39" t="s">
        <v>569</v>
      </c>
      <c r="P253" s="76" t="s">
        <v>226</v>
      </c>
      <c r="Q253" s="77">
        <v>-1.3</v>
      </c>
      <c r="R253" s="78"/>
      <c r="S253" s="79"/>
      <c r="AA253" s="59">
        <v>2.9000000000000001E-2</v>
      </c>
      <c r="AB253" s="59"/>
      <c r="AC253" s="59">
        <v>0.97099999999999997</v>
      </c>
      <c r="AE253" s="59"/>
      <c r="AG253" s="59"/>
      <c r="AQ253" s="75" t="s">
        <v>110</v>
      </c>
      <c r="AR253" s="80">
        <v>1.008</v>
      </c>
      <c r="AS253" s="80">
        <v>1.0780000000000001</v>
      </c>
      <c r="AU253" s="81">
        <v>10.875</v>
      </c>
      <c r="AV253" s="81">
        <v>364.125</v>
      </c>
      <c r="AW253" s="81">
        <v>10.962</v>
      </c>
      <c r="AX253" s="81">
        <v>0.59355753919108678</v>
      </c>
      <c r="AY253" s="81">
        <v>392.52675000000005</v>
      </c>
      <c r="AZ253" s="81">
        <v>21.299575141400272</v>
      </c>
      <c r="BA253" s="75"/>
      <c r="BB253" s="82" t="s">
        <v>89</v>
      </c>
      <c r="BC253" s="75" t="s">
        <v>132</v>
      </c>
      <c r="BD253" s="45">
        <v>52.41</v>
      </c>
      <c r="BE253" s="45"/>
      <c r="BF253" s="45">
        <v>1.28</v>
      </c>
      <c r="BG253" s="45"/>
      <c r="BH253" s="45">
        <v>14.45</v>
      </c>
      <c r="BI253" s="45"/>
      <c r="BJ253" s="45"/>
      <c r="BK253" s="45"/>
      <c r="BL253" s="45">
        <v>0.05</v>
      </c>
      <c r="BM253" s="45"/>
      <c r="BN253" s="45">
        <v>8.99</v>
      </c>
      <c r="BO253" s="45"/>
      <c r="BP253" s="45">
        <v>0.17</v>
      </c>
      <c r="BQ253" s="45"/>
      <c r="BR253" s="45">
        <v>7.84</v>
      </c>
      <c r="BS253" s="45"/>
      <c r="BT253" s="45"/>
      <c r="BU253" s="45"/>
      <c r="BV253" s="45"/>
      <c r="BW253" s="45"/>
      <c r="BX253" s="45">
        <v>11.91</v>
      </c>
      <c r="BY253" s="45"/>
      <c r="BZ253" s="45">
        <v>2.11</v>
      </c>
      <c r="CA253" s="45"/>
      <c r="CB253" s="45">
        <v>0.04</v>
      </c>
      <c r="CC253" s="45"/>
      <c r="CD253" s="45">
        <v>0.1</v>
      </c>
      <c r="CE253" s="45"/>
      <c r="CP253" s="41">
        <v>0.08</v>
      </c>
      <c r="DH253" s="41">
        <v>99.49</v>
      </c>
      <c r="DJ253" s="41">
        <f t="shared" si="264"/>
        <v>0.51000000000000512</v>
      </c>
      <c r="DL253" s="41" t="s">
        <v>409</v>
      </c>
      <c r="DO253" s="105">
        <v>0.37069999999999997</v>
      </c>
      <c r="DQ253" s="41">
        <f t="shared" ref="DQ253:DQ262" si="287">DS253/10000</f>
        <v>4.8700000000000002E-3</v>
      </c>
      <c r="DS253" s="41">
        <v>48.7</v>
      </c>
      <c r="DU253" s="45"/>
      <c r="DW253" s="75"/>
      <c r="DX253" s="41">
        <f t="shared" si="265"/>
        <v>52.678661171977083</v>
      </c>
      <c r="DY253" s="41">
        <f t="shared" si="266"/>
        <v>0</v>
      </c>
      <c r="DZ253" s="41">
        <f t="shared" si="267"/>
        <v>1.2865614634636648</v>
      </c>
      <c r="EA253" s="41">
        <f t="shared" si="268"/>
        <v>0</v>
      </c>
      <c r="EB253" s="41">
        <f t="shared" si="269"/>
        <v>14.524072771132776</v>
      </c>
      <c r="EC253" s="41">
        <f t="shared" si="270"/>
        <v>0</v>
      </c>
      <c r="ED253" s="41">
        <f t="shared" si="271"/>
        <v>9.0360840285455843</v>
      </c>
      <c r="EE253" s="41">
        <f t="shared" si="272"/>
        <v>0</v>
      </c>
      <c r="EF253" s="41">
        <f t="shared" si="273"/>
        <v>0.17087144436626797</v>
      </c>
      <c r="EG253" s="41">
        <f t="shared" si="274"/>
        <v>0</v>
      </c>
      <c r="EH253" s="41">
        <f t="shared" si="275"/>
        <v>7.8801889637149456</v>
      </c>
      <c r="EI253" s="41">
        <f t="shared" si="276"/>
        <v>0</v>
      </c>
      <c r="EJ253" s="41">
        <f t="shared" si="277"/>
        <v>11.971052367072069</v>
      </c>
      <c r="EK253" s="41">
        <f t="shared" si="278"/>
        <v>0</v>
      </c>
      <c r="EL253" s="41">
        <f t="shared" si="279"/>
        <v>2.1208161624283846</v>
      </c>
      <c r="EM253" s="41">
        <f t="shared" si="280"/>
        <v>0</v>
      </c>
      <c r="EN253" s="41">
        <f t="shared" si="281"/>
        <v>4.0205045733239526E-2</v>
      </c>
      <c r="EO253" s="41">
        <f t="shared" si="282"/>
        <v>0</v>
      </c>
      <c r="EP253" s="41">
        <f t="shared" si="283"/>
        <v>0.10051261433309883</v>
      </c>
      <c r="EQ253" s="41">
        <f t="shared" si="284"/>
        <v>0</v>
      </c>
      <c r="ER253" s="41">
        <f t="shared" si="285"/>
        <v>100</v>
      </c>
      <c r="ES253" s="41">
        <f t="shared" si="286"/>
        <v>0</v>
      </c>
    </row>
    <row r="254" spans="1:149" s="41" customFormat="1" x14ac:dyDescent="0.45">
      <c r="A254" s="41" t="s">
        <v>563</v>
      </c>
      <c r="B254" s="75" t="s">
        <v>127</v>
      </c>
      <c r="C254" s="41" t="s">
        <v>445</v>
      </c>
      <c r="D254" s="41" t="s">
        <v>564</v>
      </c>
      <c r="E254" s="41" t="s">
        <v>20</v>
      </c>
      <c r="F254" s="41">
        <v>3</v>
      </c>
      <c r="G254" s="41" t="s">
        <v>568</v>
      </c>
      <c r="H254" s="41" t="s">
        <v>129</v>
      </c>
      <c r="I254" s="41">
        <v>6.5</v>
      </c>
      <c r="J254" s="41">
        <v>50</v>
      </c>
      <c r="L254" s="41">
        <v>1300</v>
      </c>
      <c r="N254" s="41" t="s">
        <v>92</v>
      </c>
      <c r="O254" s="39" t="s">
        <v>569</v>
      </c>
      <c r="P254" s="76" t="s">
        <v>226</v>
      </c>
      <c r="Q254" s="77">
        <v>-1.3</v>
      </c>
      <c r="R254" s="78"/>
      <c r="S254" s="79"/>
      <c r="AA254" s="59">
        <v>2.9000000000000001E-2</v>
      </c>
      <c r="AB254" s="59"/>
      <c r="AC254" s="59">
        <v>0.97099999999999997</v>
      </c>
      <c r="AE254" s="59"/>
      <c r="AG254" s="59"/>
      <c r="AQ254" s="75" t="s">
        <v>110</v>
      </c>
      <c r="AR254" s="80">
        <v>1.0109999999999999</v>
      </c>
      <c r="AS254" s="80">
        <v>1.107</v>
      </c>
      <c r="AU254" s="81">
        <v>14.5</v>
      </c>
      <c r="AV254" s="81">
        <v>485.5</v>
      </c>
      <c r="AW254" s="81">
        <v>14.659499999999998</v>
      </c>
      <c r="AX254" s="81">
        <v>0.60146981278027789</v>
      </c>
      <c r="AY254" s="81">
        <v>537.44849999999997</v>
      </c>
      <c r="AZ254" s="81">
        <v>22.159569338297732</v>
      </c>
      <c r="BA254" s="75"/>
      <c r="BB254" s="82" t="s">
        <v>89</v>
      </c>
      <c r="BC254" s="75" t="s">
        <v>132</v>
      </c>
      <c r="BD254" s="45">
        <v>51.97</v>
      </c>
      <c r="BE254" s="45"/>
      <c r="BF254" s="45">
        <v>1.26</v>
      </c>
      <c r="BG254" s="45"/>
      <c r="BH254" s="45">
        <v>14.34</v>
      </c>
      <c r="BI254" s="45"/>
      <c r="BJ254" s="45"/>
      <c r="BK254" s="45"/>
      <c r="BL254" s="45">
        <v>0.03</v>
      </c>
      <c r="BM254" s="45"/>
      <c r="BN254" s="45">
        <v>9.33</v>
      </c>
      <c r="BO254" s="45"/>
      <c r="BP254" s="45">
        <v>0.17</v>
      </c>
      <c r="BQ254" s="45"/>
      <c r="BR254" s="45">
        <v>7.75</v>
      </c>
      <c r="BS254" s="45"/>
      <c r="BT254" s="45"/>
      <c r="BU254" s="45"/>
      <c r="BV254" s="45"/>
      <c r="BW254" s="45"/>
      <c r="BX254" s="45">
        <v>11.97</v>
      </c>
      <c r="BY254" s="45"/>
      <c r="BZ254" s="45">
        <v>2.13</v>
      </c>
      <c r="CA254" s="45"/>
      <c r="CB254" s="45">
        <v>0.04</v>
      </c>
      <c r="CC254" s="45"/>
      <c r="CD254" s="45">
        <v>0.1</v>
      </c>
      <c r="CE254" s="45"/>
      <c r="CP254" s="41">
        <v>0.06</v>
      </c>
      <c r="DH254" s="41">
        <v>99.25</v>
      </c>
      <c r="DJ254" s="41">
        <f t="shared" si="264"/>
        <v>0.75</v>
      </c>
      <c r="DL254" s="41" t="s">
        <v>409</v>
      </c>
      <c r="DO254" s="105">
        <v>0.36830000000000002</v>
      </c>
      <c r="DQ254" s="41">
        <f t="shared" si="287"/>
        <v>7.0200000000000002E-3</v>
      </c>
      <c r="DS254" s="41">
        <v>70.2</v>
      </c>
      <c r="DU254" s="45"/>
      <c r="DW254" s="75"/>
      <c r="DX254" s="41">
        <f t="shared" si="265"/>
        <v>52.362720403022664</v>
      </c>
      <c r="DY254" s="41">
        <f t="shared" si="266"/>
        <v>0</v>
      </c>
      <c r="DZ254" s="41">
        <f t="shared" si="267"/>
        <v>1.2695214105793451</v>
      </c>
      <c r="EA254" s="41">
        <f t="shared" si="268"/>
        <v>0</v>
      </c>
      <c r="EB254" s="41">
        <f t="shared" si="269"/>
        <v>14.448362720403022</v>
      </c>
      <c r="EC254" s="41">
        <f t="shared" si="270"/>
        <v>0</v>
      </c>
      <c r="ED254" s="41">
        <f t="shared" si="271"/>
        <v>9.40050377833753</v>
      </c>
      <c r="EE254" s="41">
        <f t="shared" si="272"/>
        <v>0</v>
      </c>
      <c r="EF254" s="41">
        <f t="shared" si="273"/>
        <v>0.1712846347607053</v>
      </c>
      <c r="EG254" s="41">
        <f t="shared" si="274"/>
        <v>0</v>
      </c>
      <c r="EH254" s="41">
        <f t="shared" si="275"/>
        <v>7.8085642317380355</v>
      </c>
      <c r="EI254" s="41">
        <f t="shared" si="276"/>
        <v>0</v>
      </c>
      <c r="EJ254" s="41">
        <f t="shared" si="277"/>
        <v>12.060453400503778</v>
      </c>
      <c r="EK254" s="41">
        <f t="shared" si="278"/>
        <v>0</v>
      </c>
      <c r="EL254" s="41">
        <f t="shared" si="279"/>
        <v>2.1460957178841311</v>
      </c>
      <c r="EM254" s="41">
        <f t="shared" si="280"/>
        <v>0</v>
      </c>
      <c r="EN254" s="41">
        <f t="shared" si="281"/>
        <v>4.0302267002518891E-2</v>
      </c>
      <c r="EO254" s="41">
        <f t="shared" si="282"/>
        <v>0</v>
      </c>
      <c r="EP254" s="41">
        <f t="shared" si="283"/>
        <v>0.10075566750629722</v>
      </c>
      <c r="EQ254" s="41">
        <f t="shared" si="284"/>
        <v>0</v>
      </c>
      <c r="ER254" s="41">
        <f t="shared" si="285"/>
        <v>100</v>
      </c>
      <c r="ES254" s="41">
        <f t="shared" si="286"/>
        <v>0</v>
      </c>
    </row>
    <row r="255" spans="1:149" s="41" customFormat="1" x14ac:dyDescent="0.45">
      <c r="A255" s="41" t="s">
        <v>563</v>
      </c>
      <c r="B255" s="75" t="s">
        <v>127</v>
      </c>
      <c r="C255" s="41" t="s">
        <v>445</v>
      </c>
      <c r="D255" s="41" t="s">
        <v>564</v>
      </c>
      <c r="E255" s="41" t="s">
        <v>20</v>
      </c>
      <c r="F255" s="41">
        <v>4</v>
      </c>
      <c r="G255" s="41" t="s">
        <v>568</v>
      </c>
      <c r="H255" s="41" t="s">
        <v>129</v>
      </c>
      <c r="I255" s="41">
        <v>6.5</v>
      </c>
      <c r="J255" s="41">
        <v>50</v>
      </c>
      <c r="L255" s="41">
        <v>1300</v>
      </c>
      <c r="N255" s="41" t="s">
        <v>92</v>
      </c>
      <c r="O255" s="39" t="s">
        <v>569</v>
      </c>
      <c r="P255" s="76" t="s">
        <v>226</v>
      </c>
      <c r="Q255" s="77">
        <v>-1.3</v>
      </c>
      <c r="R255" s="78"/>
      <c r="S255" s="79"/>
      <c r="AA255" s="59">
        <v>2.9000000000000001E-2</v>
      </c>
      <c r="AB255" s="59"/>
      <c r="AC255" s="59">
        <v>0.97099999999999997</v>
      </c>
      <c r="AE255" s="59"/>
      <c r="AG255" s="59"/>
      <c r="AQ255" s="75" t="s">
        <v>110</v>
      </c>
      <c r="AR255" s="80">
        <v>1.0109999999999999</v>
      </c>
      <c r="AS255" s="80">
        <v>1.107</v>
      </c>
      <c r="AU255" s="81">
        <v>14.5</v>
      </c>
      <c r="AV255" s="81">
        <v>485.5</v>
      </c>
      <c r="AW255" s="81">
        <v>14.659499999999998</v>
      </c>
      <c r="AX255" s="81">
        <v>0.60146981278027789</v>
      </c>
      <c r="AY255" s="81">
        <v>537.44849999999997</v>
      </c>
      <c r="AZ255" s="81">
        <v>22.159569338297732</v>
      </c>
      <c r="BA255" s="75"/>
      <c r="BB255" s="82" t="s">
        <v>441</v>
      </c>
      <c r="BC255" s="75" t="s">
        <v>132</v>
      </c>
      <c r="BD255" s="45">
        <v>50.479548080000001</v>
      </c>
      <c r="BE255" s="45"/>
      <c r="BF255" s="45">
        <v>1.2186426720000001</v>
      </c>
      <c r="BG255" s="45"/>
      <c r="BH255" s="45">
        <v>14.058975215999999</v>
      </c>
      <c r="BI255" s="45"/>
      <c r="BJ255" s="45"/>
      <c r="BK255" s="45"/>
      <c r="BL255" s="45">
        <v>8.9168975999999983E-2</v>
      </c>
      <c r="BM255" s="45"/>
      <c r="BN255" s="45">
        <v>10.403047200000001</v>
      </c>
      <c r="BO255" s="45"/>
      <c r="BP255" s="45">
        <v>0.17833795199999997</v>
      </c>
      <c r="BQ255" s="45"/>
      <c r="BR255" s="45">
        <v>7.9063158720000004</v>
      </c>
      <c r="BS255" s="45"/>
      <c r="BT255" s="45"/>
      <c r="BU255" s="45"/>
      <c r="BV255" s="45"/>
      <c r="BW255" s="45"/>
      <c r="BX255" s="45">
        <v>11.879289136000001</v>
      </c>
      <c r="BY255" s="45"/>
      <c r="BZ255" s="45">
        <v>2.1202400959999999</v>
      </c>
      <c r="CA255" s="45"/>
      <c r="CB255" s="45">
        <v>3.9630656E-2</v>
      </c>
      <c r="CC255" s="45"/>
      <c r="CD255" s="45">
        <v>0.14861495999999999</v>
      </c>
      <c r="CE255" s="45"/>
      <c r="DH255" s="45">
        <f>SUM(BD255,BF255,BH255,BL255,BN255,BP255,BR255,BX255,BZ255,CB255,CD255,CP255)</f>
        <v>98.521810815999999</v>
      </c>
      <c r="DJ255" s="41">
        <f t="shared" si="264"/>
        <v>1.4781891840000014</v>
      </c>
      <c r="DL255" s="41" t="s">
        <v>409</v>
      </c>
      <c r="DO255" s="105">
        <v>0.35670000000000002</v>
      </c>
      <c r="DQ255" s="41">
        <f>DS255/10000</f>
        <v>6.6599999999999993E-3</v>
      </c>
      <c r="DS255" s="41">
        <v>66.599999999999994</v>
      </c>
      <c r="DU255" s="45"/>
      <c r="DW255" s="75"/>
      <c r="DX255" s="41">
        <f t="shared" si="265"/>
        <v>51.236926790024143</v>
      </c>
      <c r="DY255" s="41">
        <f t="shared" si="266"/>
        <v>0</v>
      </c>
      <c r="DZ255" s="41">
        <f t="shared" si="267"/>
        <v>1.2369267900241354</v>
      </c>
      <c r="EA255" s="41">
        <f t="shared" si="268"/>
        <v>0</v>
      </c>
      <c r="EB255" s="41">
        <f t="shared" si="269"/>
        <v>14.269911504424778</v>
      </c>
      <c r="EC255" s="41">
        <f t="shared" si="270"/>
        <v>0</v>
      </c>
      <c r="ED255" s="41">
        <f t="shared" si="271"/>
        <v>10.559131134352375</v>
      </c>
      <c r="EE255" s="41">
        <f t="shared" si="272"/>
        <v>0</v>
      </c>
      <c r="EF255" s="41">
        <f t="shared" si="273"/>
        <v>0.1810136765888978</v>
      </c>
      <c r="EG255" s="41">
        <f t="shared" si="274"/>
        <v>0</v>
      </c>
      <c r="EH255" s="41">
        <f t="shared" si="275"/>
        <v>8.0249396621078031</v>
      </c>
      <c r="EI255" s="41">
        <f t="shared" si="276"/>
        <v>0</v>
      </c>
      <c r="EJ255" s="41">
        <f t="shared" si="277"/>
        <v>12.057522123893806</v>
      </c>
      <c r="EK255" s="41">
        <f t="shared" si="278"/>
        <v>0</v>
      </c>
      <c r="EL255" s="41">
        <f t="shared" si="279"/>
        <v>2.1520514883346742</v>
      </c>
      <c r="EM255" s="41">
        <f t="shared" si="280"/>
        <v>0</v>
      </c>
      <c r="EN255" s="41">
        <f t="shared" si="281"/>
        <v>4.0225261464199517E-2</v>
      </c>
      <c r="EO255" s="41">
        <f t="shared" si="282"/>
        <v>0</v>
      </c>
      <c r="EP255" s="41">
        <f t="shared" si="283"/>
        <v>0.15084473049074817</v>
      </c>
      <c r="EQ255" s="41">
        <f t="shared" si="284"/>
        <v>0</v>
      </c>
      <c r="ER255" s="41">
        <f t="shared" si="285"/>
        <v>100</v>
      </c>
      <c r="ES255" s="41">
        <f t="shared" si="286"/>
        <v>0</v>
      </c>
    </row>
    <row r="256" spans="1:149" s="41" customFormat="1" x14ac:dyDescent="0.45">
      <c r="A256" s="41" t="s">
        <v>563</v>
      </c>
      <c r="B256" s="75" t="s">
        <v>127</v>
      </c>
      <c r="C256" s="41" t="s">
        <v>445</v>
      </c>
      <c r="D256" s="41" t="s">
        <v>564</v>
      </c>
      <c r="E256" s="41" t="s">
        <v>20</v>
      </c>
      <c r="F256" s="41">
        <v>5</v>
      </c>
      <c r="G256" s="41" t="s">
        <v>568</v>
      </c>
      <c r="H256" s="41" t="s">
        <v>129</v>
      </c>
      <c r="I256" s="41">
        <v>4</v>
      </c>
      <c r="J256" s="41">
        <v>75</v>
      </c>
      <c r="L256" s="41">
        <v>1300</v>
      </c>
      <c r="N256" s="41" t="s">
        <v>92</v>
      </c>
      <c r="O256" s="39" t="s">
        <v>569</v>
      </c>
      <c r="P256" s="76" t="s">
        <v>226</v>
      </c>
      <c r="Q256" s="77">
        <v>-1.3</v>
      </c>
      <c r="R256" s="78"/>
      <c r="S256" s="79"/>
      <c r="AA256" s="59">
        <v>2.9000000000000001E-2</v>
      </c>
      <c r="AB256" s="59"/>
      <c r="AC256" s="59">
        <v>0.97099999999999997</v>
      </c>
      <c r="AE256" s="59"/>
      <c r="AG256" s="59"/>
      <c r="AQ256" s="75" t="s">
        <v>110</v>
      </c>
      <c r="AR256" s="80">
        <v>1.0189999999999999</v>
      </c>
      <c r="AS256" s="80">
        <v>1.167</v>
      </c>
      <c r="AU256" s="81">
        <v>21.75</v>
      </c>
      <c r="AV256" s="81">
        <v>728.25</v>
      </c>
      <c r="AW256" s="81">
        <v>22.163249999999998</v>
      </c>
      <c r="AX256" s="81">
        <v>0.62189751067856269</v>
      </c>
      <c r="AY256" s="81">
        <v>849.86775</v>
      </c>
      <c r="AZ256" s="81">
        <v>24.204244130081946</v>
      </c>
      <c r="BA256" s="75"/>
      <c r="BB256" s="82" t="s">
        <v>89</v>
      </c>
      <c r="BC256" s="75" t="s">
        <v>132</v>
      </c>
      <c r="BD256" s="45">
        <v>51.86</v>
      </c>
      <c r="BE256" s="45"/>
      <c r="BF256" s="45">
        <v>1.27</v>
      </c>
      <c r="BG256" s="45"/>
      <c r="BH256" s="45">
        <v>14.35</v>
      </c>
      <c r="BI256" s="45"/>
      <c r="BJ256" s="45"/>
      <c r="BK256" s="45"/>
      <c r="BL256" s="45">
        <v>0.03</v>
      </c>
      <c r="BM256" s="45"/>
      <c r="BN256" s="45">
        <v>9.5299999999999994</v>
      </c>
      <c r="BO256" s="45"/>
      <c r="BP256" s="45">
        <v>0.2</v>
      </c>
      <c r="BQ256" s="45"/>
      <c r="BR256" s="45">
        <v>7.7</v>
      </c>
      <c r="BS256" s="45"/>
      <c r="BT256" s="45"/>
      <c r="BU256" s="45"/>
      <c r="BV256" s="45"/>
      <c r="BW256" s="45"/>
      <c r="BX256" s="45">
        <v>11.83</v>
      </c>
      <c r="BY256" s="45"/>
      <c r="BZ256" s="45">
        <v>2.11</v>
      </c>
      <c r="CA256" s="45"/>
      <c r="CB256" s="45">
        <v>0.04</v>
      </c>
      <c r="CC256" s="45"/>
      <c r="CD256" s="45">
        <v>0.11</v>
      </c>
      <c r="CE256" s="45"/>
      <c r="CP256" s="41">
        <v>0.09</v>
      </c>
      <c r="DH256" s="41">
        <v>99.18</v>
      </c>
      <c r="DJ256" s="41">
        <f t="shared" si="264"/>
        <v>0.81999999999999318</v>
      </c>
      <c r="DL256" s="41" t="s">
        <v>409</v>
      </c>
      <c r="DO256" s="105">
        <v>0.29959999999999998</v>
      </c>
      <c r="DQ256" s="55">
        <f t="shared" si="287"/>
        <v>9.9900000000000006E-3</v>
      </c>
      <c r="DS256" s="41">
        <v>99.9</v>
      </c>
      <c r="DU256" s="45"/>
      <c r="DW256" s="75"/>
      <c r="DX256" s="41">
        <f t="shared" si="265"/>
        <v>52.288767896753377</v>
      </c>
      <c r="DY256" s="41">
        <f t="shared" si="266"/>
        <v>0</v>
      </c>
      <c r="DZ256" s="41">
        <f t="shared" si="267"/>
        <v>1.2805001008267796</v>
      </c>
      <c r="EA256" s="41">
        <f t="shared" si="268"/>
        <v>0</v>
      </c>
      <c r="EB256" s="41">
        <f t="shared" si="269"/>
        <v>14.468642871546681</v>
      </c>
      <c r="EC256" s="41">
        <f t="shared" si="270"/>
        <v>0</v>
      </c>
      <c r="ED256" s="41">
        <f t="shared" si="271"/>
        <v>9.6087920951804779</v>
      </c>
      <c r="EE256" s="41">
        <f t="shared" si="272"/>
        <v>0</v>
      </c>
      <c r="EF256" s="41">
        <f t="shared" si="273"/>
        <v>0.2016535591853196</v>
      </c>
      <c r="EG256" s="41">
        <f t="shared" si="274"/>
        <v>0</v>
      </c>
      <c r="EH256" s="41">
        <f t="shared" si="275"/>
        <v>7.7636620286348048</v>
      </c>
      <c r="EI256" s="41">
        <f t="shared" si="276"/>
        <v>0</v>
      </c>
      <c r="EJ256" s="41">
        <f t="shared" si="277"/>
        <v>11.927808025811656</v>
      </c>
      <c r="EK256" s="41">
        <f t="shared" si="278"/>
        <v>0</v>
      </c>
      <c r="EL256" s="41">
        <f t="shared" si="279"/>
        <v>2.1274450494051216</v>
      </c>
      <c r="EM256" s="41">
        <f t="shared" si="280"/>
        <v>0</v>
      </c>
      <c r="EN256" s="41">
        <f t="shared" si="281"/>
        <v>4.0330711837063923E-2</v>
      </c>
      <c r="EO256" s="41">
        <f t="shared" si="282"/>
        <v>0</v>
      </c>
      <c r="EP256" s="41">
        <f t="shared" si="283"/>
        <v>0.11090945755192579</v>
      </c>
      <c r="EQ256" s="41">
        <f t="shared" si="284"/>
        <v>0</v>
      </c>
      <c r="ER256" s="41">
        <f t="shared" si="285"/>
        <v>100</v>
      </c>
      <c r="ES256" s="41">
        <f t="shared" si="286"/>
        <v>0</v>
      </c>
    </row>
    <row r="257" spans="1:149" s="41" customFormat="1" x14ac:dyDescent="0.45">
      <c r="A257" s="41" t="s">
        <v>563</v>
      </c>
      <c r="B257" s="75" t="s">
        <v>127</v>
      </c>
      <c r="C257" s="41" t="s">
        <v>445</v>
      </c>
      <c r="D257" s="41" t="s">
        <v>564</v>
      </c>
      <c r="E257" s="41" t="s">
        <v>20</v>
      </c>
      <c r="F257" s="41">
        <v>6</v>
      </c>
      <c r="G257" s="41" t="s">
        <v>568</v>
      </c>
      <c r="H257" s="41" t="s">
        <v>129</v>
      </c>
      <c r="I257" s="41">
        <v>2.5</v>
      </c>
      <c r="J257" s="41">
        <v>100</v>
      </c>
      <c r="L257" s="41">
        <v>1200</v>
      </c>
      <c r="N257" s="41" t="s">
        <v>92</v>
      </c>
      <c r="O257" s="39" t="s">
        <v>569</v>
      </c>
      <c r="P257" s="76" t="s">
        <v>226</v>
      </c>
      <c r="Q257" s="77">
        <v>-1.3</v>
      </c>
      <c r="R257" s="78"/>
      <c r="S257" s="79"/>
      <c r="AA257" s="59">
        <v>2.9000000000000001E-2</v>
      </c>
      <c r="AB257" s="59"/>
      <c r="AC257" s="59">
        <v>0.97099999999999997</v>
      </c>
      <c r="AE257" s="59"/>
      <c r="AG257" s="59"/>
      <c r="AQ257" s="75" t="s">
        <v>110</v>
      </c>
      <c r="AR257" s="80">
        <v>1.02</v>
      </c>
      <c r="AS257" s="80">
        <v>1.244</v>
      </c>
      <c r="AU257" s="81">
        <v>29</v>
      </c>
      <c r="AV257" s="81">
        <v>971</v>
      </c>
      <c r="AW257" s="81">
        <v>29.580000000000002</v>
      </c>
      <c r="AX257" s="81">
        <v>0.63938622557178726</v>
      </c>
      <c r="AY257" s="81">
        <v>1207.924</v>
      </c>
      <c r="AZ257" s="81">
        <v>27.01000175653456</v>
      </c>
      <c r="BA257" s="75"/>
      <c r="BB257" s="82" t="s">
        <v>441</v>
      </c>
      <c r="BC257" s="75" t="s">
        <v>132</v>
      </c>
      <c r="BD257" s="45">
        <v>50.432042300000006</v>
      </c>
      <c r="BE257" s="45"/>
      <c r="BF257" s="45">
        <v>1.2174958200000001</v>
      </c>
      <c r="BG257" s="45"/>
      <c r="BH257" s="45">
        <v>14.045744460000002</v>
      </c>
      <c r="BI257" s="45"/>
      <c r="BJ257" s="45"/>
      <c r="BK257" s="45"/>
      <c r="BL257" s="45">
        <v>8.9085059999999994E-2</v>
      </c>
      <c r="BM257" s="45"/>
      <c r="BN257" s="45">
        <v>10.393257</v>
      </c>
      <c r="BO257" s="45"/>
      <c r="BP257" s="45">
        <v>0.17817011999999999</v>
      </c>
      <c r="BQ257" s="45"/>
      <c r="BR257" s="45">
        <v>7.898875320000001</v>
      </c>
      <c r="BS257" s="45"/>
      <c r="BT257" s="45"/>
      <c r="BU257" s="45"/>
      <c r="BV257" s="45"/>
      <c r="BW257" s="45"/>
      <c r="BX257" s="45">
        <v>11.86810966</v>
      </c>
      <c r="BY257" s="45"/>
      <c r="BZ257" s="45">
        <v>2.1182447600000005</v>
      </c>
      <c r="CA257" s="45"/>
      <c r="CB257" s="45">
        <v>3.9593360000000001E-2</v>
      </c>
      <c r="CC257" s="45"/>
      <c r="CD257" s="45">
        <v>0.1484751</v>
      </c>
      <c r="CE257" s="45"/>
      <c r="DH257" s="45">
        <f>SUM(BD257,BF257,BH257,BL257,BN257,BP257,BR257,BX257,BZ257,CB257,CD257,CP257)</f>
        <v>98.42909296000002</v>
      </c>
      <c r="DJ257" s="41">
        <f t="shared" si="264"/>
        <v>1.5709070399999803</v>
      </c>
      <c r="DL257" s="41" t="s">
        <v>409</v>
      </c>
      <c r="DO257" s="105">
        <v>0.442</v>
      </c>
      <c r="DQ257" s="41">
        <f t="shared" si="287"/>
        <v>1.46E-2</v>
      </c>
      <c r="DS257" s="41">
        <v>146</v>
      </c>
      <c r="DU257" s="45"/>
      <c r="DW257" s="75"/>
      <c r="DX257" s="41">
        <f t="shared" si="265"/>
        <v>51.236926790024128</v>
      </c>
      <c r="DY257" s="41">
        <f t="shared" si="266"/>
        <v>0</v>
      </c>
      <c r="DZ257" s="41">
        <f t="shared" si="267"/>
        <v>1.236926790024135</v>
      </c>
      <c r="EA257" s="41">
        <f t="shared" si="268"/>
        <v>0</v>
      </c>
      <c r="EB257" s="41">
        <f t="shared" si="269"/>
        <v>14.269911504424778</v>
      </c>
      <c r="EC257" s="41">
        <f t="shared" si="270"/>
        <v>0</v>
      </c>
      <c r="ED257" s="41">
        <f t="shared" si="271"/>
        <v>10.559131134352372</v>
      </c>
      <c r="EE257" s="41">
        <f t="shared" si="272"/>
        <v>0</v>
      </c>
      <c r="EF257" s="41">
        <f t="shared" si="273"/>
        <v>0.18101367658889778</v>
      </c>
      <c r="EG257" s="41">
        <f t="shared" si="274"/>
        <v>0</v>
      </c>
      <c r="EH257" s="41">
        <f t="shared" si="275"/>
        <v>8.0249396621078031</v>
      </c>
      <c r="EI257" s="41">
        <f t="shared" si="276"/>
        <v>0</v>
      </c>
      <c r="EJ257" s="41">
        <f t="shared" si="277"/>
        <v>12.057522123893802</v>
      </c>
      <c r="EK257" s="41">
        <f t="shared" si="278"/>
        <v>0</v>
      </c>
      <c r="EL257" s="41">
        <f t="shared" si="279"/>
        <v>2.1520514883346742</v>
      </c>
      <c r="EM257" s="41">
        <f t="shared" si="280"/>
        <v>0</v>
      </c>
      <c r="EN257" s="41">
        <f t="shared" si="281"/>
        <v>4.022526146419951E-2</v>
      </c>
      <c r="EO257" s="41">
        <f t="shared" si="282"/>
        <v>0</v>
      </c>
      <c r="EP257" s="41">
        <f t="shared" si="283"/>
        <v>0.15084473049074817</v>
      </c>
      <c r="EQ257" s="41">
        <f t="shared" si="284"/>
        <v>0</v>
      </c>
      <c r="ER257" s="41">
        <f t="shared" si="285"/>
        <v>100</v>
      </c>
      <c r="ES257" s="41">
        <f t="shared" si="286"/>
        <v>0</v>
      </c>
    </row>
    <row r="258" spans="1:149" s="41" customFormat="1" x14ac:dyDescent="0.45">
      <c r="A258" s="41" t="s">
        <v>563</v>
      </c>
      <c r="B258" s="75" t="s">
        <v>127</v>
      </c>
      <c r="C258" s="41" t="s">
        <v>445</v>
      </c>
      <c r="D258" s="41" t="s">
        <v>564</v>
      </c>
      <c r="E258" s="41" t="s">
        <v>20</v>
      </c>
      <c r="F258" s="41" t="s">
        <v>565</v>
      </c>
      <c r="G258" s="41" t="s">
        <v>568</v>
      </c>
      <c r="H258" s="41" t="s">
        <v>129</v>
      </c>
      <c r="I258" s="41">
        <v>2.5</v>
      </c>
      <c r="J258" s="41">
        <v>100</v>
      </c>
      <c r="L258" s="41">
        <v>1200</v>
      </c>
      <c r="N258" s="41" t="s">
        <v>92</v>
      </c>
      <c r="O258" s="39" t="s">
        <v>569</v>
      </c>
      <c r="P258" s="76" t="s">
        <v>226</v>
      </c>
      <c r="Q258" s="77">
        <v>-1.3</v>
      </c>
      <c r="R258" s="78"/>
      <c r="S258" s="79"/>
      <c r="AA258" s="59">
        <v>2.9000000000000001E-2</v>
      </c>
      <c r="AB258" s="59"/>
      <c r="AC258" s="59">
        <v>0.97099999999999997</v>
      </c>
      <c r="AE258" s="59"/>
      <c r="AG258" s="59"/>
      <c r="AQ258" s="75" t="s">
        <v>110</v>
      </c>
      <c r="AR258" s="80">
        <v>1.02</v>
      </c>
      <c r="AS258" s="80">
        <v>1.244</v>
      </c>
      <c r="AU258" s="81">
        <v>29</v>
      </c>
      <c r="AV258" s="81">
        <v>971</v>
      </c>
      <c r="AW258" s="81">
        <v>29.580000000000002</v>
      </c>
      <c r="AX258" s="81">
        <v>0.63938622557178726</v>
      </c>
      <c r="AY258" s="81">
        <v>1207.924</v>
      </c>
      <c r="AZ258" s="81">
        <v>27.01000175653456</v>
      </c>
      <c r="BA258" s="75"/>
      <c r="BB258" s="82" t="s">
        <v>441</v>
      </c>
      <c r="BC258" s="75" t="s">
        <v>132</v>
      </c>
      <c r="BD258" s="45">
        <v>50.388750084999998</v>
      </c>
      <c r="BE258" s="45"/>
      <c r="BF258" s="45">
        <v>1.216450689</v>
      </c>
      <c r="BG258" s="45"/>
      <c r="BH258" s="45">
        <v>14.033687216999999</v>
      </c>
      <c r="BI258" s="45"/>
      <c r="BJ258" s="45"/>
      <c r="BK258" s="45"/>
      <c r="BL258" s="45">
        <v>8.9008587E-2</v>
      </c>
      <c r="BM258" s="45"/>
      <c r="BN258" s="45">
        <v>10.38433515</v>
      </c>
      <c r="BO258" s="45"/>
      <c r="BP258" s="45">
        <v>0.178017174</v>
      </c>
      <c r="BQ258" s="45"/>
      <c r="BR258" s="45">
        <v>7.8920947140000006</v>
      </c>
      <c r="BS258" s="45"/>
      <c r="BT258" s="45"/>
      <c r="BU258" s="45"/>
      <c r="BV258" s="45"/>
      <c r="BW258" s="45"/>
      <c r="BX258" s="45">
        <v>11.857921757000002</v>
      </c>
      <c r="BY258" s="45"/>
      <c r="BZ258" s="45">
        <v>2.1164264020000001</v>
      </c>
      <c r="CA258" s="45"/>
      <c r="CB258" s="45">
        <v>3.9559372000000002E-2</v>
      </c>
      <c r="CC258" s="45"/>
      <c r="CD258" s="45">
        <v>0.148347645</v>
      </c>
      <c r="CE258" s="45"/>
      <c r="DH258" s="45">
        <f t="shared" ref="DH258:DH262" si="288">SUM(BD258,BF258,BH258,BL258,BN258,BP258,BR258,BX258,BZ258,CB258,CD258,CP258)</f>
        <v>98.344598791999985</v>
      </c>
      <c r="DJ258" s="41">
        <f t="shared" si="264"/>
        <v>1.6554012080000149</v>
      </c>
      <c r="DL258" s="41" t="s">
        <v>409</v>
      </c>
      <c r="DO258" s="105">
        <v>0.52380000000000004</v>
      </c>
      <c r="DQ258" s="41">
        <f t="shared" si="287"/>
        <v>1.7769999999999998E-2</v>
      </c>
      <c r="DS258" s="41">
        <v>177.7</v>
      </c>
      <c r="DU258" s="45"/>
      <c r="DW258" s="75"/>
      <c r="DX258" s="41">
        <f t="shared" si="265"/>
        <v>51.236926790024143</v>
      </c>
      <c r="DY258" s="41">
        <f t="shared" si="266"/>
        <v>0</v>
      </c>
      <c r="DZ258" s="41">
        <f t="shared" si="267"/>
        <v>1.2369267900241354</v>
      </c>
      <c r="EA258" s="41">
        <f t="shared" si="268"/>
        <v>0</v>
      </c>
      <c r="EB258" s="41">
        <f t="shared" si="269"/>
        <v>14.269911504424778</v>
      </c>
      <c r="EC258" s="41">
        <f t="shared" si="270"/>
        <v>0</v>
      </c>
      <c r="ED258" s="41">
        <f t="shared" si="271"/>
        <v>10.559131134352375</v>
      </c>
      <c r="EE258" s="41">
        <f t="shared" si="272"/>
        <v>0</v>
      </c>
      <c r="EF258" s="41">
        <f t="shared" si="273"/>
        <v>0.18101367658889786</v>
      </c>
      <c r="EG258" s="41">
        <f t="shared" si="274"/>
        <v>0</v>
      </c>
      <c r="EH258" s="41">
        <f t="shared" si="275"/>
        <v>8.0249396621078048</v>
      </c>
      <c r="EI258" s="41">
        <f t="shared" si="276"/>
        <v>0</v>
      </c>
      <c r="EJ258" s="41">
        <f t="shared" si="277"/>
        <v>12.05752212389381</v>
      </c>
      <c r="EK258" s="41">
        <f t="shared" si="278"/>
        <v>0</v>
      </c>
      <c r="EL258" s="41">
        <f t="shared" si="279"/>
        <v>2.1520514883346746</v>
      </c>
      <c r="EM258" s="41">
        <f t="shared" si="280"/>
        <v>0</v>
      </c>
      <c r="EN258" s="41">
        <f t="shared" si="281"/>
        <v>4.0225261464199524E-2</v>
      </c>
      <c r="EO258" s="41">
        <f t="shared" si="282"/>
        <v>0</v>
      </c>
      <c r="EP258" s="41">
        <f t="shared" si="283"/>
        <v>0.1508447304907482</v>
      </c>
      <c r="EQ258" s="41">
        <f t="shared" si="284"/>
        <v>0</v>
      </c>
      <c r="ER258" s="41">
        <f t="shared" si="285"/>
        <v>100</v>
      </c>
      <c r="ES258" s="41">
        <f t="shared" si="286"/>
        <v>0</v>
      </c>
    </row>
    <row r="259" spans="1:149" s="41" customFormat="1" x14ac:dyDescent="0.45">
      <c r="A259" s="41" t="s">
        <v>563</v>
      </c>
      <c r="B259" s="75" t="s">
        <v>127</v>
      </c>
      <c r="C259" s="41" t="s">
        <v>445</v>
      </c>
      <c r="D259" s="41" t="s">
        <v>564</v>
      </c>
      <c r="E259" s="41" t="s">
        <v>20</v>
      </c>
      <c r="F259" s="41" t="s">
        <v>566</v>
      </c>
      <c r="G259" s="41" t="s">
        <v>568</v>
      </c>
      <c r="H259" s="41" t="s">
        <v>129</v>
      </c>
      <c r="I259" s="41">
        <v>2.5</v>
      </c>
      <c r="J259" s="41">
        <v>100</v>
      </c>
      <c r="L259" s="41">
        <v>1200</v>
      </c>
      <c r="N259" s="41" t="s">
        <v>92</v>
      </c>
      <c r="O259" s="39" t="s">
        <v>569</v>
      </c>
      <c r="P259" s="76" t="s">
        <v>226</v>
      </c>
      <c r="Q259" s="77">
        <v>-1.3</v>
      </c>
      <c r="R259" s="78"/>
      <c r="S259" s="79"/>
      <c r="AA259" s="59">
        <v>2.9000000000000001E-2</v>
      </c>
      <c r="AB259" s="59"/>
      <c r="AC259" s="59">
        <v>0.97099999999999997</v>
      </c>
      <c r="AE259" s="59"/>
      <c r="AG259" s="59"/>
      <c r="AQ259" s="75" t="s">
        <v>110</v>
      </c>
      <c r="AR259" s="80">
        <v>1.02</v>
      </c>
      <c r="AS259" s="80">
        <v>1.244</v>
      </c>
      <c r="AU259" s="81">
        <v>29</v>
      </c>
      <c r="AV259" s="81">
        <v>971</v>
      </c>
      <c r="AW259" s="81">
        <v>29.580000000000002</v>
      </c>
      <c r="AX259" s="81">
        <v>0.63938622557178726</v>
      </c>
      <c r="AY259" s="81">
        <v>1207.924</v>
      </c>
      <c r="AZ259" s="81">
        <v>27.01000175653456</v>
      </c>
      <c r="BA259" s="75"/>
      <c r="BB259" s="82" t="s">
        <v>441</v>
      </c>
      <c r="BC259" s="75" t="s">
        <v>132</v>
      </c>
      <c r="BD259" s="45">
        <v>50.340016409999997</v>
      </c>
      <c r="BE259" s="45"/>
      <c r="BF259" s="45">
        <v>1.215274194</v>
      </c>
      <c r="BG259" s="45"/>
      <c r="BH259" s="45">
        <v>14.020114481999999</v>
      </c>
      <c r="BI259" s="45"/>
      <c r="BJ259" s="45"/>
      <c r="BK259" s="45"/>
      <c r="BL259" s="45">
        <v>8.8922502E-2</v>
      </c>
      <c r="BM259" s="45"/>
      <c r="BN259" s="45">
        <v>10.374291900000001</v>
      </c>
      <c r="BO259" s="45"/>
      <c r="BP259" s="45">
        <v>0.177845004</v>
      </c>
      <c r="BQ259" s="45"/>
      <c r="BR259" s="45">
        <v>7.8844618439999996</v>
      </c>
      <c r="BS259" s="45"/>
      <c r="BT259" s="45"/>
      <c r="BU259" s="45"/>
      <c r="BV259" s="45"/>
      <c r="BW259" s="45"/>
      <c r="BX259" s="45">
        <v>11.846453322</v>
      </c>
      <c r="BY259" s="45"/>
      <c r="BZ259" s="45">
        <v>2.1143794920000003</v>
      </c>
      <c r="CA259" s="45"/>
      <c r="CB259" s="45">
        <v>3.9521111999999997E-2</v>
      </c>
      <c r="CC259" s="45"/>
      <c r="CD259" s="45">
        <v>0.14820417</v>
      </c>
      <c r="CE259" s="45"/>
      <c r="DH259" s="45">
        <f t="shared" si="288"/>
        <v>98.249484432000017</v>
      </c>
      <c r="DJ259" s="41">
        <f t="shared" si="264"/>
        <v>1.7505155679999831</v>
      </c>
      <c r="DL259" s="41" t="s">
        <v>409</v>
      </c>
      <c r="DO259" s="105">
        <v>0.624</v>
      </c>
      <c r="DQ259" s="41">
        <f t="shared" si="287"/>
        <v>1.3219999999999999E-2</v>
      </c>
      <c r="DS259" s="41">
        <v>132.19999999999999</v>
      </c>
      <c r="DU259" s="45"/>
      <c r="DW259" s="75"/>
      <c r="DX259" s="41">
        <f t="shared" si="265"/>
        <v>51.236926790024128</v>
      </c>
      <c r="DY259" s="41">
        <f t="shared" si="266"/>
        <v>0</v>
      </c>
      <c r="DZ259" s="41">
        <f t="shared" si="267"/>
        <v>1.236926790024135</v>
      </c>
      <c r="EA259" s="41">
        <f t="shared" si="268"/>
        <v>0</v>
      </c>
      <c r="EB259" s="41">
        <f t="shared" si="269"/>
        <v>14.269911504424776</v>
      </c>
      <c r="EC259" s="41">
        <f t="shared" si="270"/>
        <v>0</v>
      </c>
      <c r="ED259" s="41">
        <f t="shared" si="271"/>
        <v>10.559131134352373</v>
      </c>
      <c r="EE259" s="41">
        <f t="shared" si="272"/>
        <v>0</v>
      </c>
      <c r="EF259" s="41">
        <f t="shared" si="273"/>
        <v>0.1810136765888978</v>
      </c>
      <c r="EG259" s="41">
        <f t="shared" si="274"/>
        <v>0</v>
      </c>
      <c r="EH259" s="41">
        <f t="shared" si="275"/>
        <v>8.0249396621078031</v>
      </c>
      <c r="EI259" s="41">
        <f t="shared" si="276"/>
        <v>0</v>
      </c>
      <c r="EJ259" s="41">
        <f t="shared" si="277"/>
        <v>12.057522123893802</v>
      </c>
      <c r="EK259" s="41">
        <f t="shared" si="278"/>
        <v>0</v>
      </c>
      <c r="EL259" s="41">
        <f t="shared" si="279"/>
        <v>2.1520514883346742</v>
      </c>
      <c r="EM259" s="41">
        <f t="shared" si="280"/>
        <v>0</v>
      </c>
      <c r="EN259" s="41">
        <f t="shared" si="281"/>
        <v>4.022526146419951E-2</v>
      </c>
      <c r="EO259" s="41">
        <f t="shared" si="282"/>
        <v>0</v>
      </c>
      <c r="EP259" s="41">
        <f t="shared" si="283"/>
        <v>0.15084473049074817</v>
      </c>
      <c r="EQ259" s="41">
        <f t="shared" si="284"/>
        <v>0</v>
      </c>
      <c r="ER259" s="41">
        <f t="shared" si="285"/>
        <v>100</v>
      </c>
      <c r="ES259" s="41">
        <f t="shared" si="286"/>
        <v>0</v>
      </c>
    </row>
    <row r="260" spans="1:149" s="41" customFormat="1" x14ac:dyDescent="0.45">
      <c r="A260" s="41" t="s">
        <v>563</v>
      </c>
      <c r="B260" s="75" t="s">
        <v>127</v>
      </c>
      <c r="C260" s="41" t="s">
        <v>445</v>
      </c>
      <c r="D260" s="41" t="s">
        <v>564</v>
      </c>
      <c r="E260" s="41" t="s">
        <v>20</v>
      </c>
      <c r="F260" s="41" t="s">
        <v>567</v>
      </c>
      <c r="G260" s="41" t="s">
        <v>568</v>
      </c>
      <c r="H260" s="41" t="s">
        <v>129</v>
      </c>
      <c r="I260" s="41">
        <v>2.5</v>
      </c>
      <c r="J260" s="41">
        <v>100</v>
      </c>
      <c r="L260" s="41">
        <v>1200</v>
      </c>
      <c r="N260" s="41" t="s">
        <v>92</v>
      </c>
      <c r="O260" s="39" t="s">
        <v>569</v>
      </c>
      <c r="P260" s="76" t="s">
        <v>226</v>
      </c>
      <c r="Q260" s="77">
        <v>-1.3</v>
      </c>
      <c r="R260" s="78"/>
      <c r="S260" s="79"/>
      <c r="AA260" s="59">
        <v>2.9000000000000001E-2</v>
      </c>
      <c r="AB260" s="59"/>
      <c r="AC260" s="59">
        <v>0.97099999999999997</v>
      </c>
      <c r="AE260" s="59"/>
      <c r="AG260" s="59"/>
      <c r="AQ260" s="75" t="s">
        <v>110</v>
      </c>
      <c r="AR260" s="80">
        <v>1.02</v>
      </c>
      <c r="AS260" s="80">
        <v>1.244</v>
      </c>
      <c r="AU260" s="81">
        <v>29</v>
      </c>
      <c r="AV260" s="81">
        <v>971</v>
      </c>
      <c r="AW260" s="81">
        <v>29.580000000000002</v>
      </c>
      <c r="AX260" s="81">
        <v>0.63938622557178726</v>
      </c>
      <c r="AY260" s="81">
        <v>1207.924</v>
      </c>
      <c r="AZ260" s="81">
        <v>27.01000175653456</v>
      </c>
      <c r="BA260" s="75"/>
      <c r="BB260" s="82" t="s">
        <v>441</v>
      </c>
      <c r="BC260" s="75" t="s">
        <v>132</v>
      </c>
      <c r="BD260" s="45">
        <v>50.435517090000005</v>
      </c>
      <c r="BE260" s="45"/>
      <c r="BF260" s="45">
        <v>1.217579706</v>
      </c>
      <c r="BG260" s="45"/>
      <c r="BH260" s="45">
        <v>14.046712217999998</v>
      </c>
      <c r="BI260" s="45"/>
      <c r="BJ260" s="45"/>
      <c r="BK260" s="45"/>
      <c r="BL260" s="45">
        <v>8.9091197999999996E-2</v>
      </c>
      <c r="BM260" s="45"/>
      <c r="BN260" s="45">
        <v>10.393973099999998</v>
      </c>
      <c r="BO260" s="45"/>
      <c r="BP260" s="45">
        <v>0.17818239599999999</v>
      </c>
      <c r="BQ260" s="45"/>
      <c r="BR260" s="45">
        <v>7.8994195560000007</v>
      </c>
      <c r="BS260" s="45"/>
      <c r="BT260" s="45"/>
      <c r="BU260" s="45"/>
      <c r="BV260" s="45"/>
      <c r="BW260" s="45"/>
      <c r="BX260" s="45">
        <v>11.868927377999999</v>
      </c>
      <c r="BY260" s="45"/>
      <c r="BZ260" s="45">
        <v>2.1183907080000002</v>
      </c>
      <c r="CA260" s="45"/>
      <c r="CB260" s="45">
        <v>3.9596088000000002E-2</v>
      </c>
      <c r="CC260" s="45"/>
      <c r="CD260" s="45">
        <v>0.14848532999999997</v>
      </c>
      <c r="CE260" s="45"/>
      <c r="DH260" s="45">
        <f t="shared" si="288"/>
        <v>98.435874768000005</v>
      </c>
      <c r="DJ260" s="41">
        <f t="shared" si="264"/>
        <v>1.564125231999995</v>
      </c>
      <c r="DL260" s="41" t="s">
        <v>409</v>
      </c>
      <c r="DO260" s="105">
        <v>0.435</v>
      </c>
      <c r="DQ260" s="41">
        <f t="shared" si="287"/>
        <v>1.4780000000000001E-2</v>
      </c>
      <c r="DS260" s="41">
        <v>147.80000000000001</v>
      </c>
      <c r="DU260" s="45"/>
      <c r="DW260" s="75"/>
      <c r="DX260" s="41">
        <f t="shared" si="265"/>
        <v>51.236926790024143</v>
      </c>
      <c r="DY260" s="41">
        <f t="shared" si="266"/>
        <v>0</v>
      </c>
      <c r="DZ260" s="41">
        <f t="shared" si="267"/>
        <v>1.236926790024135</v>
      </c>
      <c r="EA260" s="41">
        <f t="shared" si="268"/>
        <v>0</v>
      </c>
      <c r="EB260" s="41">
        <f t="shared" si="269"/>
        <v>14.269911504424776</v>
      </c>
      <c r="EC260" s="41">
        <f t="shared" si="270"/>
        <v>0</v>
      </c>
      <c r="ED260" s="41">
        <f t="shared" si="271"/>
        <v>10.559131134352372</v>
      </c>
      <c r="EE260" s="41">
        <f t="shared" si="272"/>
        <v>0</v>
      </c>
      <c r="EF260" s="41">
        <f t="shared" si="273"/>
        <v>0.1810136765888978</v>
      </c>
      <c r="EG260" s="41">
        <f t="shared" si="274"/>
        <v>0</v>
      </c>
      <c r="EH260" s="41">
        <f t="shared" si="275"/>
        <v>8.0249396621078031</v>
      </c>
      <c r="EI260" s="41">
        <f t="shared" si="276"/>
        <v>0</v>
      </c>
      <c r="EJ260" s="41">
        <f t="shared" si="277"/>
        <v>12.057522123893802</v>
      </c>
      <c r="EK260" s="41">
        <f t="shared" si="278"/>
        <v>0</v>
      </c>
      <c r="EL260" s="41">
        <f t="shared" si="279"/>
        <v>2.1520514883346742</v>
      </c>
      <c r="EM260" s="41">
        <f t="shared" si="280"/>
        <v>0</v>
      </c>
      <c r="EN260" s="41">
        <f t="shared" si="281"/>
        <v>4.0225261464199517E-2</v>
      </c>
      <c r="EO260" s="41">
        <f t="shared" si="282"/>
        <v>0</v>
      </c>
      <c r="EP260" s="41">
        <f t="shared" si="283"/>
        <v>0.15084473049074815</v>
      </c>
      <c r="EQ260" s="41">
        <f t="shared" si="284"/>
        <v>0</v>
      </c>
      <c r="ER260" s="41">
        <f t="shared" si="285"/>
        <v>100</v>
      </c>
      <c r="ES260" s="41">
        <f t="shared" si="286"/>
        <v>0</v>
      </c>
    </row>
    <row r="261" spans="1:149" s="41" customFormat="1" x14ac:dyDescent="0.45">
      <c r="A261" s="41" t="s">
        <v>563</v>
      </c>
      <c r="B261" s="75" t="s">
        <v>127</v>
      </c>
      <c r="C261" s="41" t="s">
        <v>445</v>
      </c>
      <c r="D261" s="41" t="s">
        <v>564</v>
      </c>
      <c r="E261" s="41" t="s">
        <v>20</v>
      </c>
      <c r="F261" s="41">
        <v>8</v>
      </c>
      <c r="G261" s="41" t="s">
        <v>568</v>
      </c>
      <c r="H261" s="41" t="s">
        <v>129</v>
      </c>
      <c r="I261" s="41">
        <v>3.25</v>
      </c>
      <c r="J261" s="41">
        <v>149</v>
      </c>
      <c r="L261" s="41">
        <v>1200</v>
      </c>
      <c r="N261" s="41" t="s">
        <v>92</v>
      </c>
      <c r="O261" s="39" t="s">
        <v>569</v>
      </c>
      <c r="P261" s="76" t="s">
        <v>226</v>
      </c>
      <c r="Q261" s="77">
        <v>-1.3</v>
      </c>
      <c r="R261" s="78"/>
      <c r="S261" s="79"/>
      <c r="AA261" s="59">
        <v>2.9000000000000001E-2</v>
      </c>
      <c r="AB261" s="59"/>
      <c r="AC261" s="59">
        <v>0.97099999999999997</v>
      </c>
      <c r="AE261" s="59"/>
      <c r="AG261" s="59"/>
      <c r="AQ261" s="75" t="s">
        <v>110</v>
      </c>
      <c r="AR261" s="80">
        <v>1.04</v>
      </c>
      <c r="AS261" s="80">
        <v>1.397</v>
      </c>
      <c r="AU261" s="81">
        <v>43.21</v>
      </c>
      <c r="AV261" s="81">
        <v>1446.79</v>
      </c>
      <c r="AW261" s="81">
        <v>44.938400000000001</v>
      </c>
      <c r="AX261" s="81">
        <v>0.68976125915439856</v>
      </c>
      <c r="AY261" s="81">
        <v>2021.16563</v>
      </c>
      <c r="AZ261" s="81">
        <v>33.830959827603614</v>
      </c>
      <c r="BA261" s="75"/>
      <c r="BB261" s="82" t="s">
        <v>441</v>
      </c>
      <c r="BC261" s="75" t="s">
        <v>132</v>
      </c>
      <c r="BD261" s="45">
        <v>50.50831445</v>
      </c>
      <c r="BE261" s="45"/>
      <c r="BF261" s="45">
        <v>1.21933713</v>
      </c>
      <c r="BG261" s="45"/>
      <c r="BH261" s="45">
        <v>14.066986889999999</v>
      </c>
      <c r="BI261" s="45"/>
      <c r="BJ261" s="45"/>
      <c r="BK261" s="45"/>
      <c r="BL261" s="45">
        <v>8.9219790000000007E-2</v>
      </c>
      <c r="BM261" s="45"/>
      <c r="BN261" s="45">
        <v>10.408975499999999</v>
      </c>
      <c r="BO261" s="45"/>
      <c r="BP261" s="45">
        <v>0.17843958000000001</v>
      </c>
      <c r="BQ261" s="45"/>
      <c r="BR261" s="45">
        <v>7.9108213799999998</v>
      </c>
      <c r="BS261" s="45"/>
      <c r="BT261" s="45"/>
      <c r="BU261" s="45"/>
      <c r="BV261" s="45"/>
      <c r="BW261" s="45"/>
      <c r="BX261" s="45">
        <v>11.88605869</v>
      </c>
      <c r="BY261" s="45"/>
      <c r="BZ261" s="45">
        <v>2.1214483400000002</v>
      </c>
      <c r="CA261" s="45"/>
      <c r="CB261" s="45">
        <v>3.9653239999999999E-2</v>
      </c>
      <c r="CC261" s="45"/>
      <c r="CD261" s="45">
        <v>0.14869964999999999</v>
      </c>
      <c r="CE261" s="45"/>
      <c r="DH261" s="45">
        <f t="shared" si="288"/>
        <v>98.577954640000002</v>
      </c>
      <c r="DJ261" s="41">
        <f t="shared" si="264"/>
        <v>1.4220453599999985</v>
      </c>
      <c r="DL261" s="41" t="s">
        <v>409</v>
      </c>
      <c r="DO261" s="105">
        <v>0.28670000000000001</v>
      </c>
      <c r="DQ261" s="41">
        <f t="shared" si="287"/>
        <v>2.0199999999999999E-2</v>
      </c>
      <c r="DS261" s="41">
        <v>202</v>
      </c>
      <c r="DU261" s="45"/>
      <c r="DW261" s="75"/>
      <c r="DX261" s="41">
        <f t="shared" si="265"/>
        <v>51.236926790024143</v>
      </c>
      <c r="DY261" s="41">
        <f t="shared" si="266"/>
        <v>0</v>
      </c>
      <c r="DZ261" s="41">
        <f t="shared" si="267"/>
        <v>1.2369267900241352</v>
      </c>
      <c r="EA261" s="41">
        <f t="shared" si="268"/>
        <v>0</v>
      </c>
      <c r="EB261" s="41">
        <f t="shared" si="269"/>
        <v>14.269911504424778</v>
      </c>
      <c r="EC261" s="41">
        <f t="shared" si="270"/>
        <v>0</v>
      </c>
      <c r="ED261" s="41">
        <f t="shared" si="271"/>
        <v>10.559131134352372</v>
      </c>
      <c r="EE261" s="41">
        <f t="shared" si="272"/>
        <v>0</v>
      </c>
      <c r="EF261" s="41">
        <f t="shared" si="273"/>
        <v>0.18101367658889786</v>
      </c>
      <c r="EG261" s="41">
        <f t="shared" si="274"/>
        <v>0</v>
      </c>
      <c r="EH261" s="41">
        <f t="shared" si="275"/>
        <v>8.0249396621078031</v>
      </c>
      <c r="EI261" s="41">
        <f t="shared" si="276"/>
        <v>0</v>
      </c>
      <c r="EJ261" s="41">
        <f t="shared" si="277"/>
        <v>12.057522123893806</v>
      </c>
      <c r="EK261" s="41">
        <f t="shared" si="278"/>
        <v>0</v>
      </c>
      <c r="EL261" s="41">
        <f t="shared" si="279"/>
        <v>2.1520514883346742</v>
      </c>
      <c r="EM261" s="41">
        <f t="shared" si="280"/>
        <v>0</v>
      </c>
      <c r="EN261" s="41">
        <f t="shared" si="281"/>
        <v>4.0225261464199517E-2</v>
      </c>
      <c r="EO261" s="41">
        <f t="shared" si="282"/>
        <v>0</v>
      </c>
      <c r="EP261" s="41">
        <f t="shared" si="283"/>
        <v>0.15084473049074817</v>
      </c>
      <c r="EQ261" s="41">
        <f t="shared" si="284"/>
        <v>0</v>
      </c>
      <c r="ER261" s="41">
        <f t="shared" si="285"/>
        <v>100</v>
      </c>
      <c r="ES261" s="41">
        <f t="shared" si="286"/>
        <v>0</v>
      </c>
    </row>
    <row r="262" spans="1:149" s="42" customFormat="1" ht="14.65" thickBot="1" x14ac:dyDescent="0.5">
      <c r="A262" s="42" t="s">
        <v>563</v>
      </c>
      <c r="B262" s="84" t="s">
        <v>127</v>
      </c>
      <c r="C262" s="42" t="s">
        <v>445</v>
      </c>
      <c r="D262" s="42" t="s">
        <v>564</v>
      </c>
      <c r="E262" s="42" t="s">
        <v>20</v>
      </c>
      <c r="F262" s="42">
        <v>9</v>
      </c>
      <c r="G262" s="42" t="s">
        <v>568</v>
      </c>
      <c r="H262" s="42" t="s">
        <v>129</v>
      </c>
      <c r="I262" s="42">
        <v>2.25</v>
      </c>
      <c r="J262" s="42">
        <v>195</v>
      </c>
      <c r="L262" s="42">
        <v>1200</v>
      </c>
      <c r="N262" s="42" t="s">
        <v>92</v>
      </c>
      <c r="O262" s="40" t="s">
        <v>569</v>
      </c>
      <c r="P262" s="85" t="s">
        <v>226</v>
      </c>
      <c r="Q262" s="86">
        <v>-1.3</v>
      </c>
      <c r="R262" s="87"/>
      <c r="S262" s="88"/>
      <c r="AA262" s="60">
        <v>2.9000000000000001E-2</v>
      </c>
      <c r="AB262" s="60"/>
      <c r="AC262" s="60">
        <v>0.97099999999999997</v>
      </c>
      <c r="AE262" s="60"/>
      <c r="AG262" s="60"/>
      <c r="AQ262" s="84" t="s">
        <v>110</v>
      </c>
      <c r="AR262" s="89">
        <v>1.0649999999999999</v>
      </c>
      <c r="AS262" s="89">
        <v>1.5620000000000001</v>
      </c>
      <c r="AU262" s="90">
        <v>56.550000000000004</v>
      </c>
      <c r="AV262" s="90">
        <v>1893.45</v>
      </c>
      <c r="AW262" s="90">
        <v>60.225750000000005</v>
      </c>
      <c r="AX262" s="90">
        <v>0.74173471013901793</v>
      </c>
      <c r="AY262" s="90">
        <v>2957.5689000000002</v>
      </c>
      <c r="AZ262" s="90">
        <v>42.365969392264837</v>
      </c>
      <c r="BA262" s="84"/>
      <c r="BB262" s="91" t="s">
        <v>441</v>
      </c>
      <c r="BC262" s="84" t="s">
        <v>132</v>
      </c>
      <c r="BD262" s="46">
        <v>50.456192600000001</v>
      </c>
      <c r="BF262" s="46">
        <v>1.21807884</v>
      </c>
      <c r="BH262" s="46">
        <v>14.05247052</v>
      </c>
      <c r="BL262" s="46">
        <v>8.9127720000000007E-2</v>
      </c>
      <c r="BN262" s="46">
        <v>10.398234</v>
      </c>
      <c r="BP262" s="46">
        <v>0.17825544000000001</v>
      </c>
      <c r="BR262" s="46">
        <v>7.9026578400000007</v>
      </c>
      <c r="BX262" s="46">
        <v>11.873792920000001</v>
      </c>
      <c r="BY262" s="46"/>
      <c r="BZ262" s="46">
        <v>2.1192591200000002</v>
      </c>
      <c r="CA262" s="46"/>
      <c r="CB262" s="46">
        <v>3.9612319999999999E-2</v>
      </c>
      <c r="CC262" s="46"/>
      <c r="CD262" s="46">
        <v>0.14854619999999999</v>
      </c>
      <c r="CE262" s="46"/>
      <c r="DH262" s="46">
        <f t="shared" si="288"/>
        <v>98.476227519999995</v>
      </c>
      <c r="DJ262" s="42">
        <f t="shared" si="264"/>
        <v>1.5237724800000052</v>
      </c>
      <c r="DL262" s="42" t="s">
        <v>409</v>
      </c>
      <c r="DO262" s="109">
        <v>0.38300000000000001</v>
      </c>
      <c r="DQ262" s="42">
        <f t="shared" si="287"/>
        <v>2.6200000000000001E-2</v>
      </c>
      <c r="DS262" s="42">
        <v>262</v>
      </c>
      <c r="DU262" s="46"/>
      <c r="DW262" s="84"/>
      <c r="DX262" s="42">
        <f t="shared" si="265"/>
        <v>51.236926790024143</v>
      </c>
      <c r="DY262" s="42">
        <f t="shared" si="266"/>
        <v>0</v>
      </c>
      <c r="DZ262" s="42">
        <f t="shared" si="267"/>
        <v>1.2369267900241352</v>
      </c>
      <c r="EA262" s="42">
        <f t="shared" si="268"/>
        <v>0</v>
      </c>
      <c r="EB262" s="42">
        <f t="shared" si="269"/>
        <v>14.269911504424778</v>
      </c>
      <c r="EC262" s="42">
        <f t="shared" si="270"/>
        <v>0</v>
      </c>
      <c r="ED262" s="42">
        <f t="shared" si="271"/>
        <v>10.559131134352375</v>
      </c>
      <c r="EE262" s="42">
        <f t="shared" si="272"/>
        <v>0</v>
      </c>
      <c r="EF262" s="42">
        <f t="shared" si="273"/>
        <v>0.18101367658889786</v>
      </c>
      <c r="EG262" s="42">
        <f t="shared" si="274"/>
        <v>0</v>
      </c>
      <c r="EH262" s="42">
        <f t="shared" si="275"/>
        <v>8.0249396621078048</v>
      </c>
      <c r="EI262" s="42">
        <f t="shared" si="276"/>
        <v>0</v>
      </c>
      <c r="EJ262" s="42">
        <f t="shared" si="277"/>
        <v>12.057522123893808</v>
      </c>
      <c r="EK262" s="42">
        <f t="shared" si="278"/>
        <v>0</v>
      </c>
      <c r="EL262" s="42">
        <f t="shared" si="279"/>
        <v>2.1520514883346742</v>
      </c>
      <c r="EM262" s="42">
        <f t="shared" si="280"/>
        <v>0</v>
      </c>
      <c r="EN262" s="42">
        <f t="shared" si="281"/>
        <v>4.0225261464199517E-2</v>
      </c>
      <c r="EO262" s="42">
        <f t="shared" si="282"/>
        <v>0</v>
      </c>
      <c r="EP262" s="42">
        <f t="shared" si="283"/>
        <v>0.15084473049074817</v>
      </c>
      <c r="EQ262" s="42">
        <f t="shared" si="284"/>
        <v>0</v>
      </c>
      <c r="ER262" s="42">
        <f t="shared" si="285"/>
        <v>100</v>
      </c>
      <c r="ES262" s="42">
        <f t="shared" si="286"/>
        <v>0</v>
      </c>
    </row>
    <row r="263" spans="1:149" s="41" customFormat="1" x14ac:dyDescent="0.45">
      <c r="A263" s="41" t="s">
        <v>596</v>
      </c>
      <c r="B263" s="75" t="s">
        <v>117</v>
      </c>
      <c r="C263" s="41" t="s">
        <v>602</v>
      </c>
      <c r="D263" s="41" t="s">
        <v>598</v>
      </c>
      <c r="E263" s="41" t="s">
        <v>20</v>
      </c>
      <c r="F263" s="41" t="s">
        <v>335</v>
      </c>
      <c r="G263" s="41" t="s">
        <v>434</v>
      </c>
      <c r="H263" s="41" t="s">
        <v>224</v>
      </c>
      <c r="I263" s="41" t="s">
        <v>600</v>
      </c>
      <c r="J263" s="41">
        <v>200</v>
      </c>
      <c r="K263" s="41">
        <v>1</v>
      </c>
      <c r="L263" s="41">
        <v>1200</v>
      </c>
      <c r="M263" s="41">
        <v>3</v>
      </c>
      <c r="N263" s="41" t="s">
        <v>92</v>
      </c>
      <c r="O263" s="41" t="s">
        <v>601</v>
      </c>
      <c r="P263" s="76" t="s">
        <v>226</v>
      </c>
      <c r="Q263" s="77">
        <v>4</v>
      </c>
      <c r="R263" s="78"/>
      <c r="S263" s="79"/>
      <c r="AA263" s="59">
        <v>1</v>
      </c>
      <c r="AB263" s="59"/>
      <c r="AC263" s="59">
        <f>1-AA263</f>
        <v>0</v>
      </c>
      <c r="AE263" s="59"/>
      <c r="AG263" s="59"/>
      <c r="AQ263" s="75"/>
      <c r="AR263" s="80">
        <v>1.0069999999999999</v>
      </c>
      <c r="AS263" s="80"/>
      <c r="AU263" s="81">
        <v>2000</v>
      </c>
      <c r="AV263" s="81"/>
      <c r="AW263" s="81">
        <v>2013.9999999999998</v>
      </c>
      <c r="AX263" s="81"/>
      <c r="AY263" s="81"/>
      <c r="AZ263" s="81"/>
      <c r="BA263" s="75"/>
      <c r="BB263" s="82" t="s">
        <v>441</v>
      </c>
      <c r="BC263" s="75" t="s">
        <v>132</v>
      </c>
      <c r="BD263" s="45">
        <v>45.545947999999996</v>
      </c>
      <c r="BF263" s="45">
        <v>2.6946919999999999</v>
      </c>
      <c r="BH263" s="45">
        <v>13.765542</v>
      </c>
      <c r="BN263" s="45">
        <v>12.163802</v>
      </c>
      <c r="BR263" s="45">
        <v>6.0300800000000008</v>
      </c>
      <c r="BX263" s="45">
        <v>10.241714</v>
      </c>
      <c r="BZ263" s="45">
        <v>2.4497200000000001</v>
      </c>
      <c r="CB263" s="45">
        <v>0.28265999999999997</v>
      </c>
      <c r="DH263" s="45">
        <f>SUM(BD263,BF263,BH263,BN263,BR263,BP263,BX263,BZ263,CB263)</f>
        <v>93.174158000000006</v>
      </c>
      <c r="DJ263" s="45">
        <f t="shared" ref="DJ263:DJ283" si="289">IF(AND(DH263&lt;100, DH263&gt;0), 100-DH263, 0)</f>
        <v>6.8258419999999944</v>
      </c>
      <c r="DL263" s="41" t="s">
        <v>597</v>
      </c>
      <c r="DO263" s="41">
        <v>4.67</v>
      </c>
      <c r="DP263" s="41">
        <v>0.1</v>
      </c>
      <c r="DU263" s="45"/>
      <c r="DW263" s="75"/>
      <c r="DX263" s="41">
        <f t="shared" ref="DX263:DX285" si="290">BD263/$DH263*100</f>
        <v>48.882596824754771</v>
      </c>
      <c r="DY263" s="41">
        <f t="shared" ref="DY263:DY285" si="291">DX263*SQRT(((BE263/BD263)^2)+(($DI263/$DH263)^2))</f>
        <v>0</v>
      </c>
      <c r="DZ263" s="41">
        <f t="shared" ref="DZ263:DZ285" si="292">BF263/$DH263*100</f>
        <v>2.8921023359288096</v>
      </c>
      <c r="EA263" s="41">
        <f t="shared" ref="EA263:EA285" si="293">DZ263*SQRT(((BG263/BF263)^2)+(($DI263/$DH263)^2))</f>
        <v>0</v>
      </c>
      <c r="EB263" s="41">
        <f t="shared" ref="EB263:EB285" si="294">BH263/$DH263*100</f>
        <v>14.773991303468501</v>
      </c>
      <c r="EC263" s="41">
        <f t="shared" ref="EC263:EC285" si="295">EB263*SQRT(((BI263/BH263)^2)+(($DI263/$DH263)^2))</f>
        <v>0</v>
      </c>
      <c r="ED263" s="41">
        <f t="shared" ref="ED263:ED285" si="296">BN263/$DH263*100</f>
        <v>13.054909495398928</v>
      </c>
      <c r="EE263" s="41">
        <f t="shared" ref="EE263:EE285" si="297">ED263*SQRT(((BO263/BN263)^2)+(($DI263/$DH263)^2))</f>
        <v>0</v>
      </c>
      <c r="EF263" s="41">
        <f t="shared" ref="EF263:EF285" si="298">BP263/$DH263*100</f>
        <v>0</v>
      </c>
      <c r="EG263" s="41" t="e">
        <f t="shared" ref="EG263:EG285" si="299">EF263*SQRT(((BQ263/BP263)^2)+(($DI263/$DH263)^2))</f>
        <v>#DIV/0!</v>
      </c>
      <c r="EH263" s="41">
        <f t="shared" ref="EH263:EH285" si="300">BR263/$DH263*100</f>
        <v>6.4718373950854486</v>
      </c>
      <c r="EI263" s="41">
        <f t="shared" ref="EI263:EI285" si="301">EH263*SQRT(((BS263/BR263)^2)+(($DI263/$DH263)^2))</f>
        <v>0</v>
      </c>
      <c r="EJ263" s="41">
        <f t="shared" ref="EJ263:EJ285" si="302">BX263/$DH263*100</f>
        <v>10.99201132571544</v>
      </c>
      <c r="EK263" s="41">
        <f t="shared" ref="EK263:EK285" si="303">EJ263*SQRT(((BY263/BX263)^2)+(($DI263/$DH263)^2))</f>
        <v>0</v>
      </c>
      <c r="EL263" s="41">
        <f t="shared" ref="EL263:EL285" si="304">BZ263/$DH263*100</f>
        <v>2.6291839417534635</v>
      </c>
      <c r="EM263" s="41">
        <f t="shared" ref="EM263:EM285" si="305">EL263*SQRT(((CA263/BZ263)^2)+(($DI263/$DH263)^2))</f>
        <v>0</v>
      </c>
      <c r="EN263" s="41">
        <f t="shared" ref="EN263:EN285" si="306">CB263/$DH263*100</f>
        <v>0.30336737789463036</v>
      </c>
      <c r="EO263" s="41">
        <f t="shared" ref="EO263:EO285" si="307">EN263*SQRT(((CC263/CB263)^2)+(($DI263/$DH263)^2))</f>
        <v>0</v>
      </c>
      <c r="EP263" s="41">
        <f t="shared" ref="EP263:EP285" si="308">CD263/$DH263*100</f>
        <v>0</v>
      </c>
      <c r="EQ263" s="41" t="e">
        <f t="shared" ref="EQ263:EQ285" si="309">EP263*SQRT(((CE263/CD263)^2)+(($DI263/$DH263)^2))</f>
        <v>#DIV/0!</v>
      </c>
      <c r="ER263" s="41">
        <f t="shared" ref="ER263:ER285" si="310">DH263/$DH263*100</f>
        <v>100</v>
      </c>
      <c r="ES263" s="41">
        <f t="shared" ref="ES263:ES285" si="311">ER263*SQRT(((DI263/DH263)^2)+(($DI263/$DH263)^2))</f>
        <v>0</v>
      </c>
    </row>
    <row r="264" spans="1:149" s="41" customFormat="1" x14ac:dyDescent="0.45">
      <c r="A264" s="41" t="s">
        <v>596</v>
      </c>
      <c r="B264" s="75" t="s">
        <v>117</v>
      </c>
      <c r="C264" s="41" t="s">
        <v>602</v>
      </c>
      <c r="D264" s="41" t="s">
        <v>598</v>
      </c>
      <c r="E264" s="41" t="s">
        <v>20</v>
      </c>
      <c r="F264" s="41" t="s">
        <v>336</v>
      </c>
      <c r="G264" s="41" t="s">
        <v>434</v>
      </c>
      <c r="H264" s="41" t="s">
        <v>224</v>
      </c>
      <c r="I264" s="41" t="s">
        <v>600</v>
      </c>
      <c r="J264" s="41">
        <v>200</v>
      </c>
      <c r="K264" s="41">
        <v>1</v>
      </c>
      <c r="L264" s="41">
        <v>1200</v>
      </c>
      <c r="M264" s="41">
        <v>3</v>
      </c>
      <c r="N264" s="41" t="s">
        <v>92</v>
      </c>
      <c r="O264" s="41" t="s">
        <v>601</v>
      </c>
      <c r="P264" s="76" t="s">
        <v>226</v>
      </c>
      <c r="Q264" s="77">
        <v>4</v>
      </c>
      <c r="R264" s="78"/>
      <c r="S264" s="79"/>
      <c r="AA264" s="59">
        <v>0.55000000000000004</v>
      </c>
      <c r="AB264" s="59"/>
      <c r="AC264" s="59">
        <f t="shared" ref="AC264:AC276" si="312">1-AA264</f>
        <v>0.44999999999999996</v>
      </c>
      <c r="AE264" s="59"/>
      <c r="AG264" s="59"/>
      <c r="AQ264" s="75" t="s">
        <v>110</v>
      </c>
      <c r="AR264" s="80">
        <v>1.0129999999999999</v>
      </c>
      <c r="AS264" s="80">
        <v>1.6120000000000001</v>
      </c>
      <c r="AU264" s="81">
        <v>1100</v>
      </c>
      <c r="AV264" s="81">
        <v>899.99999999999989</v>
      </c>
      <c r="AW264" s="81">
        <v>1114.3</v>
      </c>
      <c r="AX264" s="81">
        <v>13.160545946851645</v>
      </c>
      <c r="AY264" s="81">
        <v>1450.8</v>
      </c>
      <c r="AZ264" s="81">
        <v>20.517410362908862</v>
      </c>
      <c r="BA264" s="75"/>
      <c r="BB264" s="82" t="s">
        <v>441</v>
      </c>
      <c r="BC264" s="75" t="s">
        <v>132</v>
      </c>
      <c r="BD264" s="45">
        <v>46.36221724</v>
      </c>
      <c r="BF264" s="45">
        <v>2.7429859599999999</v>
      </c>
      <c r="BH264" s="45">
        <v>14.012246459999998</v>
      </c>
      <c r="BN264" s="45">
        <v>12.38180026</v>
      </c>
      <c r="BR264" s="45">
        <v>6.1381503999999998</v>
      </c>
      <c r="BX264" s="45">
        <v>10.425264819999997</v>
      </c>
      <c r="BZ264" s="45">
        <v>2.4936235999999998</v>
      </c>
      <c r="CB264" s="45">
        <v>0.28772579999999998</v>
      </c>
      <c r="DH264" s="45">
        <f t="shared" ref="DH264:DH276" si="313">SUM(BD264,BF264,BH264,BN264,BR264,BP264,BX264,BZ264,CB264)</f>
        <v>94.844014540000003</v>
      </c>
      <c r="DJ264" s="45">
        <f t="shared" si="289"/>
        <v>5.1559854599999966</v>
      </c>
      <c r="DL264" s="41" t="s">
        <v>597</v>
      </c>
      <c r="DO264" s="41">
        <v>2.9</v>
      </c>
      <c r="DP264" s="41">
        <v>0.08</v>
      </c>
      <c r="DQ264" s="41">
        <f t="shared" ref="DQ264:DQ276" si="314">DS264/10000</f>
        <v>8.14E-2</v>
      </c>
      <c r="DS264" s="41">
        <v>814</v>
      </c>
      <c r="DT264" s="41">
        <v>115</v>
      </c>
      <c r="DU264" s="45"/>
      <c r="DW264" s="75"/>
      <c r="DX264" s="41">
        <f t="shared" si="290"/>
        <v>48.882596824754778</v>
      </c>
      <c r="DY264" s="41">
        <f t="shared" si="291"/>
        <v>0</v>
      </c>
      <c r="DZ264" s="41">
        <f t="shared" si="292"/>
        <v>2.8921023359288096</v>
      </c>
      <c r="EA264" s="41">
        <f t="shared" si="293"/>
        <v>0</v>
      </c>
      <c r="EB264" s="41">
        <f t="shared" si="294"/>
        <v>14.773991303468497</v>
      </c>
      <c r="EC264" s="41">
        <f t="shared" si="295"/>
        <v>0</v>
      </c>
      <c r="ED264" s="41">
        <f t="shared" si="296"/>
        <v>13.054909495398928</v>
      </c>
      <c r="EE264" s="41">
        <f t="shared" si="297"/>
        <v>0</v>
      </c>
      <c r="EF264" s="41">
        <f t="shared" si="298"/>
        <v>0</v>
      </c>
      <c r="EG264" s="41" t="e">
        <f t="shared" si="299"/>
        <v>#DIV/0!</v>
      </c>
      <c r="EH264" s="41">
        <f t="shared" si="300"/>
        <v>6.4718373950854478</v>
      </c>
      <c r="EI264" s="41">
        <f t="shared" si="301"/>
        <v>0</v>
      </c>
      <c r="EJ264" s="41">
        <f t="shared" si="302"/>
        <v>10.992011325715438</v>
      </c>
      <c r="EK264" s="41">
        <f t="shared" si="303"/>
        <v>0</v>
      </c>
      <c r="EL264" s="41">
        <f t="shared" si="304"/>
        <v>2.6291839417534635</v>
      </c>
      <c r="EM264" s="41">
        <f t="shared" si="305"/>
        <v>0</v>
      </c>
      <c r="EN264" s="41">
        <f t="shared" si="306"/>
        <v>0.30336737789463036</v>
      </c>
      <c r="EO264" s="41">
        <f t="shared" si="307"/>
        <v>0</v>
      </c>
      <c r="EP264" s="41">
        <f t="shared" si="308"/>
        <v>0</v>
      </c>
      <c r="EQ264" s="41" t="e">
        <f t="shared" si="309"/>
        <v>#DIV/0!</v>
      </c>
      <c r="ER264" s="41">
        <f t="shared" si="310"/>
        <v>100</v>
      </c>
      <c r="ES264" s="41">
        <f t="shared" si="311"/>
        <v>0</v>
      </c>
    </row>
    <row r="265" spans="1:149" s="41" customFormat="1" x14ac:dyDescent="0.45">
      <c r="A265" s="41" t="s">
        <v>596</v>
      </c>
      <c r="B265" s="75" t="s">
        <v>117</v>
      </c>
      <c r="C265" s="41" t="s">
        <v>602</v>
      </c>
      <c r="D265" s="41" t="s">
        <v>598</v>
      </c>
      <c r="E265" s="41" t="s">
        <v>20</v>
      </c>
      <c r="F265" s="41" t="s">
        <v>330</v>
      </c>
      <c r="G265" s="41" t="s">
        <v>434</v>
      </c>
      <c r="H265" s="41" t="s">
        <v>224</v>
      </c>
      <c r="I265" s="41" t="s">
        <v>600</v>
      </c>
      <c r="J265" s="41">
        <v>200</v>
      </c>
      <c r="K265" s="41">
        <v>1</v>
      </c>
      <c r="L265" s="41">
        <v>1200</v>
      </c>
      <c r="M265" s="41">
        <v>3</v>
      </c>
      <c r="N265" s="41" t="s">
        <v>92</v>
      </c>
      <c r="O265" s="41" t="s">
        <v>601</v>
      </c>
      <c r="P265" s="76" t="s">
        <v>226</v>
      </c>
      <c r="Q265" s="77">
        <v>4</v>
      </c>
      <c r="R265" s="78"/>
      <c r="S265" s="79"/>
      <c r="AA265" s="59">
        <v>0.44</v>
      </c>
      <c r="AB265" s="59"/>
      <c r="AC265" s="59">
        <f t="shared" si="312"/>
        <v>0.56000000000000005</v>
      </c>
      <c r="AE265" s="59"/>
      <c r="AG265" s="59"/>
      <c r="AQ265" s="75" t="s">
        <v>110</v>
      </c>
      <c r="AR265" s="80">
        <v>1.0189999999999999</v>
      </c>
      <c r="AS265" s="80">
        <v>1.603</v>
      </c>
      <c r="AU265" s="81">
        <v>880</v>
      </c>
      <c r="AV265" s="81">
        <v>1120</v>
      </c>
      <c r="AW265" s="81">
        <v>896.71999999999991</v>
      </c>
      <c r="AX265" s="81">
        <v>10.625632535084339</v>
      </c>
      <c r="AY265" s="81">
        <v>1795.36</v>
      </c>
      <c r="AZ265" s="81">
        <v>25.390224613421598</v>
      </c>
      <c r="BA265" s="75"/>
      <c r="BB265" s="82" t="s">
        <v>441</v>
      </c>
      <c r="BC265" s="75" t="s">
        <v>132</v>
      </c>
      <c r="BD265" s="45">
        <v>46.59096212</v>
      </c>
      <c r="BF265" s="45">
        <v>2.7565194800000001</v>
      </c>
      <c r="BH265" s="45">
        <v>14.081380979999999</v>
      </c>
      <c r="BN265" s="45">
        <v>12.44289038</v>
      </c>
      <c r="BR265" s="45">
        <v>6.1684352000000002</v>
      </c>
      <c r="BX265" s="45">
        <v>10.476701659999998</v>
      </c>
      <c r="BZ265" s="45">
        <v>2.5059268000000001</v>
      </c>
      <c r="CB265" s="45">
        <v>0.2891454</v>
      </c>
      <c r="DH265" s="45">
        <f t="shared" si="313"/>
        <v>95.311962019999996</v>
      </c>
      <c r="DJ265" s="45">
        <f t="shared" si="289"/>
        <v>4.6880379800000043</v>
      </c>
      <c r="DL265" s="41" t="s">
        <v>597</v>
      </c>
      <c r="DO265" s="41">
        <v>2.4300000000000002</v>
      </c>
      <c r="DP265" s="41">
        <v>0.11</v>
      </c>
      <c r="DQ265" s="41">
        <f t="shared" si="314"/>
        <v>7.8200000000000006E-2</v>
      </c>
      <c r="DS265" s="41">
        <v>782</v>
      </c>
      <c r="DT265" s="41">
        <v>64</v>
      </c>
      <c r="DU265" s="45"/>
      <c r="DW265" s="75"/>
      <c r="DX265" s="41">
        <f t="shared" si="290"/>
        <v>48.882596824754785</v>
      </c>
      <c r="DY265" s="41">
        <f t="shared" si="291"/>
        <v>0</v>
      </c>
      <c r="DZ265" s="41">
        <f t="shared" si="292"/>
        <v>2.8921023359288101</v>
      </c>
      <c r="EA265" s="41">
        <f t="shared" si="293"/>
        <v>0</v>
      </c>
      <c r="EB265" s="41">
        <f t="shared" si="294"/>
        <v>14.773991303468501</v>
      </c>
      <c r="EC265" s="41">
        <f t="shared" si="295"/>
        <v>0</v>
      </c>
      <c r="ED265" s="41">
        <f t="shared" si="296"/>
        <v>13.054909495398928</v>
      </c>
      <c r="EE265" s="41">
        <f t="shared" si="297"/>
        <v>0</v>
      </c>
      <c r="EF265" s="41">
        <f t="shared" si="298"/>
        <v>0</v>
      </c>
      <c r="EG265" s="41" t="e">
        <f t="shared" si="299"/>
        <v>#DIV/0!</v>
      </c>
      <c r="EH265" s="41">
        <f t="shared" si="300"/>
        <v>6.4718373950854486</v>
      </c>
      <c r="EI265" s="41">
        <f t="shared" si="301"/>
        <v>0</v>
      </c>
      <c r="EJ265" s="41">
        <f t="shared" si="302"/>
        <v>10.99201132571544</v>
      </c>
      <c r="EK265" s="41">
        <f t="shared" si="303"/>
        <v>0</v>
      </c>
      <c r="EL265" s="41">
        <f t="shared" si="304"/>
        <v>2.6291839417534635</v>
      </c>
      <c r="EM265" s="41">
        <f t="shared" si="305"/>
        <v>0</v>
      </c>
      <c r="EN265" s="41">
        <f t="shared" si="306"/>
        <v>0.30336737789463042</v>
      </c>
      <c r="EO265" s="41">
        <f t="shared" si="307"/>
        <v>0</v>
      </c>
      <c r="EP265" s="41">
        <f t="shared" si="308"/>
        <v>0</v>
      </c>
      <c r="EQ265" s="41" t="e">
        <f t="shared" si="309"/>
        <v>#DIV/0!</v>
      </c>
      <c r="ER265" s="41">
        <f t="shared" si="310"/>
        <v>100</v>
      </c>
      <c r="ES265" s="41">
        <f t="shared" si="311"/>
        <v>0</v>
      </c>
    </row>
    <row r="266" spans="1:149" s="41" customFormat="1" x14ac:dyDescent="0.45">
      <c r="A266" s="41" t="s">
        <v>596</v>
      </c>
      <c r="B266" s="75" t="s">
        <v>117</v>
      </c>
      <c r="C266" s="41" t="s">
        <v>602</v>
      </c>
      <c r="D266" s="41" t="s">
        <v>598</v>
      </c>
      <c r="E266" s="41" t="s">
        <v>20</v>
      </c>
      <c r="F266" s="41" t="s">
        <v>337</v>
      </c>
      <c r="G266" s="41" t="s">
        <v>434</v>
      </c>
      <c r="H266" s="41" t="s">
        <v>224</v>
      </c>
      <c r="I266" s="41" t="s">
        <v>600</v>
      </c>
      <c r="J266" s="41">
        <v>200</v>
      </c>
      <c r="K266" s="41">
        <v>1</v>
      </c>
      <c r="L266" s="41">
        <v>1200</v>
      </c>
      <c r="M266" s="41">
        <v>3</v>
      </c>
      <c r="N266" s="41" t="s">
        <v>92</v>
      </c>
      <c r="O266" s="41" t="s">
        <v>601</v>
      </c>
      <c r="P266" s="76" t="s">
        <v>226</v>
      </c>
      <c r="Q266" s="77">
        <v>4</v>
      </c>
      <c r="R266" s="78"/>
      <c r="S266" s="79"/>
      <c r="AA266" s="59">
        <v>0.22</v>
      </c>
      <c r="AB266" s="59"/>
      <c r="AC266" s="59">
        <f t="shared" si="312"/>
        <v>0.78</v>
      </c>
      <c r="AE266" s="59"/>
      <c r="AG266" s="59"/>
      <c r="AQ266" s="75" t="s">
        <v>110</v>
      </c>
      <c r="AR266" s="80">
        <v>1.04</v>
      </c>
      <c r="AS266" s="80">
        <v>1.587</v>
      </c>
      <c r="AU266" s="81">
        <v>440</v>
      </c>
      <c r="AV266" s="81">
        <v>1560</v>
      </c>
      <c r="AW266" s="81">
        <v>457.6</v>
      </c>
      <c r="AX266" s="81">
        <v>5.4710481004439266</v>
      </c>
      <c r="AY266" s="81">
        <v>2475.7199999999998</v>
      </c>
      <c r="AZ266" s="81">
        <v>35.011968006383185</v>
      </c>
      <c r="BA266" s="75"/>
      <c r="BB266" s="82" t="s">
        <v>441</v>
      </c>
      <c r="BC266" s="75" t="s">
        <v>132</v>
      </c>
      <c r="BD266" s="45">
        <v>46.870754040000001</v>
      </c>
      <c r="BF266" s="45">
        <v>2.77307316</v>
      </c>
      <c r="BH266" s="45">
        <v>14.16594366</v>
      </c>
      <c r="BN266" s="45">
        <v>12.51761346</v>
      </c>
      <c r="BR266" s="45">
        <v>6.2054784000000005</v>
      </c>
      <c r="BX266" s="45">
        <v>10.53961722</v>
      </c>
      <c r="BZ266" s="45">
        <v>2.5209756000000003</v>
      </c>
      <c r="CB266" s="45">
        <v>0.29088179999999997</v>
      </c>
      <c r="DH266" s="45">
        <f t="shared" si="313"/>
        <v>95.884337339999988</v>
      </c>
      <c r="DJ266" s="45">
        <f t="shared" si="289"/>
        <v>4.1156626600000124</v>
      </c>
      <c r="DL266" s="41" t="s">
        <v>597</v>
      </c>
      <c r="DO266" s="41">
        <v>1.85</v>
      </c>
      <c r="DP266" s="41">
        <v>0.13</v>
      </c>
      <c r="DQ266" s="41">
        <f t="shared" si="314"/>
        <v>7.9399999999999998E-2</v>
      </c>
      <c r="DS266" s="41">
        <v>794</v>
      </c>
      <c r="DT266" s="41">
        <v>147</v>
      </c>
      <c r="DU266" s="45"/>
      <c r="DW266" s="75"/>
      <c r="DX266" s="41">
        <f t="shared" si="290"/>
        <v>48.882596824754785</v>
      </c>
      <c r="DY266" s="41">
        <f t="shared" si="291"/>
        <v>0</v>
      </c>
      <c r="DZ266" s="41">
        <f t="shared" si="292"/>
        <v>2.8921023359288105</v>
      </c>
      <c r="EA266" s="41">
        <f t="shared" si="293"/>
        <v>0</v>
      </c>
      <c r="EB266" s="41">
        <f t="shared" si="294"/>
        <v>14.773991303468502</v>
      </c>
      <c r="EC266" s="41">
        <f t="shared" si="295"/>
        <v>0</v>
      </c>
      <c r="ED266" s="41">
        <f t="shared" si="296"/>
        <v>13.054909495398931</v>
      </c>
      <c r="EE266" s="41">
        <f t="shared" si="297"/>
        <v>0</v>
      </c>
      <c r="EF266" s="41">
        <f t="shared" si="298"/>
        <v>0</v>
      </c>
      <c r="EG266" s="41" t="e">
        <f t="shared" si="299"/>
        <v>#DIV/0!</v>
      </c>
      <c r="EH266" s="41">
        <f t="shared" si="300"/>
        <v>6.4718373950854504</v>
      </c>
      <c r="EI266" s="41">
        <f t="shared" si="301"/>
        <v>0</v>
      </c>
      <c r="EJ266" s="41">
        <f t="shared" si="302"/>
        <v>10.992011325715444</v>
      </c>
      <c r="EK266" s="41">
        <f t="shared" si="303"/>
        <v>0</v>
      </c>
      <c r="EL266" s="41">
        <f t="shared" si="304"/>
        <v>2.6291839417534639</v>
      </c>
      <c r="EM266" s="41">
        <f t="shared" si="305"/>
        <v>0</v>
      </c>
      <c r="EN266" s="41">
        <f t="shared" si="306"/>
        <v>0.30336737789463042</v>
      </c>
      <c r="EO266" s="41">
        <f t="shared" si="307"/>
        <v>0</v>
      </c>
      <c r="EP266" s="41">
        <f t="shared" si="308"/>
        <v>0</v>
      </c>
      <c r="EQ266" s="41" t="e">
        <f t="shared" si="309"/>
        <v>#DIV/0!</v>
      </c>
      <c r="ER266" s="41">
        <f t="shared" si="310"/>
        <v>100</v>
      </c>
      <c r="ES266" s="41">
        <f t="shared" si="311"/>
        <v>0</v>
      </c>
    </row>
    <row r="267" spans="1:149" s="41" customFormat="1" x14ac:dyDescent="0.45">
      <c r="A267" s="41" t="s">
        <v>596</v>
      </c>
      <c r="B267" s="123" t="s">
        <v>117</v>
      </c>
      <c r="C267" s="41" t="s">
        <v>602</v>
      </c>
      <c r="D267" s="41" t="s">
        <v>598</v>
      </c>
      <c r="E267" s="41" t="s">
        <v>20</v>
      </c>
      <c r="F267" s="41" t="s">
        <v>331</v>
      </c>
      <c r="G267" s="41" t="s">
        <v>434</v>
      </c>
      <c r="H267" s="41" t="s">
        <v>224</v>
      </c>
      <c r="I267" s="41" t="s">
        <v>600</v>
      </c>
      <c r="J267" s="41">
        <v>200</v>
      </c>
      <c r="K267" s="41">
        <v>1</v>
      </c>
      <c r="L267" s="41">
        <v>1200</v>
      </c>
      <c r="M267" s="41">
        <v>3</v>
      </c>
      <c r="N267" s="41" t="s">
        <v>92</v>
      </c>
      <c r="O267" s="41" t="s">
        <v>601</v>
      </c>
      <c r="P267" s="76" t="s">
        <v>226</v>
      </c>
      <c r="Q267" s="77">
        <v>4</v>
      </c>
      <c r="R267" s="78"/>
      <c r="S267" s="79"/>
      <c r="AA267" s="59">
        <v>0.24</v>
      </c>
      <c r="AB267" s="59"/>
      <c r="AC267" s="59">
        <f t="shared" si="312"/>
        <v>0.76</v>
      </c>
      <c r="AE267" s="59"/>
      <c r="AG267" s="59"/>
      <c r="AQ267" s="75" t="s">
        <v>110</v>
      </c>
      <c r="AR267" s="80">
        <v>1.0369999999999999</v>
      </c>
      <c r="AS267" s="80">
        <v>1.5880000000000001</v>
      </c>
      <c r="AU267" s="81">
        <v>480</v>
      </c>
      <c r="AV267" s="81">
        <v>1520</v>
      </c>
      <c r="AW267" s="81">
        <v>497.76</v>
      </c>
      <c r="AX267" s="81">
        <v>5.9449271375611854</v>
      </c>
      <c r="AY267" s="81">
        <v>2413.7600000000002</v>
      </c>
      <c r="AZ267" s="81">
        <v>34.135721283136824</v>
      </c>
      <c r="BA267" s="75"/>
      <c r="BB267" s="82" t="s">
        <v>441</v>
      </c>
      <c r="BC267" s="75" t="s">
        <v>132</v>
      </c>
      <c r="BD267" s="45">
        <v>46.788672720000001</v>
      </c>
      <c r="BF267" s="45">
        <v>2.7682168799999998</v>
      </c>
      <c r="BH267" s="45">
        <v>14.14113588</v>
      </c>
      <c r="BN267" s="45">
        <v>12.49569228</v>
      </c>
      <c r="BR267" s="45">
        <v>6.1946112000000007</v>
      </c>
      <c r="BX267" s="45">
        <v>10.52115996</v>
      </c>
      <c r="BZ267" s="45">
        <v>2.5165608000000002</v>
      </c>
      <c r="CB267" s="45">
        <v>0.29037240000000003</v>
      </c>
      <c r="DH267" s="45">
        <f t="shared" si="313"/>
        <v>95.71642211999999</v>
      </c>
      <c r="DJ267" s="45">
        <f t="shared" si="289"/>
        <v>4.2835778800000099</v>
      </c>
      <c r="DL267" s="41" t="s">
        <v>597</v>
      </c>
      <c r="DO267" s="41">
        <v>2</v>
      </c>
      <c r="DP267" s="41">
        <v>0.12</v>
      </c>
      <c r="DQ267" s="41">
        <f t="shared" si="314"/>
        <v>9.9199999999999997E-2</v>
      </c>
      <c r="DS267" s="41">
        <v>992</v>
      </c>
      <c r="DT267" s="41">
        <v>109</v>
      </c>
      <c r="DU267" s="45"/>
      <c r="DW267" s="75"/>
      <c r="DX267" s="41">
        <f t="shared" si="290"/>
        <v>48.882596824754785</v>
      </c>
      <c r="DY267" s="41">
        <f t="shared" si="291"/>
        <v>0</v>
      </c>
      <c r="DZ267" s="41">
        <f t="shared" si="292"/>
        <v>2.8921023359288101</v>
      </c>
      <c r="EA267" s="41">
        <f t="shared" si="293"/>
        <v>0</v>
      </c>
      <c r="EB267" s="41">
        <f t="shared" si="294"/>
        <v>14.773991303468502</v>
      </c>
      <c r="EC267" s="41">
        <f t="shared" si="295"/>
        <v>0</v>
      </c>
      <c r="ED267" s="41">
        <f t="shared" si="296"/>
        <v>13.054909495398931</v>
      </c>
      <c r="EE267" s="41">
        <f t="shared" si="297"/>
        <v>0</v>
      </c>
      <c r="EF267" s="41">
        <f t="shared" si="298"/>
        <v>0</v>
      </c>
      <c r="EG267" s="41" t="e">
        <f t="shared" si="299"/>
        <v>#DIV/0!</v>
      </c>
      <c r="EH267" s="41">
        <f t="shared" si="300"/>
        <v>6.4718373950854504</v>
      </c>
      <c r="EI267" s="41">
        <f t="shared" si="301"/>
        <v>0</v>
      </c>
      <c r="EJ267" s="41">
        <f t="shared" si="302"/>
        <v>10.992011325715442</v>
      </c>
      <c r="EK267" s="41">
        <f t="shared" si="303"/>
        <v>0</v>
      </c>
      <c r="EL267" s="41">
        <f t="shared" si="304"/>
        <v>2.6291839417534639</v>
      </c>
      <c r="EM267" s="41">
        <f t="shared" si="305"/>
        <v>0</v>
      </c>
      <c r="EN267" s="41">
        <f t="shared" si="306"/>
        <v>0.30336737789463047</v>
      </c>
      <c r="EO267" s="41">
        <f t="shared" si="307"/>
        <v>0</v>
      </c>
      <c r="EP267" s="41">
        <f t="shared" si="308"/>
        <v>0</v>
      </c>
      <c r="EQ267" s="41" t="e">
        <f t="shared" si="309"/>
        <v>#DIV/0!</v>
      </c>
      <c r="ER267" s="41">
        <f t="shared" si="310"/>
        <v>100</v>
      </c>
      <c r="ES267" s="41">
        <f t="shared" si="311"/>
        <v>0</v>
      </c>
    </row>
    <row r="268" spans="1:149" s="41" customFormat="1" x14ac:dyDescent="0.45">
      <c r="A268" s="41" t="s">
        <v>596</v>
      </c>
      <c r="B268" s="75" t="s">
        <v>117</v>
      </c>
      <c r="C268" s="41" t="s">
        <v>602</v>
      </c>
      <c r="D268" s="41" t="s">
        <v>598</v>
      </c>
      <c r="E268" s="41" t="s">
        <v>20</v>
      </c>
      <c r="F268" s="41" t="s">
        <v>332</v>
      </c>
      <c r="G268" s="41" t="s">
        <v>434</v>
      </c>
      <c r="H268" s="41" t="s">
        <v>224</v>
      </c>
      <c r="I268" s="41" t="s">
        <v>600</v>
      </c>
      <c r="J268" s="41">
        <v>200</v>
      </c>
      <c r="K268" s="41">
        <v>1</v>
      </c>
      <c r="L268" s="41">
        <v>1200</v>
      </c>
      <c r="M268" s="41">
        <v>3</v>
      </c>
      <c r="N268" s="41" t="s">
        <v>92</v>
      </c>
      <c r="O268" s="41" t="s">
        <v>601</v>
      </c>
      <c r="P268" s="76" t="s">
        <v>226</v>
      </c>
      <c r="Q268" s="77">
        <v>4</v>
      </c>
      <c r="R268" s="78"/>
      <c r="S268" s="79"/>
      <c r="AA268" s="59">
        <v>7.0000000000000007E-2</v>
      </c>
      <c r="AB268" s="59"/>
      <c r="AC268" s="59">
        <f t="shared" si="312"/>
        <v>0.92999999999999994</v>
      </c>
      <c r="AE268" s="59"/>
      <c r="AG268" s="59"/>
      <c r="AQ268" s="75" t="s">
        <v>110</v>
      </c>
      <c r="AR268" s="80">
        <v>1.0609999999999999</v>
      </c>
      <c r="AS268" s="80">
        <v>1.5820000000000001</v>
      </c>
      <c r="AU268" s="81">
        <v>140</v>
      </c>
      <c r="AV268" s="81">
        <v>1859.9999999999998</v>
      </c>
      <c r="AW268" s="81">
        <v>148.54</v>
      </c>
      <c r="AX268" s="81">
        <v>1.7885340499872566</v>
      </c>
      <c r="AY268" s="81">
        <v>2942.52</v>
      </c>
      <c r="AZ268" s="81">
        <v>41.613516915540799</v>
      </c>
      <c r="BA268" s="75"/>
      <c r="BB268" s="82" t="s">
        <v>441</v>
      </c>
      <c r="BC268" s="75" t="s">
        <v>132</v>
      </c>
      <c r="BD268" s="45">
        <v>47.202414779999998</v>
      </c>
      <c r="BF268" s="45">
        <v>2.7926956199999995</v>
      </c>
      <c r="BH268" s="45">
        <v>14.266182869999998</v>
      </c>
      <c r="BN268" s="45">
        <v>12.60618897</v>
      </c>
      <c r="BR268" s="45">
        <v>6.2493888000000002</v>
      </c>
      <c r="BX268" s="45">
        <v>10.614196290000001</v>
      </c>
      <c r="BZ268" s="45">
        <v>2.5388142</v>
      </c>
      <c r="CB268" s="45">
        <v>0.29294009999999998</v>
      </c>
      <c r="DH268" s="45">
        <f t="shared" si="313"/>
        <v>96.562821630000002</v>
      </c>
      <c r="DJ268" s="45">
        <f t="shared" si="289"/>
        <v>3.437178369999998</v>
      </c>
      <c r="DL268" s="41" t="s">
        <v>597</v>
      </c>
      <c r="DO268" s="41">
        <v>1.1399999999999999</v>
      </c>
      <c r="DP268" s="41">
        <v>0.05</v>
      </c>
      <c r="DQ268" s="41">
        <f t="shared" si="314"/>
        <v>0.1033</v>
      </c>
      <c r="DS268" s="41">
        <v>1033</v>
      </c>
      <c r="DT268" s="41">
        <v>66</v>
      </c>
      <c r="DU268" s="45"/>
      <c r="DW268" s="75"/>
      <c r="DX268" s="41">
        <f t="shared" si="290"/>
        <v>48.882596824754778</v>
      </c>
      <c r="DY268" s="41">
        <f t="shared" si="291"/>
        <v>0</v>
      </c>
      <c r="DZ268" s="41">
        <f t="shared" si="292"/>
        <v>2.8921023359288092</v>
      </c>
      <c r="EA268" s="41">
        <f t="shared" si="293"/>
        <v>0</v>
      </c>
      <c r="EB268" s="41">
        <f t="shared" si="294"/>
        <v>14.773991303468497</v>
      </c>
      <c r="EC268" s="41">
        <f t="shared" si="295"/>
        <v>0</v>
      </c>
      <c r="ED268" s="41">
        <f t="shared" si="296"/>
        <v>13.054909495398928</v>
      </c>
      <c r="EE268" s="41">
        <f t="shared" si="297"/>
        <v>0</v>
      </c>
      <c r="EF268" s="41">
        <f t="shared" si="298"/>
        <v>0</v>
      </c>
      <c r="EG268" s="41" t="e">
        <f t="shared" si="299"/>
        <v>#DIV/0!</v>
      </c>
      <c r="EH268" s="41">
        <f t="shared" si="300"/>
        <v>6.4718373950854486</v>
      </c>
      <c r="EI268" s="41">
        <f t="shared" si="301"/>
        <v>0</v>
      </c>
      <c r="EJ268" s="41">
        <f t="shared" si="302"/>
        <v>10.992011325715442</v>
      </c>
      <c r="EK268" s="41">
        <f t="shared" si="303"/>
        <v>0</v>
      </c>
      <c r="EL268" s="41">
        <f t="shared" si="304"/>
        <v>2.6291839417534635</v>
      </c>
      <c r="EM268" s="41">
        <f t="shared" si="305"/>
        <v>0</v>
      </c>
      <c r="EN268" s="41">
        <f t="shared" si="306"/>
        <v>0.30336737789463042</v>
      </c>
      <c r="EO268" s="41">
        <f t="shared" si="307"/>
        <v>0</v>
      </c>
      <c r="EP268" s="41">
        <f t="shared" si="308"/>
        <v>0</v>
      </c>
      <c r="EQ268" s="41" t="e">
        <f t="shared" si="309"/>
        <v>#DIV/0!</v>
      </c>
      <c r="ER268" s="41">
        <f t="shared" si="310"/>
        <v>100</v>
      </c>
      <c r="ES268" s="41">
        <f t="shared" si="311"/>
        <v>0</v>
      </c>
    </row>
    <row r="269" spans="1:149" s="41" customFormat="1" x14ac:dyDescent="0.45">
      <c r="A269" s="41" t="s">
        <v>596</v>
      </c>
      <c r="B269" s="75" t="s">
        <v>117</v>
      </c>
      <c r="C269" s="41" t="s">
        <v>602</v>
      </c>
      <c r="D269" s="41" t="s">
        <v>598</v>
      </c>
      <c r="E269" s="41" t="s">
        <v>20</v>
      </c>
      <c r="F269" s="41" t="s">
        <v>338</v>
      </c>
      <c r="G269" s="41" t="s">
        <v>434</v>
      </c>
      <c r="H269" s="41" t="s">
        <v>224</v>
      </c>
      <c r="I269" s="41" t="s">
        <v>600</v>
      </c>
      <c r="J269" s="41">
        <v>200</v>
      </c>
      <c r="K269" s="41">
        <v>1</v>
      </c>
      <c r="L269" s="41">
        <v>1200</v>
      </c>
      <c r="M269" s="41">
        <v>3</v>
      </c>
      <c r="N269" s="41" t="s">
        <v>92</v>
      </c>
      <c r="O269" s="41" t="s">
        <v>601</v>
      </c>
      <c r="P269" s="76" t="s">
        <v>226</v>
      </c>
      <c r="Q269" s="77">
        <v>4</v>
      </c>
      <c r="R269" s="78"/>
      <c r="S269" s="79"/>
      <c r="AA269" s="59">
        <v>0.06</v>
      </c>
      <c r="AB269" s="59"/>
      <c r="AC269" s="59">
        <f t="shared" si="312"/>
        <v>0.94</v>
      </c>
      <c r="AE269" s="59"/>
      <c r="AG269" s="59"/>
      <c r="AQ269" s="75" t="s">
        <v>110</v>
      </c>
      <c r="AR269" s="80">
        <v>1.0620000000000001</v>
      </c>
      <c r="AS269" s="80">
        <v>1.5820000000000001</v>
      </c>
      <c r="AU269" s="81">
        <v>120</v>
      </c>
      <c r="AV269" s="81">
        <v>1880</v>
      </c>
      <c r="AW269" s="81">
        <v>127.44000000000001</v>
      </c>
      <c r="AX269" s="81">
        <v>1.5349229206235027</v>
      </c>
      <c r="AY269" s="81">
        <v>2974.1600000000003</v>
      </c>
      <c r="AZ269" s="81">
        <v>42.06097408667565</v>
      </c>
      <c r="BA269" s="75"/>
      <c r="BB269" s="82" t="s">
        <v>441</v>
      </c>
      <c r="BC269" s="75" t="s">
        <v>132</v>
      </c>
      <c r="BD269" s="45">
        <v>47.300399960000007</v>
      </c>
      <c r="BF269" s="45">
        <v>2.7984928400000002</v>
      </c>
      <c r="BH269" s="45">
        <v>14.29579734</v>
      </c>
      <c r="BN269" s="45">
        <v>12.632357540000001</v>
      </c>
      <c r="BR269" s="45">
        <v>6.2623616000000002</v>
      </c>
      <c r="BX269" s="45">
        <v>10.636229779999999</v>
      </c>
      <c r="BZ269" s="45">
        <v>2.5440844</v>
      </c>
      <c r="CB269" s="45">
        <v>0.29354819999999998</v>
      </c>
      <c r="DH269" s="45">
        <f t="shared" si="313"/>
        <v>96.763271660000015</v>
      </c>
      <c r="DJ269" s="45">
        <f t="shared" si="289"/>
        <v>3.2367283399999849</v>
      </c>
      <c r="DL269" s="41" t="s">
        <v>597</v>
      </c>
      <c r="DO269" s="41">
        <v>0.94</v>
      </c>
      <c r="DP269" s="41">
        <v>0.06</v>
      </c>
      <c r="DQ269" s="41">
        <f t="shared" si="314"/>
        <v>0.10059999999999999</v>
      </c>
      <c r="DS269" s="41">
        <v>1006</v>
      </c>
      <c r="DT269" s="41">
        <v>52</v>
      </c>
      <c r="DU269" s="45"/>
      <c r="DW269" s="75"/>
      <c r="DX269" s="41">
        <f t="shared" si="290"/>
        <v>48.882596824754778</v>
      </c>
      <c r="DY269" s="41">
        <f t="shared" si="291"/>
        <v>0</v>
      </c>
      <c r="DZ269" s="41">
        <f t="shared" si="292"/>
        <v>2.8921023359288096</v>
      </c>
      <c r="EA269" s="41">
        <f t="shared" si="293"/>
        <v>0</v>
      </c>
      <c r="EB269" s="41">
        <f t="shared" si="294"/>
        <v>14.773991303468497</v>
      </c>
      <c r="EC269" s="41">
        <f t="shared" si="295"/>
        <v>0</v>
      </c>
      <c r="ED269" s="41">
        <f t="shared" si="296"/>
        <v>13.054909495398928</v>
      </c>
      <c r="EE269" s="41">
        <f t="shared" si="297"/>
        <v>0</v>
      </c>
      <c r="EF269" s="41">
        <f t="shared" si="298"/>
        <v>0</v>
      </c>
      <c r="EG269" s="41" t="e">
        <f t="shared" si="299"/>
        <v>#DIV/0!</v>
      </c>
      <c r="EH269" s="41">
        <f t="shared" si="300"/>
        <v>6.4718373950854478</v>
      </c>
      <c r="EI269" s="41">
        <f t="shared" si="301"/>
        <v>0</v>
      </c>
      <c r="EJ269" s="41">
        <f t="shared" si="302"/>
        <v>10.992011325715438</v>
      </c>
      <c r="EK269" s="41">
        <f t="shared" si="303"/>
        <v>0</v>
      </c>
      <c r="EL269" s="41">
        <f t="shared" si="304"/>
        <v>2.629183941753463</v>
      </c>
      <c r="EM269" s="41">
        <f t="shared" si="305"/>
        <v>0</v>
      </c>
      <c r="EN269" s="41">
        <f t="shared" si="306"/>
        <v>0.30336737789463036</v>
      </c>
      <c r="EO269" s="41">
        <f t="shared" si="307"/>
        <v>0</v>
      </c>
      <c r="EP269" s="41">
        <f t="shared" si="308"/>
        <v>0</v>
      </c>
      <c r="EQ269" s="41" t="e">
        <f t="shared" si="309"/>
        <v>#DIV/0!</v>
      </c>
      <c r="ER269" s="41">
        <f t="shared" si="310"/>
        <v>100</v>
      </c>
      <c r="ES269" s="41">
        <f t="shared" si="311"/>
        <v>0</v>
      </c>
    </row>
    <row r="270" spans="1:149" s="41" customFormat="1" x14ac:dyDescent="0.45">
      <c r="A270" s="41" t="s">
        <v>596</v>
      </c>
      <c r="B270" s="75" t="s">
        <v>117</v>
      </c>
      <c r="C270" s="41" t="s">
        <v>602</v>
      </c>
      <c r="D270" s="41" t="s">
        <v>598</v>
      </c>
      <c r="E270" s="41" t="s">
        <v>20</v>
      </c>
      <c r="F270" s="41" t="s">
        <v>333</v>
      </c>
      <c r="G270" s="41" t="s">
        <v>434</v>
      </c>
      <c r="H270" s="41" t="s">
        <v>224</v>
      </c>
      <c r="I270" s="41" t="s">
        <v>600</v>
      </c>
      <c r="J270" s="41">
        <v>200</v>
      </c>
      <c r="K270" s="41">
        <v>1</v>
      </c>
      <c r="L270" s="41">
        <v>1200</v>
      </c>
      <c r="M270" s="41">
        <v>3</v>
      </c>
      <c r="N270" s="41" t="s">
        <v>92</v>
      </c>
      <c r="O270" s="41" t="s">
        <v>601</v>
      </c>
      <c r="P270" s="76" t="s">
        <v>226</v>
      </c>
      <c r="Q270" s="77">
        <v>4</v>
      </c>
      <c r="R270" s="78"/>
      <c r="S270" s="79"/>
      <c r="AA270" s="59">
        <v>0.08</v>
      </c>
      <c r="AB270" s="59"/>
      <c r="AC270" s="59">
        <f t="shared" si="312"/>
        <v>0.92</v>
      </c>
      <c r="AE270" s="59"/>
      <c r="AG270" s="59"/>
      <c r="AQ270" s="75" t="s">
        <v>110</v>
      </c>
      <c r="AR270" s="80">
        <v>1.0589999999999999</v>
      </c>
      <c r="AS270" s="80">
        <v>1.5820000000000001</v>
      </c>
      <c r="AU270" s="81">
        <v>160</v>
      </c>
      <c r="AV270" s="81">
        <v>1840</v>
      </c>
      <c r="AW270" s="81">
        <v>169.44</v>
      </c>
      <c r="AX270" s="81">
        <v>2.0389934994379941</v>
      </c>
      <c r="AY270" s="81">
        <v>2910.88</v>
      </c>
      <c r="AZ270" s="81">
        <v>41.166059744405949</v>
      </c>
      <c r="BA270" s="75"/>
      <c r="BB270" s="82" t="s">
        <v>441</v>
      </c>
      <c r="BC270" s="75" t="s">
        <v>132</v>
      </c>
      <c r="BD270" s="45">
        <v>47.287348160000001</v>
      </c>
      <c r="BF270" s="45">
        <v>2.7977206400000001</v>
      </c>
      <c r="BH270" s="45">
        <v>14.29185264</v>
      </c>
      <c r="BN270" s="45">
        <v>12.628871839999999</v>
      </c>
      <c r="BR270" s="45">
        <v>6.2606336000000011</v>
      </c>
      <c r="BX270" s="45">
        <v>10.633294879999999</v>
      </c>
      <c r="BZ270" s="45">
        <v>2.5433824</v>
      </c>
      <c r="CB270" s="45">
        <v>0.29346719999999998</v>
      </c>
      <c r="DH270" s="45">
        <f t="shared" si="313"/>
        <v>96.736571359999999</v>
      </c>
      <c r="DJ270" s="45">
        <f t="shared" si="289"/>
        <v>3.2634286400000008</v>
      </c>
      <c r="DL270" s="41" t="s">
        <v>597</v>
      </c>
      <c r="DO270" s="41">
        <v>0.97</v>
      </c>
      <c r="DP270" s="41">
        <v>0.05</v>
      </c>
      <c r="DQ270" s="41">
        <f t="shared" si="314"/>
        <v>9.7600000000000006E-2</v>
      </c>
      <c r="DS270" s="41">
        <v>976</v>
      </c>
      <c r="DT270" s="41">
        <v>174</v>
      </c>
      <c r="DU270" s="45"/>
      <c r="DW270" s="75"/>
      <c r="DX270" s="41">
        <f t="shared" si="290"/>
        <v>48.882596824754785</v>
      </c>
      <c r="DY270" s="41">
        <f t="shared" si="291"/>
        <v>0</v>
      </c>
      <c r="DZ270" s="41">
        <f t="shared" si="292"/>
        <v>2.8921023359288101</v>
      </c>
      <c r="EA270" s="41">
        <f t="shared" si="293"/>
        <v>0</v>
      </c>
      <c r="EB270" s="41">
        <f t="shared" si="294"/>
        <v>14.773991303468501</v>
      </c>
      <c r="EC270" s="41">
        <f t="shared" si="295"/>
        <v>0</v>
      </c>
      <c r="ED270" s="41">
        <f t="shared" si="296"/>
        <v>13.054909495398928</v>
      </c>
      <c r="EE270" s="41">
        <f t="shared" si="297"/>
        <v>0</v>
      </c>
      <c r="EF270" s="41">
        <f t="shared" si="298"/>
        <v>0</v>
      </c>
      <c r="EG270" s="41" t="e">
        <f t="shared" si="299"/>
        <v>#DIV/0!</v>
      </c>
      <c r="EH270" s="41">
        <f t="shared" si="300"/>
        <v>6.4718373950854504</v>
      </c>
      <c r="EI270" s="41">
        <f t="shared" si="301"/>
        <v>0</v>
      </c>
      <c r="EJ270" s="41">
        <f t="shared" si="302"/>
        <v>10.99201132571544</v>
      </c>
      <c r="EK270" s="41">
        <f t="shared" si="303"/>
        <v>0</v>
      </c>
      <c r="EL270" s="41">
        <f t="shared" si="304"/>
        <v>2.6291839417534635</v>
      </c>
      <c r="EM270" s="41">
        <f t="shared" si="305"/>
        <v>0</v>
      </c>
      <c r="EN270" s="41">
        <f t="shared" si="306"/>
        <v>0.30336737789463042</v>
      </c>
      <c r="EO270" s="41">
        <f t="shared" si="307"/>
        <v>0</v>
      </c>
      <c r="EP270" s="41">
        <f t="shared" si="308"/>
        <v>0</v>
      </c>
      <c r="EQ270" s="41" t="e">
        <f t="shared" si="309"/>
        <v>#DIV/0!</v>
      </c>
      <c r="ER270" s="41">
        <f t="shared" si="310"/>
        <v>100</v>
      </c>
      <c r="ES270" s="41">
        <f t="shared" si="311"/>
        <v>0</v>
      </c>
    </row>
    <row r="271" spans="1:149" s="41" customFormat="1" x14ac:dyDescent="0.45">
      <c r="A271" s="41" t="s">
        <v>596</v>
      </c>
      <c r="B271" s="75" t="s">
        <v>117</v>
      </c>
      <c r="C271" s="41" t="s">
        <v>602</v>
      </c>
      <c r="D271" s="41" t="s">
        <v>598</v>
      </c>
      <c r="E271" s="41" t="s">
        <v>20</v>
      </c>
      <c r="F271" s="41" t="s">
        <v>334</v>
      </c>
      <c r="G271" s="41" t="s">
        <v>434</v>
      </c>
      <c r="H271" s="41" t="s">
        <v>224</v>
      </c>
      <c r="I271" s="41" t="s">
        <v>600</v>
      </c>
      <c r="J271" s="41">
        <v>200</v>
      </c>
      <c r="K271" s="41">
        <v>1</v>
      </c>
      <c r="L271" s="41">
        <v>1200</v>
      </c>
      <c r="M271" s="41">
        <v>3</v>
      </c>
      <c r="N271" s="41" t="s">
        <v>92</v>
      </c>
      <c r="O271" s="41" t="s">
        <v>601</v>
      </c>
      <c r="P271" s="76" t="s">
        <v>226</v>
      </c>
      <c r="Q271" s="77">
        <v>4</v>
      </c>
      <c r="R271" s="78"/>
      <c r="S271" s="79"/>
      <c r="AA271" s="59">
        <v>0.05</v>
      </c>
      <c r="AB271" s="59"/>
      <c r="AC271" s="59">
        <f t="shared" si="312"/>
        <v>0.95</v>
      </c>
      <c r="AE271" s="59"/>
      <c r="AG271" s="59"/>
      <c r="AQ271" s="75" t="s">
        <v>110</v>
      </c>
      <c r="AR271" s="80">
        <v>1.0640000000000001</v>
      </c>
      <c r="AS271" s="80">
        <v>1.581</v>
      </c>
      <c r="AU271" s="81">
        <v>100</v>
      </c>
      <c r="AV271" s="81">
        <v>1900</v>
      </c>
      <c r="AW271" s="81">
        <v>106.4</v>
      </c>
      <c r="AX271" s="81">
        <v>1.2825141635029906</v>
      </c>
      <c r="AY271" s="81">
        <v>3003.9</v>
      </c>
      <c r="AZ271" s="81">
        <v>42.481561200125405</v>
      </c>
      <c r="BA271" s="75"/>
      <c r="BB271" s="82" t="s">
        <v>441</v>
      </c>
      <c r="BC271" s="75" t="s">
        <v>132</v>
      </c>
      <c r="BD271" s="45">
        <v>47.35574926000001</v>
      </c>
      <c r="BF271" s="45">
        <v>2.8017675400000002</v>
      </c>
      <c r="BH271" s="45">
        <v>14.312525790000002</v>
      </c>
      <c r="BN271" s="45">
        <v>12.647139490000002</v>
      </c>
      <c r="BR271" s="45">
        <v>6.2696896000000013</v>
      </c>
      <c r="BX271" s="45">
        <v>10.64867593</v>
      </c>
      <c r="BZ271" s="45">
        <v>2.5470614000000005</v>
      </c>
      <c r="CB271" s="45">
        <v>0.29389169999999998</v>
      </c>
      <c r="DH271" s="45">
        <f t="shared" si="313"/>
        <v>96.87650071000003</v>
      </c>
      <c r="DJ271" s="45">
        <f t="shared" si="289"/>
        <v>3.1234992899999696</v>
      </c>
      <c r="DL271" s="41" t="s">
        <v>597</v>
      </c>
      <c r="DO271" s="41">
        <v>0.82</v>
      </c>
      <c r="DP271" s="41">
        <v>0.05</v>
      </c>
      <c r="DQ271" s="41">
        <f t="shared" si="314"/>
        <v>0.1061</v>
      </c>
      <c r="DS271" s="41">
        <v>1061</v>
      </c>
      <c r="DT271" s="41">
        <v>75</v>
      </c>
      <c r="DU271" s="45"/>
      <c r="DW271" s="75"/>
      <c r="DX271" s="41">
        <f t="shared" si="290"/>
        <v>48.882596824754778</v>
      </c>
      <c r="DY271" s="41">
        <f t="shared" si="291"/>
        <v>0</v>
      </c>
      <c r="DZ271" s="41">
        <f t="shared" si="292"/>
        <v>2.8921023359288087</v>
      </c>
      <c r="EA271" s="41">
        <f t="shared" si="293"/>
        <v>0</v>
      </c>
      <c r="EB271" s="41">
        <f t="shared" si="294"/>
        <v>14.773991303468497</v>
      </c>
      <c r="EC271" s="41">
        <f t="shared" si="295"/>
        <v>0</v>
      </c>
      <c r="ED271" s="41">
        <f t="shared" si="296"/>
        <v>13.054909495398926</v>
      </c>
      <c r="EE271" s="41">
        <f t="shared" si="297"/>
        <v>0</v>
      </c>
      <c r="EF271" s="41">
        <f t="shared" si="298"/>
        <v>0</v>
      </c>
      <c r="EG271" s="41" t="e">
        <f t="shared" si="299"/>
        <v>#DIV/0!</v>
      </c>
      <c r="EH271" s="41">
        <f t="shared" si="300"/>
        <v>6.4718373950854478</v>
      </c>
      <c r="EI271" s="41">
        <f t="shared" si="301"/>
        <v>0</v>
      </c>
      <c r="EJ271" s="41">
        <f t="shared" si="302"/>
        <v>10.992011325715438</v>
      </c>
      <c r="EK271" s="41">
        <f t="shared" si="303"/>
        <v>0</v>
      </c>
      <c r="EL271" s="41">
        <f t="shared" si="304"/>
        <v>2.6291839417534635</v>
      </c>
      <c r="EM271" s="41">
        <f t="shared" si="305"/>
        <v>0</v>
      </c>
      <c r="EN271" s="41">
        <f t="shared" si="306"/>
        <v>0.30336737789463025</v>
      </c>
      <c r="EO271" s="41">
        <f t="shared" si="307"/>
        <v>0</v>
      </c>
      <c r="EP271" s="41">
        <f t="shared" si="308"/>
        <v>0</v>
      </c>
      <c r="EQ271" s="41" t="e">
        <f t="shared" si="309"/>
        <v>#DIV/0!</v>
      </c>
      <c r="ER271" s="41">
        <f t="shared" si="310"/>
        <v>100</v>
      </c>
      <c r="ES271" s="41">
        <f t="shared" si="311"/>
        <v>0</v>
      </c>
    </row>
    <row r="272" spans="1:149" s="41" customFormat="1" x14ac:dyDescent="0.45">
      <c r="A272" s="41" t="s">
        <v>596</v>
      </c>
      <c r="B272" s="75" t="s">
        <v>117</v>
      </c>
      <c r="C272" s="41" t="s">
        <v>602</v>
      </c>
      <c r="D272" s="41" t="s">
        <v>598</v>
      </c>
      <c r="E272" s="41" t="s">
        <v>20</v>
      </c>
      <c r="F272" s="41" t="s">
        <v>339</v>
      </c>
      <c r="G272" s="41" t="s">
        <v>434</v>
      </c>
      <c r="H272" s="41" t="s">
        <v>224</v>
      </c>
      <c r="I272" s="41" t="s">
        <v>600</v>
      </c>
      <c r="J272" s="41">
        <v>200</v>
      </c>
      <c r="K272" s="41">
        <v>1</v>
      </c>
      <c r="L272" s="41">
        <v>1200</v>
      </c>
      <c r="M272" s="41">
        <v>3</v>
      </c>
      <c r="N272" s="41" t="s">
        <v>92</v>
      </c>
      <c r="O272" s="41" t="s">
        <v>601</v>
      </c>
      <c r="P272" s="76" t="s">
        <v>226</v>
      </c>
      <c r="Q272" s="77">
        <v>4</v>
      </c>
      <c r="R272" s="78"/>
      <c r="S272" s="79"/>
      <c r="AA272" s="59">
        <v>0.02</v>
      </c>
      <c r="AB272" s="59"/>
      <c r="AC272" s="59">
        <f t="shared" si="312"/>
        <v>0.98</v>
      </c>
      <c r="AE272" s="59"/>
      <c r="AG272" s="59"/>
      <c r="AQ272" s="75" t="s">
        <v>110</v>
      </c>
      <c r="AR272" s="80">
        <v>1.069</v>
      </c>
      <c r="AS272" s="80">
        <v>1.581</v>
      </c>
      <c r="AU272" s="81">
        <v>40</v>
      </c>
      <c r="AV272" s="81">
        <v>1960</v>
      </c>
      <c r="AW272" s="81">
        <v>42.76</v>
      </c>
      <c r="AX272" s="81">
        <v>0.51617265699985115</v>
      </c>
      <c r="AY272" s="81">
        <v>3098.7599999999998</v>
      </c>
      <c r="AZ272" s="81">
        <v>43.823084185392517</v>
      </c>
      <c r="BA272" s="75"/>
      <c r="BB272" s="82" t="s">
        <v>441</v>
      </c>
      <c r="BC272" s="75" t="s">
        <v>132</v>
      </c>
      <c r="BD272" s="45">
        <v>47.404185939999998</v>
      </c>
      <c r="BF272" s="45">
        <v>2.8046332600000001</v>
      </c>
      <c r="BH272" s="45">
        <v>14.327165009999998</v>
      </c>
      <c r="BN272" s="45">
        <v>12.66007531</v>
      </c>
      <c r="BR272" s="45">
        <v>6.2761024000000001</v>
      </c>
      <c r="BX272" s="45">
        <v>10.659567669999999</v>
      </c>
      <c r="BZ272" s="45">
        <v>2.5496666000000001</v>
      </c>
      <c r="CB272" s="45">
        <v>0.29419229999999996</v>
      </c>
      <c r="DH272" s="45">
        <f t="shared" si="313"/>
        <v>96.975588489999993</v>
      </c>
      <c r="DJ272" s="45">
        <f t="shared" si="289"/>
        <v>3.0244115100000073</v>
      </c>
      <c r="DL272" s="41" t="s">
        <v>597</v>
      </c>
      <c r="DO272" s="41">
        <v>0.72</v>
      </c>
      <c r="DP272" s="41">
        <v>0.05</v>
      </c>
      <c r="DQ272" s="41">
        <f t="shared" si="314"/>
        <v>0.10589999999999999</v>
      </c>
      <c r="DS272" s="41">
        <v>1059</v>
      </c>
      <c r="DT272" s="41">
        <v>59</v>
      </c>
      <c r="DU272" s="45"/>
      <c r="DW272" s="75"/>
      <c r="DX272" s="41">
        <f t="shared" si="290"/>
        <v>48.882596824754785</v>
      </c>
      <c r="DY272" s="41">
        <f t="shared" si="291"/>
        <v>0</v>
      </c>
      <c r="DZ272" s="41">
        <f t="shared" si="292"/>
        <v>2.8921023359288101</v>
      </c>
      <c r="EA272" s="41">
        <f t="shared" si="293"/>
        <v>0</v>
      </c>
      <c r="EB272" s="41">
        <f t="shared" si="294"/>
        <v>14.773991303468501</v>
      </c>
      <c r="EC272" s="41">
        <f t="shared" si="295"/>
        <v>0</v>
      </c>
      <c r="ED272" s="41">
        <f t="shared" si="296"/>
        <v>13.054909495398928</v>
      </c>
      <c r="EE272" s="41">
        <f t="shared" si="297"/>
        <v>0</v>
      </c>
      <c r="EF272" s="41">
        <f t="shared" si="298"/>
        <v>0</v>
      </c>
      <c r="EG272" s="41" t="e">
        <f t="shared" si="299"/>
        <v>#DIV/0!</v>
      </c>
      <c r="EH272" s="41">
        <f t="shared" si="300"/>
        <v>6.4718373950854486</v>
      </c>
      <c r="EI272" s="41">
        <f t="shared" si="301"/>
        <v>0</v>
      </c>
      <c r="EJ272" s="41">
        <f t="shared" si="302"/>
        <v>10.992011325715442</v>
      </c>
      <c r="EK272" s="41">
        <f t="shared" si="303"/>
        <v>0</v>
      </c>
      <c r="EL272" s="41">
        <f t="shared" si="304"/>
        <v>2.6291839417534635</v>
      </c>
      <c r="EM272" s="41">
        <f t="shared" si="305"/>
        <v>0</v>
      </c>
      <c r="EN272" s="41">
        <f t="shared" si="306"/>
        <v>0.30336737789463042</v>
      </c>
      <c r="EO272" s="41">
        <f t="shared" si="307"/>
        <v>0</v>
      </c>
      <c r="EP272" s="41">
        <f t="shared" si="308"/>
        <v>0</v>
      </c>
      <c r="EQ272" s="41" t="e">
        <f t="shared" si="309"/>
        <v>#DIV/0!</v>
      </c>
      <c r="ER272" s="41">
        <f t="shared" si="310"/>
        <v>100</v>
      </c>
      <c r="ES272" s="41">
        <f t="shared" si="311"/>
        <v>0</v>
      </c>
    </row>
    <row r="273" spans="1:149" s="41" customFormat="1" x14ac:dyDescent="0.45">
      <c r="A273" s="41" t="s">
        <v>596</v>
      </c>
      <c r="B273" s="75" t="s">
        <v>117</v>
      </c>
      <c r="C273" s="41" t="s">
        <v>602</v>
      </c>
      <c r="D273" s="41" t="s">
        <v>599</v>
      </c>
      <c r="E273" s="41" t="s">
        <v>20</v>
      </c>
      <c r="F273" s="41">
        <v>148</v>
      </c>
      <c r="G273" s="41" t="s">
        <v>434</v>
      </c>
      <c r="H273" s="41" t="s">
        <v>224</v>
      </c>
      <c r="I273" s="41">
        <v>24</v>
      </c>
      <c r="J273" s="41">
        <v>500</v>
      </c>
      <c r="K273" s="41">
        <v>1</v>
      </c>
      <c r="L273" s="41">
        <v>1150</v>
      </c>
      <c r="M273" s="41">
        <v>3</v>
      </c>
      <c r="N273" s="41" t="s">
        <v>92</v>
      </c>
      <c r="O273" s="41" t="s">
        <v>601</v>
      </c>
      <c r="P273" s="76" t="s">
        <v>226</v>
      </c>
      <c r="Q273" s="77">
        <v>4</v>
      </c>
      <c r="R273" s="78"/>
      <c r="S273" s="79"/>
      <c r="AA273" s="59">
        <v>1</v>
      </c>
      <c r="AB273" s="59"/>
      <c r="AC273" s="59">
        <f t="shared" si="312"/>
        <v>0</v>
      </c>
      <c r="AE273" s="59"/>
      <c r="AG273" s="59"/>
      <c r="AQ273" s="75"/>
      <c r="AR273" s="80">
        <v>1.161</v>
      </c>
      <c r="AS273" s="80"/>
      <c r="AU273" s="81">
        <v>5000</v>
      </c>
      <c r="AV273" s="81"/>
      <c r="AW273" s="81">
        <v>5805</v>
      </c>
      <c r="AX273" s="81"/>
      <c r="AY273" s="81"/>
      <c r="AZ273" s="81"/>
      <c r="BA273" s="75"/>
      <c r="BB273" s="82" t="s">
        <v>441</v>
      </c>
      <c r="BC273" s="75" t="s">
        <v>132</v>
      </c>
      <c r="BD273" s="45">
        <v>43.985304000000006</v>
      </c>
      <c r="BF273" s="45">
        <v>2.4766500000000002</v>
      </c>
      <c r="BH273" s="45">
        <v>14.535684000000002</v>
      </c>
      <c r="BN273" s="45">
        <v>10.67211</v>
      </c>
      <c r="BP273" s="45">
        <v>0.15310200000000002</v>
      </c>
      <c r="BR273" s="45">
        <v>5.2775160000000003</v>
      </c>
      <c r="BX273" s="45">
        <v>8.7898560000000003</v>
      </c>
      <c r="BZ273" s="45">
        <v>2.8098720000000004</v>
      </c>
      <c r="CB273" s="45">
        <v>1.008672</v>
      </c>
      <c r="DH273" s="45">
        <f>SUM(BD273,BF273,BH273,BN273,BR273,BP273,BX273,BZ273,CB273)</f>
        <v>89.708766000000026</v>
      </c>
      <c r="DJ273" s="45">
        <f t="shared" si="289"/>
        <v>10.291233999999974</v>
      </c>
      <c r="DL273" s="41" t="s">
        <v>597</v>
      </c>
      <c r="DO273" s="41">
        <v>9.5399999999999991</v>
      </c>
      <c r="DP273" s="41">
        <v>0.48</v>
      </c>
      <c r="DU273" s="45"/>
      <c r="DW273" s="75"/>
      <c r="DX273" s="41">
        <f t="shared" si="290"/>
        <v>49.031221764883036</v>
      </c>
      <c r="DY273" s="41">
        <f t="shared" si="291"/>
        <v>0</v>
      </c>
      <c r="DZ273" s="41">
        <f t="shared" si="292"/>
        <v>2.7607669912659367</v>
      </c>
      <c r="EA273" s="41">
        <f t="shared" si="293"/>
        <v>0</v>
      </c>
      <c r="EB273" s="41">
        <f t="shared" si="294"/>
        <v>16.203192450557168</v>
      </c>
      <c r="EC273" s="41">
        <f t="shared" si="295"/>
        <v>0</v>
      </c>
      <c r="ED273" s="41">
        <f t="shared" si="296"/>
        <v>11.896395944182308</v>
      </c>
      <c r="EE273" s="41">
        <f t="shared" si="297"/>
        <v>0</v>
      </c>
      <c r="EF273" s="41">
        <f t="shared" si="298"/>
        <v>0.17066559582371243</v>
      </c>
      <c r="EG273" s="41">
        <f t="shared" si="299"/>
        <v>0</v>
      </c>
      <c r="EH273" s="41">
        <f t="shared" si="300"/>
        <v>5.882943479570323</v>
      </c>
      <c r="EI273" s="41">
        <f t="shared" si="301"/>
        <v>0</v>
      </c>
      <c r="EJ273" s="41">
        <f t="shared" si="302"/>
        <v>9.7982130308201967</v>
      </c>
      <c r="EK273" s="41">
        <f t="shared" si="303"/>
        <v>0</v>
      </c>
      <c r="EL273" s="41">
        <f t="shared" si="304"/>
        <v>3.1322156409998989</v>
      </c>
      <c r="EM273" s="41">
        <f t="shared" si="305"/>
        <v>0</v>
      </c>
      <c r="EN273" s="41">
        <f t="shared" si="306"/>
        <v>1.1243851018973996</v>
      </c>
      <c r="EO273" s="41">
        <f t="shared" si="307"/>
        <v>0</v>
      </c>
      <c r="EP273" s="41">
        <f t="shared" si="308"/>
        <v>0</v>
      </c>
      <c r="EQ273" s="41" t="e">
        <f t="shared" si="309"/>
        <v>#DIV/0!</v>
      </c>
      <c r="ER273" s="41">
        <f t="shared" si="310"/>
        <v>100</v>
      </c>
      <c r="ES273" s="41">
        <f t="shared" si="311"/>
        <v>0</v>
      </c>
    </row>
    <row r="274" spans="1:149" s="41" customFormat="1" x14ac:dyDescent="0.45">
      <c r="A274" s="41" t="s">
        <v>596</v>
      </c>
      <c r="B274" s="75" t="s">
        <v>117</v>
      </c>
      <c r="C274" s="41" t="s">
        <v>602</v>
      </c>
      <c r="D274" s="41" t="s">
        <v>599</v>
      </c>
      <c r="E274" s="41" t="s">
        <v>20</v>
      </c>
      <c r="F274" s="41">
        <v>149</v>
      </c>
      <c r="G274" s="41" t="s">
        <v>434</v>
      </c>
      <c r="H274" s="41" t="s">
        <v>224</v>
      </c>
      <c r="I274" s="41">
        <v>24</v>
      </c>
      <c r="J274" s="41">
        <v>500</v>
      </c>
      <c r="K274" s="41">
        <v>1</v>
      </c>
      <c r="L274" s="41">
        <v>1150</v>
      </c>
      <c r="M274" s="41">
        <v>3</v>
      </c>
      <c r="N274" s="41" t="s">
        <v>92</v>
      </c>
      <c r="O274" s="41" t="s">
        <v>601</v>
      </c>
      <c r="P274" s="76" t="s">
        <v>226</v>
      </c>
      <c r="Q274" s="77">
        <v>4</v>
      </c>
      <c r="R274" s="78"/>
      <c r="S274" s="79"/>
      <c r="AA274" s="59">
        <v>0.62</v>
      </c>
      <c r="AB274" s="59"/>
      <c r="AC274" s="59">
        <f t="shared" si="312"/>
        <v>0.38</v>
      </c>
      <c r="AE274" s="59"/>
      <c r="AG274" s="59"/>
      <c r="AQ274" s="75" t="s">
        <v>110</v>
      </c>
      <c r="AR274" s="80">
        <v>1.179</v>
      </c>
      <c r="AS274" s="80">
        <v>3.7090000000000001</v>
      </c>
      <c r="AU274" s="81">
        <v>3100</v>
      </c>
      <c r="AV274" s="81">
        <v>1900</v>
      </c>
      <c r="AW274" s="81">
        <v>3654.9</v>
      </c>
      <c r="AX274" s="81">
        <v>18.673813510364059</v>
      </c>
      <c r="AY274" s="81">
        <v>7047.1</v>
      </c>
      <c r="AZ274" s="81">
        <v>75.899589824715136</v>
      </c>
      <c r="BA274" s="75"/>
      <c r="BB274" s="82" t="s">
        <v>441</v>
      </c>
      <c r="BC274" s="75" t="s">
        <v>132</v>
      </c>
      <c r="BD274" s="45">
        <v>45.1657668</v>
      </c>
      <c r="BF274" s="45">
        <v>2.5431174999999997</v>
      </c>
      <c r="BH274" s="45">
        <v>14.925787799999998</v>
      </c>
      <c r="BN274" s="45">
        <v>10.958524499999999</v>
      </c>
      <c r="BP274" s="45">
        <v>0.15721090000000001</v>
      </c>
      <c r="BR274" s="45">
        <v>5.4191522000000001</v>
      </c>
      <c r="BX274" s="45">
        <v>9.025755199999999</v>
      </c>
      <c r="BZ274" s="45">
        <v>2.8852823999999999</v>
      </c>
      <c r="CB274" s="45">
        <v>1.0357424</v>
      </c>
      <c r="DH274" s="45">
        <f t="shared" si="313"/>
        <v>92.116339699999997</v>
      </c>
      <c r="DJ274" s="45">
        <f t="shared" si="289"/>
        <v>7.8836603000000025</v>
      </c>
      <c r="DL274" s="41" t="s">
        <v>597</v>
      </c>
      <c r="DO274" s="41">
        <v>6.47</v>
      </c>
      <c r="DP274" s="41">
        <v>0.32</v>
      </c>
      <c r="DQ274" s="41">
        <f t="shared" si="314"/>
        <v>0.65300000000000002</v>
      </c>
      <c r="DS274" s="41">
        <v>6530</v>
      </c>
      <c r="DT274" s="41">
        <v>457</v>
      </c>
      <c r="DU274" s="45"/>
      <c r="DW274" s="75"/>
      <c r="DX274" s="41">
        <f t="shared" si="290"/>
        <v>49.031221764883043</v>
      </c>
      <c r="DY274" s="41">
        <f t="shared" si="291"/>
        <v>0</v>
      </c>
      <c r="DZ274" s="41">
        <f t="shared" si="292"/>
        <v>2.7607669912659372</v>
      </c>
      <c r="EA274" s="41">
        <f t="shared" si="293"/>
        <v>0</v>
      </c>
      <c r="EB274" s="41">
        <f t="shared" si="294"/>
        <v>16.203192450557172</v>
      </c>
      <c r="EC274" s="41">
        <f t="shared" si="295"/>
        <v>0</v>
      </c>
      <c r="ED274" s="41">
        <f t="shared" si="296"/>
        <v>11.896395944182309</v>
      </c>
      <c r="EE274" s="41">
        <f t="shared" si="297"/>
        <v>0</v>
      </c>
      <c r="EF274" s="41">
        <f t="shared" si="298"/>
        <v>0.17066559582371249</v>
      </c>
      <c r="EG274" s="41">
        <f t="shared" si="299"/>
        <v>0</v>
      </c>
      <c r="EH274" s="41">
        <f t="shared" si="300"/>
        <v>5.8829434795703248</v>
      </c>
      <c r="EI274" s="41">
        <f t="shared" si="301"/>
        <v>0</v>
      </c>
      <c r="EJ274" s="41">
        <f t="shared" si="302"/>
        <v>9.7982130308201985</v>
      </c>
      <c r="EK274" s="41">
        <f t="shared" si="303"/>
        <v>0</v>
      </c>
      <c r="EL274" s="41">
        <f t="shared" si="304"/>
        <v>3.1322156409998998</v>
      </c>
      <c r="EM274" s="41">
        <f t="shared" si="305"/>
        <v>0</v>
      </c>
      <c r="EN274" s="41">
        <f t="shared" si="306"/>
        <v>1.1243851018973998</v>
      </c>
      <c r="EO274" s="41">
        <f t="shared" si="307"/>
        <v>0</v>
      </c>
      <c r="EP274" s="41">
        <f t="shared" si="308"/>
        <v>0</v>
      </c>
      <c r="EQ274" s="41" t="e">
        <f t="shared" si="309"/>
        <v>#DIV/0!</v>
      </c>
      <c r="ER274" s="41">
        <f t="shared" si="310"/>
        <v>100</v>
      </c>
      <c r="ES274" s="41">
        <f t="shared" si="311"/>
        <v>0</v>
      </c>
    </row>
    <row r="275" spans="1:149" s="41" customFormat="1" x14ac:dyDescent="0.45">
      <c r="A275" s="41" t="s">
        <v>596</v>
      </c>
      <c r="B275" s="75" t="s">
        <v>117</v>
      </c>
      <c r="C275" s="41" t="s">
        <v>602</v>
      </c>
      <c r="D275" s="41" t="s">
        <v>599</v>
      </c>
      <c r="E275" s="41" t="s">
        <v>20</v>
      </c>
      <c r="F275" s="41">
        <v>150</v>
      </c>
      <c r="G275" s="41" t="s">
        <v>434</v>
      </c>
      <c r="H275" s="41" t="s">
        <v>224</v>
      </c>
      <c r="I275" s="41">
        <v>24</v>
      </c>
      <c r="J275" s="41">
        <v>500</v>
      </c>
      <c r="K275" s="41">
        <v>1</v>
      </c>
      <c r="L275" s="41">
        <v>1150</v>
      </c>
      <c r="M275" s="41">
        <v>3</v>
      </c>
      <c r="N275" s="41" t="s">
        <v>92</v>
      </c>
      <c r="O275" s="41" t="s">
        <v>601</v>
      </c>
      <c r="P275" s="76" t="s">
        <v>226</v>
      </c>
      <c r="Q275" s="77">
        <v>4</v>
      </c>
      <c r="R275" s="78"/>
      <c r="S275" s="79"/>
      <c r="AA275" s="59">
        <v>0.24</v>
      </c>
      <c r="AB275" s="59"/>
      <c r="AC275" s="59">
        <f t="shared" si="312"/>
        <v>0.76</v>
      </c>
      <c r="AE275" s="59"/>
      <c r="AG275" s="59"/>
      <c r="AQ275" s="75" t="s">
        <v>110</v>
      </c>
      <c r="AR275" s="80">
        <v>1.2609999999999999</v>
      </c>
      <c r="AS275" s="80">
        <v>3.5310000000000001</v>
      </c>
      <c r="AU275" s="81">
        <v>1200</v>
      </c>
      <c r="AV275" s="81">
        <v>3800</v>
      </c>
      <c r="AW275" s="81">
        <v>1513.1999999999998</v>
      </c>
      <c r="AX275" s="81">
        <v>8.1141471182366764</v>
      </c>
      <c r="AY275" s="81">
        <v>13417.800000000001</v>
      </c>
      <c r="AZ275" s="81">
        <v>144.51412869833871</v>
      </c>
      <c r="BA275" s="75"/>
      <c r="BB275" s="82" t="s">
        <v>441</v>
      </c>
      <c r="BC275" s="75" t="s">
        <v>132</v>
      </c>
      <c r="BD275" s="45">
        <v>46.690551599999999</v>
      </c>
      <c r="BF275" s="45">
        <v>2.6289724999999997</v>
      </c>
      <c r="BH275" s="45">
        <v>15.429678599999999</v>
      </c>
      <c r="BN275" s="45">
        <v>11.328481499999999</v>
      </c>
      <c r="BP275" s="45">
        <v>0.16251829999999998</v>
      </c>
      <c r="BR275" s="45">
        <v>5.6021014000000005</v>
      </c>
      <c r="BX275" s="45">
        <v>9.3304623999999983</v>
      </c>
      <c r="BZ275" s="45">
        <v>2.9826887999999996</v>
      </c>
      <c r="CB275" s="45">
        <v>1.0707088</v>
      </c>
      <c r="DH275" s="45">
        <f t="shared" si="313"/>
        <v>95.226163900000003</v>
      </c>
      <c r="DJ275" s="45">
        <f t="shared" si="289"/>
        <v>4.7738360999999969</v>
      </c>
      <c r="DL275" s="41" t="s">
        <v>597</v>
      </c>
      <c r="DO275" s="41">
        <v>3.34</v>
      </c>
      <c r="DP275" s="41">
        <v>0.16</v>
      </c>
      <c r="DQ275" s="41">
        <f t="shared" si="314"/>
        <v>0.66100000000000003</v>
      </c>
      <c r="DS275" s="41">
        <v>6610</v>
      </c>
      <c r="DT275" s="41">
        <v>462</v>
      </c>
      <c r="DU275" s="45"/>
      <c r="DW275" s="75"/>
      <c r="DX275" s="41">
        <f t="shared" si="290"/>
        <v>49.031221764883043</v>
      </c>
      <c r="DY275" s="41">
        <f t="shared" si="291"/>
        <v>0</v>
      </c>
      <c r="DZ275" s="41">
        <f t="shared" si="292"/>
        <v>2.7607669912659367</v>
      </c>
      <c r="EA275" s="41">
        <f t="shared" si="293"/>
        <v>0</v>
      </c>
      <c r="EB275" s="41">
        <f t="shared" si="294"/>
        <v>16.203192450557172</v>
      </c>
      <c r="EC275" s="41">
        <f t="shared" si="295"/>
        <v>0</v>
      </c>
      <c r="ED275" s="41">
        <f t="shared" si="296"/>
        <v>11.896395944182309</v>
      </c>
      <c r="EE275" s="41">
        <f t="shared" si="297"/>
        <v>0</v>
      </c>
      <c r="EF275" s="41">
        <f t="shared" si="298"/>
        <v>0.17066559582371243</v>
      </c>
      <c r="EG275" s="41">
        <f t="shared" si="299"/>
        <v>0</v>
      </c>
      <c r="EH275" s="41">
        <f t="shared" si="300"/>
        <v>5.8829434795703248</v>
      </c>
      <c r="EI275" s="41">
        <f t="shared" si="301"/>
        <v>0</v>
      </c>
      <c r="EJ275" s="41">
        <f t="shared" si="302"/>
        <v>9.7982130308201967</v>
      </c>
      <c r="EK275" s="41">
        <f t="shared" si="303"/>
        <v>0</v>
      </c>
      <c r="EL275" s="41">
        <f t="shared" si="304"/>
        <v>3.1322156409998989</v>
      </c>
      <c r="EM275" s="41">
        <f t="shared" si="305"/>
        <v>0</v>
      </c>
      <c r="EN275" s="41">
        <f t="shared" si="306"/>
        <v>1.1243851018973998</v>
      </c>
      <c r="EO275" s="41">
        <f t="shared" si="307"/>
        <v>0</v>
      </c>
      <c r="EP275" s="41">
        <f t="shared" si="308"/>
        <v>0</v>
      </c>
      <c r="EQ275" s="41" t="e">
        <f t="shared" si="309"/>
        <v>#DIV/0!</v>
      </c>
      <c r="ER275" s="41">
        <f t="shared" si="310"/>
        <v>100</v>
      </c>
      <c r="ES275" s="41">
        <f t="shared" si="311"/>
        <v>0</v>
      </c>
    </row>
    <row r="276" spans="1:149" s="42" customFormat="1" ht="14.65" thickBot="1" x14ac:dyDescent="0.5">
      <c r="A276" s="42" t="s">
        <v>596</v>
      </c>
      <c r="B276" s="84" t="s">
        <v>117</v>
      </c>
      <c r="C276" s="42" t="s">
        <v>602</v>
      </c>
      <c r="D276" s="42" t="s">
        <v>599</v>
      </c>
      <c r="E276" s="42" t="s">
        <v>20</v>
      </c>
      <c r="F276" s="42">
        <v>151</v>
      </c>
      <c r="G276" s="42" t="s">
        <v>434</v>
      </c>
      <c r="H276" s="42" t="s">
        <v>224</v>
      </c>
      <c r="I276" s="42">
        <v>24</v>
      </c>
      <c r="J276" s="42">
        <v>500</v>
      </c>
      <c r="K276" s="42">
        <v>1</v>
      </c>
      <c r="L276" s="42">
        <v>1150</v>
      </c>
      <c r="M276" s="42">
        <v>3</v>
      </c>
      <c r="N276" s="42" t="s">
        <v>92</v>
      </c>
      <c r="O276" s="42" t="s">
        <v>601</v>
      </c>
      <c r="P276" s="85" t="s">
        <v>226</v>
      </c>
      <c r="Q276" s="86">
        <v>4</v>
      </c>
      <c r="R276" s="87"/>
      <c r="S276" s="88"/>
      <c r="AA276" s="60">
        <v>0.09</v>
      </c>
      <c r="AB276" s="60"/>
      <c r="AC276" s="60">
        <f t="shared" si="312"/>
        <v>0.91</v>
      </c>
      <c r="AE276" s="60"/>
      <c r="AG276" s="60"/>
      <c r="AQ276" s="84" t="s">
        <v>110</v>
      </c>
      <c r="AR276" s="89">
        <v>1.3140000000000001</v>
      </c>
      <c r="AS276" s="89">
        <v>3.5019999999999998</v>
      </c>
      <c r="AU276" s="90">
        <v>450</v>
      </c>
      <c r="AV276" s="90">
        <v>4550</v>
      </c>
      <c r="AW276" s="90">
        <v>591.30000000000007</v>
      </c>
      <c r="AX276" s="90">
        <v>3.2429215948236214</v>
      </c>
      <c r="AY276" s="90">
        <v>15934.099999999999</v>
      </c>
      <c r="AZ276" s="90">
        <v>171.61550910672378</v>
      </c>
      <c r="BA276" s="84"/>
      <c r="BB276" s="91" t="s">
        <v>441</v>
      </c>
      <c r="BC276" s="84" t="s">
        <v>132</v>
      </c>
      <c r="BD276" s="46">
        <v>47.144275200000003</v>
      </c>
      <c r="BF276" s="46">
        <v>2.6545199999999998</v>
      </c>
      <c r="BH276" s="46">
        <v>15.5796192</v>
      </c>
      <c r="BN276" s="46">
        <v>11.438567999999998</v>
      </c>
      <c r="BP276" s="46">
        <v>0.16409759999999998</v>
      </c>
      <c r="BR276" s="46">
        <v>5.6565408000000001</v>
      </c>
      <c r="BX276" s="46">
        <v>9.4211327999999988</v>
      </c>
      <c r="BZ276" s="46">
        <v>3.0116736</v>
      </c>
      <c r="CB276" s="46">
        <v>1.0811136000000001</v>
      </c>
      <c r="DH276" s="46">
        <f t="shared" si="313"/>
        <v>96.151540799999992</v>
      </c>
      <c r="DJ276" s="46">
        <f t="shared" si="289"/>
        <v>3.8484592000000077</v>
      </c>
      <c r="DL276" s="42" t="s">
        <v>597</v>
      </c>
      <c r="DO276" s="42">
        <v>2.36</v>
      </c>
      <c r="DP276" s="42">
        <v>0.11</v>
      </c>
      <c r="DQ276" s="42">
        <f t="shared" si="314"/>
        <v>0.71199999999999997</v>
      </c>
      <c r="DS276" s="42">
        <v>7120</v>
      </c>
      <c r="DT276" s="42">
        <v>498</v>
      </c>
      <c r="DU276" s="46"/>
      <c r="DW276" s="84"/>
      <c r="DX276" s="42">
        <f t="shared" si="290"/>
        <v>49.03122176488305</v>
      </c>
      <c r="DY276" s="42">
        <f t="shared" si="291"/>
        <v>0</v>
      </c>
      <c r="DZ276" s="42">
        <f t="shared" si="292"/>
        <v>2.7607669912659372</v>
      </c>
      <c r="EA276" s="42">
        <f t="shared" si="293"/>
        <v>0</v>
      </c>
      <c r="EB276" s="42">
        <f t="shared" si="294"/>
        <v>16.203192450557175</v>
      </c>
      <c r="EC276" s="42">
        <f t="shared" si="295"/>
        <v>0</v>
      </c>
      <c r="ED276" s="42">
        <f t="shared" si="296"/>
        <v>11.896395944182309</v>
      </c>
      <c r="EE276" s="42">
        <f t="shared" si="297"/>
        <v>0</v>
      </c>
      <c r="EF276" s="42">
        <f t="shared" si="298"/>
        <v>0.17066559582371246</v>
      </c>
      <c r="EG276" s="42">
        <f t="shared" si="299"/>
        <v>0</v>
      </c>
      <c r="EH276" s="42">
        <f t="shared" si="300"/>
        <v>5.8829434795703248</v>
      </c>
      <c r="EI276" s="42">
        <f t="shared" si="301"/>
        <v>0</v>
      </c>
      <c r="EJ276" s="42">
        <f t="shared" si="302"/>
        <v>9.7982130308201985</v>
      </c>
      <c r="EK276" s="42">
        <f t="shared" si="303"/>
        <v>0</v>
      </c>
      <c r="EL276" s="42">
        <f t="shared" si="304"/>
        <v>3.1322156409998998</v>
      </c>
      <c r="EM276" s="42">
        <f t="shared" si="305"/>
        <v>0</v>
      </c>
      <c r="EN276" s="42">
        <f t="shared" si="306"/>
        <v>1.1243851018974</v>
      </c>
      <c r="EO276" s="42">
        <f t="shared" si="307"/>
        <v>0</v>
      </c>
      <c r="EP276" s="42">
        <f t="shared" si="308"/>
        <v>0</v>
      </c>
      <c r="EQ276" s="42" t="e">
        <f t="shared" si="309"/>
        <v>#DIV/0!</v>
      </c>
      <c r="ER276" s="42">
        <f t="shared" si="310"/>
        <v>100</v>
      </c>
      <c r="ES276" s="42">
        <f t="shared" si="311"/>
        <v>0</v>
      </c>
    </row>
    <row r="277" spans="1:149" s="41" customFormat="1" x14ac:dyDescent="0.45">
      <c r="A277" s="41" t="s">
        <v>604</v>
      </c>
      <c r="B277" s="75" t="s">
        <v>124</v>
      </c>
      <c r="C277" s="41" t="s">
        <v>630</v>
      </c>
      <c r="D277" s="41" t="s">
        <v>628</v>
      </c>
      <c r="E277" s="41" t="s">
        <v>20</v>
      </c>
      <c r="F277" s="41" t="s">
        <v>605</v>
      </c>
      <c r="G277" s="41" t="s">
        <v>603</v>
      </c>
      <c r="H277" s="41" t="s">
        <v>129</v>
      </c>
      <c r="I277" s="41">
        <v>24</v>
      </c>
      <c r="J277" s="41">
        <v>52</v>
      </c>
      <c r="K277" s="41">
        <v>2</v>
      </c>
      <c r="L277" s="41">
        <v>1200</v>
      </c>
      <c r="M277" s="41">
        <v>5</v>
      </c>
      <c r="N277" s="41" t="s">
        <v>92</v>
      </c>
      <c r="O277" s="41" t="s">
        <v>531</v>
      </c>
      <c r="P277" s="76" t="s">
        <v>226</v>
      </c>
      <c r="Q277" s="78"/>
      <c r="R277" s="77">
        <v>3</v>
      </c>
      <c r="S277" s="79"/>
      <c r="AA277" s="59">
        <v>1</v>
      </c>
      <c r="AB277" s="59"/>
      <c r="AC277" s="59">
        <v>0</v>
      </c>
      <c r="AE277" s="59"/>
      <c r="AG277" s="59"/>
      <c r="AQ277" s="75"/>
      <c r="AR277" s="80">
        <v>0.99199999999999999</v>
      </c>
      <c r="AS277" s="80"/>
      <c r="AU277" s="81">
        <v>520</v>
      </c>
      <c r="AV277" s="81"/>
      <c r="AW277" s="81">
        <v>515.84</v>
      </c>
      <c r="AX277" s="81"/>
      <c r="AY277" s="81"/>
      <c r="AZ277" s="81"/>
      <c r="BA277" s="75"/>
      <c r="BB277" s="82" t="s">
        <v>441</v>
      </c>
      <c r="BC277" s="75" t="s">
        <v>132</v>
      </c>
      <c r="BD277" s="45">
        <v>49.800519999999999</v>
      </c>
      <c r="BF277" s="45">
        <v>0.80757599999999996</v>
      </c>
      <c r="BH277" s="45">
        <v>14.795946000000001</v>
      </c>
      <c r="BN277" s="45">
        <v>6.9316940000000002</v>
      </c>
      <c r="BP277" s="45">
        <v>0.15382400000000002</v>
      </c>
      <c r="BR277" s="45">
        <v>5.4799800000000003</v>
      </c>
      <c r="BX277" s="45">
        <v>10.47926</v>
      </c>
      <c r="BZ277" s="45">
        <v>1.9612559999999999</v>
      </c>
      <c r="CB277" s="45">
        <v>3.1533920000000002</v>
      </c>
      <c r="CD277" s="45">
        <v>0.45185799999999998</v>
      </c>
      <c r="DH277" s="45">
        <f>SUM(BD277,BF277,BH277,BN277,BP277,BR277,BX277,BZ277,CB277,CD277)</f>
        <v>94.015305999999995</v>
      </c>
      <c r="DJ277" s="45">
        <f t="shared" si="289"/>
        <v>5.9846940000000046</v>
      </c>
      <c r="DL277" s="41" t="s">
        <v>408</v>
      </c>
      <c r="DO277" s="45">
        <v>2.2599999999999998</v>
      </c>
      <c r="DP277" s="41">
        <v>0.03</v>
      </c>
      <c r="DU277" s="45"/>
      <c r="DW277" s="75"/>
      <c r="DX277" s="41">
        <f t="shared" si="290"/>
        <v>52.970651395848243</v>
      </c>
      <c r="DY277" s="41">
        <f t="shared" si="291"/>
        <v>0</v>
      </c>
      <c r="DZ277" s="41">
        <f t="shared" si="292"/>
        <v>0.85898353614889056</v>
      </c>
      <c r="EA277" s="41">
        <f t="shared" si="293"/>
        <v>0</v>
      </c>
      <c r="EB277" s="41">
        <f t="shared" si="294"/>
        <v>15.737805501585031</v>
      </c>
      <c r="EC277" s="41">
        <f t="shared" si="295"/>
        <v>0</v>
      </c>
      <c r="ED277" s="41">
        <f t="shared" si="296"/>
        <v>7.3729420186113099</v>
      </c>
      <c r="EE277" s="41">
        <f t="shared" si="297"/>
        <v>0</v>
      </c>
      <c r="EF277" s="41">
        <f t="shared" si="298"/>
        <v>0.16361591164740774</v>
      </c>
      <c r="EG277" s="41">
        <f t="shared" si="299"/>
        <v>0</v>
      </c>
      <c r="EH277" s="41">
        <f t="shared" si="300"/>
        <v>5.8288168524389006</v>
      </c>
      <c r="EI277" s="41">
        <f t="shared" si="301"/>
        <v>0</v>
      </c>
      <c r="EJ277" s="41">
        <f t="shared" si="302"/>
        <v>11.14633398097965</v>
      </c>
      <c r="EK277" s="41">
        <f t="shared" si="303"/>
        <v>0</v>
      </c>
      <c r="EL277" s="41">
        <f t="shared" si="304"/>
        <v>2.0861028735044482</v>
      </c>
      <c r="EM277" s="41">
        <f t="shared" si="305"/>
        <v>0</v>
      </c>
      <c r="EN277" s="41">
        <f t="shared" si="306"/>
        <v>3.3541261887718581</v>
      </c>
      <c r="EO277" s="41">
        <f t="shared" si="307"/>
        <v>0</v>
      </c>
      <c r="EP277" s="41">
        <f t="shared" si="308"/>
        <v>0.48062174046426015</v>
      </c>
      <c r="EQ277" s="41">
        <f t="shared" si="309"/>
        <v>0</v>
      </c>
      <c r="ER277" s="41">
        <f t="shared" si="310"/>
        <v>100</v>
      </c>
      <c r="ES277" s="41">
        <f t="shared" si="311"/>
        <v>0</v>
      </c>
    </row>
    <row r="278" spans="1:149" s="41" customFormat="1" x14ac:dyDescent="0.45">
      <c r="A278" s="41" t="s">
        <v>604</v>
      </c>
      <c r="B278" s="75" t="s">
        <v>124</v>
      </c>
      <c r="C278" s="41" t="s">
        <v>630</v>
      </c>
      <c r="D278" s="41" t="s">
        <v>628</v>
      </c>
      <c r="E278" s="41" t="s">
        <v>20</v>
      </c>
      <c r="F278" s="41" t="s">
        <v>606</v>
      </c>
      <c r="G278" s="41" t="s">
        <v>603</v>
      </c>
      <c r="H278" s="41" t="s">
        <v>129</v>
      </c>
      <c r="I278" s="41">
        <v>24</v>
      </c>
      <c r="J278" s="41">
        <v>52</v>
      </c>
      <c r="K278" s="41">
        <v>2</v>
      </c>
      <c r="L278" s="41">
        <v>1200</v>
      </c>
      <c r="M278" s="41">
        <v>5</v>
      </c>
      <c r="N278" s="41" t="s">
        <v>92</v>
      </c>
      <c r="O278" s="41" t="s">
        <v>531</v>
      </c>
      <c r="P278" s="76" t="s">
        <v>226</v>
      </c>
      <c r="Q278" s="78"/>
      <c r="R278" s="77">
        <v>3</v>
      </c>
      <c r="S278" s="79"/>
      <c r="AA278" s="59">
        <v>1</v>
      </c>
      <c r="AB278" s="59"/>
      <c r="AC278" s="59">
        <v>0</v>
      </c>
      <c r="AE278" s="59"/>
      <c r="AG278" s="59"/>
      <c r="AQ278" s="75"/>
      <c r="AR278" s="80">
        <v>0.99199999999999999</v>
      </c>
      <c r="AS278" s="80"/>
      <c r="AU278" s="81">
        <v>520</v>
      </c>
      <c r="AV278" s="81"/>
      <c r="AW278" s="81">
        <v>515.84</v>
      </c>
      <c r="AX278" s="81"/>
      <c r="AY278" s="81"/>
      <c r="AZ278" s="81"/>
      <c r="BA278" s="75"/>
      <c r="BB278" s="82" t="s">
        <v>441</v>
      </c>
      <c r="BC278" s="75" t="s">
        <v>132</v>
      </c>
      <c r="BD278" s="45">
        <v>49.909300000000002</v>
      </c>
      <c r="BF278" s="45">
        <v>0.80933999999999995</v>
      </c>
      <c r="BH278" s="45">
        <v>14.828265000000002</v>
      </c>
      <c r="BN278" s="45">
        <v>6.946835000000001</v>
      </c>
      <c r="BP278" s="45">
        <v>0.15416000000000002</v>
      </c>
      <c r="BR278" s="45">
        <v>5.4919500000000001</v>
      </c>
      <c r="BX278" s="45">
        <v>10.502150000000002</v>
      </c>
      <c r="BZ278" s="45">
        <v>1.9655400000000003</v>
      </c>
      <c r="CB278" s="45">
        <v>3.1602800000000002</v>
      </c>
      <c r="CD278" s="45">
        <v>0.452845</v>
      </c>
      <c r="DH278" s="45">
        <f t="shared" ref="DH278:DH299" si="315">SUM(BD278,BF278,BH278,BN278,BP278,BR278,BX278,BZ278,CB278,CD278)</f>
        <v>94.220665000000025</v>
      </c>
      <c r="DJ278" s="45">
        <f t="shared" si="289"/>
        <v>5.7793349999999748</v>
      </c>
      <c r="DL278" s="41" t="s">
        <v>408</v>
      </c>
      <c r="DO278" s="45">
        <v>2.0499999999999998</v>
      </c>
      <c r="DP278" s="41">
        <v>0.06</v>
      </c>
      <c r="DU278" s="45"/>
      <c r="DW278" s="75"/>
      <c r="DX278" s="41">
        <f t="shared" si="290"/>
        <v>52.970651395848236</v>
      </c>
      <c r="DY278" s="41">
        <f t="shared" si="291"/>
        <v>0</v>
      </c>
      <c r="DZ278" s="41">
        <f t="shared" si="292"/>
        <v>0.85898353614889023</v>
      </c>
      <c r="EA278" s="41">
        <f t="shared" si="293"/>
        <v>0</v>
      </c>
      <c r="EB278" s="41">
        <f t="shared" si="294"/>
        <v>15.737805501585028</v>
      </c>
      <c r="EC278" s="41">
        <f t="shared" si="295"/>
        <v>0</v>
      </c>
      <c r="ED278" s="41">
        <f t="shared" si="296"/>
        <v>7.372942018611309</v>
      </c>
      <c r="EE278" s="41">
        <f t="shared" si="297"/>
        <v>0</v>
      </c>
      <c r="EF278" s="41">
        <f t="shared" si="298"/>
        <v>0.16361591164740769</v>
      </c>
      <c r="EG278" s="41">
        <f t="shared" si="299"/>
        <v>0</v>
      </c>
      <c r="EH278" s="41">
        <f t="shared" si="300"/>
        <v>5.8288168524388988</v>
      </c>
      <c r="EI278" s="41">
        <f t="shared" si="301"/>
        <v>0</v>
      </c>
      <c r="EJ278" s="41">
        <f t="shared" si="302"/>
        <v>11.146333980979648</v>
      </c>
      <c r="EK278" s="41">
        <f t="shared" si="303"/>
        <v>0</v>
      </c>
      <c r="EL278" s="41">
        <f t="shared" si="304"/>
        <v>2.0861028735044482</v>
      </c>
      <c r="EM278" s="41">
        <f t="shared" si="305"/>
        <v>0</v>
      </c>
      <c r="EN278" s="41">
        <f t="shared" si="306"/>
        <v>3.3541261887718576</v>
      </c>
      <c r="EO278" s="41">
        <f t="shared" si="307"/>
        <v>0</v>
      </c>
      <c r="EP278" s="41">
        <f t="shared" si="308"/>
        <v>0.48062174046426004</v>
      </c>
      <c r="EQ278" s="41">
        <f t="shared" si="309"/>
        <v>0</v>
      </c>
      <c r="ER278" s="41">
        <f t="shared" si="310"/>
        <v>100</v>
      </c>
      <c r="ES278" s="41">
        <f t="shared" si="311"/>
        <v>0</v>
      </c>
    </row>
    <row r="279" spans="1:149" s="41" customFormat="1" x14ac:dyDescent="0.45">
      <c r="A279" s="41" t="s">
        <v>604</v>
      </c>
      <c r="B279" s="75" t="s">
        <v>124</v>
      </c>
      <c r="C279" s="41" t="s">
        <v>630</v>
      </c>
      <c r="D279" s="41" t="s">
        <v>628</v>
      </c>
      <c r="E279" s="41" t="s">
        <v>20</v>
      </c>
      <c r="F279" s="41" t="s">
        <v>607</v>
      </c>
      <c r="G279" s="41" t="s">
        <v>603</v>
      </c>
      <c r="H279" s="41" t="s">
        <v>129</v>
      </c>
      <c r="I279" s="41">
        <v>24</v>
      </c>
      <c r="J279" s="41">
        <v>52</v>
      </c>
      <c r="K279" s="41">
        <v>2</v>
      </c>
      <c r="L279" s="41">
        <v>1200</v>
      </c>
      <c r="M279" s="41">
        <v>5</v>
      </c>
      <c r="N279" s="41" t="s">
        <v>92</v>
      </c>
      <c r="O279" s="41" t="s">
        <v>531</v>
      </c>
      <c r="P279" s="76" t="s">
        <v>226</v>
      </c>
      <c r="Q279" s="78"/>
      <c r="R279" s="77">
        <v>3</v>
      </c>
      <c r="S279" s="79"/>
      <c r="AA279" s="59">
        <v>1</v>
      </c>
      <c r="AB279" s="59"/>
      <c r="AC279" s="59">
        <v>0</v>
      </c>
      <c r="AE279" s="59"/>
      <c r="AG279" s="59"/>
      <c r="AQ279" s="75"/>
      <c r="AR279" s="80">
        <v>0.99199999999999999</v>
      </c>
      <c r="AS279" s="80"/>
      <c r="AU279" s="81">
        <v>520</v>
      </c>
      <c r="AV279" s="81"/>
      <c r="AW279" s="81">
        <v>515.84</v>
      </c>
      <c r="AX279" s="81"/>
      <c r="AY279" s="81"/>
      <c r="AZ279" s="81"/>
      <c r="BA279" s="75"/>
      <c r="BB279" s="82" t="s">
        <v>441</v>
      </c>
      <c r="BC279" s="75" t="s">
        <v>132</v>
      </c>
      <c r="BD279" s="45">
        <v>49.935200000000002</v>
      </c>
      <c r="BF279" s="45">
        <v>0.80976000000000004</v>
      </c>
      <c r="BH279" s="45">
        <v>14.835960000000002</v>
      </c>
      <c r="BN279" s="45">
        <v>6.9504399999999995</v>
      </c>
      <c r="BP279" s="45">
        <v>0.15424000000000002</v>
      </c>
      <c r="BR279" s="45">
        <v>5.4948000000000006</v>
      </c>
      <c r="BX279" s="45">
        <v>10.5076</v>
      </c>
      <c r="BZ279" s="45">
        <v>1.9665600000000001</v>
      </c>
      <c r="CB279" s="45">
        <v>3.1619200000000003</v>
      </c>
      <c r="CD279" s="45">
        <v>0.45307999999999998</v>
      </c>
      <c r="DH279" s="45">
        <f t="shared" si="315"/>
        <v>94.269559999999998</v>
      </c>
      <c r="DJ279" s="45">
        <f t="shared" si="289"/>
        <v>5.7304400000000015</v>
      </c>
      <c r="DL279" s="41" t="s">
        <v>408</v>
      </c>
      <c r="DO279" s="45">
        <v>2</v>
      </c>
      <c r="DP279" s="41">
        <v>0.06</v>
      </c>
      <c r="DU279" s="45"/>
      <c r="DW279" s="75"/>
      <c r="DX279" s="41">
        <f t="shared" si="290"/>
        <v>52.970651395848243</v>
      </c>
      <c r="DY279" s="41">
        <f t="shared" si="291"/>
        <v>0</v>
      </c>
      <c r="DZ279" s="41">
        <f t="shared" si="292"/>
        <v>0.85898353614889056</v>
      </c>
      <c r="EA279" s="41">
        <f t="shared" si="293"/>
        <v>0</v>
      </c>
      <c r="EB279" s="41">
        <f t="shared" si="294"/>
        <v>15.737805501585031</v>
      </c>
      <c r="EC279" s="41">
        <f t="shared" si="295"/>
        <v>0</v>
      </c>
      <c r="ED279" s="41">
        <f t="shared" si="296"/>
        <v>7.3729420186113099</v>
      </c>
      <c r="EE279" s="41">
        <f t="shared" si="297"/>
        <v>0</v>
      </c>
      <c r="EF279" s="41">
        <f t="shared" si="298"/>
        <v>0.16361591164740771</v>
      </c>
      <c r="EG279" s="41">
        <f t="shared" si="299"/>
        <v>0</v>
      </c>
      <c r="EH279" s="41">
        <f t="shared" si="300"/>
        <v>5.8288168524389006</v>
      </c>
      <c r="EI279" s="41">
        <f t="shared" si="301"/>
        <v>0</v>
      </c>
      <c r="EJ279" s="41">
        <f t="shared" si="302"/>
        <v>11.14633398097965</v>
      </c>
      <c r="EK279" s="41">
        <f t="shared" si="303"/>
        <v>0</v>
      </c>
      <c r="EL279" s="41">
        <f t="shared" si="304"/>
        <v>2.0861028735044482</v>
      </c>
      <c r="EM279" s="41">
        <f t="shared" si="305"/>
        <v>0</v>
      </c>
      <c r="EN279" s="41">
        <f t="shared" si="306"/>
        <v>3.3541261887718581</v>
      </c>
      <c r="EO279" s="41">
        <f t="shared" si="307"/>
        <v>0</v>
      </c>
      <c r="EP279" s="41">
        <f t="shared" si="308"/>
        <v>0.48062174046426015</v>
      </c>
      <c r="EQ279" s="41">
        <f t="shared" si="309"/>
        <v>0</v>
      </c>
      <c r="ER279" s="41">
        <f t="shared" si="310"/>
        <v>100</v>
      </c>
      <c r="ES279" s="41">
        <f t="shared" si="311"/>
        <v>0</v>
      </c>
    </row>
    <row r="280" spans="1:149" s="41" customFormat="1" x14ac:dyDescent="0.45">
      <c r="A280" s="41" t="s">
        <v>604</v>
      </c>
      <c r="B280" s="75" t="s">
        <v>124</v>
      </c>
      <c r="C280" s="41" t="s">
        <v>630</v>
      </c>
      <c r="D280" s="41" t="s">
        <v>628</v>
      </c>
      <c r="E280" s="41" t="s">
        <v>20</v>
      </c>
      <c r="F280" s="41" t="s">
        <v>608</v>
      </c>
      <c r="G280" s="41" t="s">
        <v>603</v>
      </c>
      <c r="H280" s="41" t="s">
        <v>129</v>
      </c>
      <c r="I280" s="41">
        <v>24</v>
      </c>
      <c r="J280" s="41">
        <v>25</v>
      </c>
      <c r="K280" s="41">
        <v>2</v>
      </c>
      <c r="L280" s="41">
        <v>1200</v>
      </c>
      <c r="M280" s="41">
        <v>5</v>
      </c>
      <c r="N280" s="41" t="s">
        <v>92</v>
      </c>
      <c r="O280" s="41" t="s">
        <v>531</v>
      </c>
      <c r="P280" s="76" t="s">
        <v>226</v>
      </c>
      <c r="Q280" s="78"/>
      <c r="R280" s="77">
        <v>3</v>
      </c>
      <c r="S280" s="79"/>
      <c r="AA280" s="59">
        <v>1</v>
      </c>
      <c r="AB280" s="59"/>
      <c r="AC280" s="59">
        <v>0</v>
      </c>
      <c r="AE280" s="59"/>
      <c r="AG280" s="59"/>
      <c r="AQ280" s="75"/>
      <c r="AR280" s="80">
        <v>0.99529999999999996</v>
      </c>
      <c r="AS280" s="80"/>
      <c r="AU280" s="81">
        <v>250</v>
      </c>
      <c r="AV280" s="81"/>
      <c r="AW280" s="81">
        <v>248.82499999999999</v>
      </c>
      <c r="AX280" s="81"/>
      <c r="AY280" s="81"/>
      <c r="AZ280" s="81"/>
      <c r="BA280" s="75"/>
      <c r="BB280" s="82" t="s">
        <v>441</v>
      </c>
      <c r="BC280" s="75" t="s">
        <v>132</v>
      </c>
      <c r="BD280" s="45">
        <v>50.391039999999997</v>
      </c>
      <c r="BF280" s="45">
        <v>0.81715199999999999</v>
      </c>
      <c r="BH280" s="45">
        <v>14.971392000000002</v>
      </c>
      <c r="BN280" s="45">
        <v>7.0138880000000006</v>
      </c>
      <c r="BP280" s="45">
        <v>0.15564800000000001</v>
      </c>
      <c r="BR280" s="45">
        <v>5.5449599999999997</v>
      </c>
      <c r="BX280" s="45">
        <v>10.603520000000001</v>
      </c>
      <c r="BZ280" s="45">
        <v>1.9845120000000001</v>
      </c>
      <c r="CB280" s="45">
        <v>3.1907839999999998</v>
      </c>
      <c r="CD280" s="45">
        <v>0.45721599999999996</v>
      </c>
      <c r="DH280" s="45">
        <f t="shared" si="315"/>
        <v>95.130111999999997</v>
      </c>
      <c r="DJ280" s="45">
        <f t="shared" si="289"/>
        <v>4.8698880000000031</v>
      </c>
      <c r="DL280" s="41" t="s">
        <v>408</v>
      </c>
      <c r="DO280" s="45">
        <v>1.1200000000000001</v>
      </c>
      <c r="DP280" s="41">
        <v>0.04</v>
      </c>
      <c r="DU280" s="45"/>
      <c r="DW280" s="75"/>
      <c r="DX280" s="41">
        <f t="shared" si="290"/>
        <v>52.970651395848243</v>
      </c>
      <c r="DY280" s="41">
        <f t="shared" si="291"/>
        <v>0</v>
      </c>
      <c r="DZ280" s="41">
        <f t="shared" si="292"/>
        <v>0.85898353614889056</v>
      </c>
      <c r="EA280" s="41">
        <f t="shared" si="293"/>
        <v>0</v>
      </c>
      <c r="EB280" s="41">
        <f t="shared" si="294"/>
        <v>15.737805501585031</v>
      </c>
      <c r="EC280" s="41">
        <f t="shared" si="295"/>
        <v>0</v>
      </c>
      <c r="ED280" s="41">
        <f t="shared" si="296"/>
        <v>7.3729420186113099</v>
      </c>
      <c r="EE280" s="41">
        <f t="shared" si="297"/>
        <v>0</v>
      </c>
      <c r="EF280" s="41">
        <f t="shared" si="298"/>
        <v>0.16361591164740771</v>
      </c>
      <c r="EG280" s="41">
        <f t="shared" si="299"/>
        <v>0</v>
      </c>
      <c r="EH280" s="41">
        <f t="shared" si="300"/>
        <v>5.8288168524388988</v>
      </c>
      <c r="EI280" s="41">
        <f t="shared" si="301"/>
        <v>0</v>
      </c>
      <c r="EJ280" s="41">
        <f t="shared" si="302"/>
        <v>11.146333980979652</v>
      </c>
      <c r="EK280" s="41">
        <f t="shared" si="303"/>
        <v>0</v>
      </c>
      <c r="EL280" s="41">
        <f t="shared" si="304"/>
        <v>2.0861028735044482</v>
      </c>
      <c r="EM280" s="41">
        <f t="shared" si="305"/>
        <v>0</v>
      </c>
      <c r="EN280" s="41">
        <f t="shared" si="306"/>
        <v>3.3541261887718581</v>
      </c>
      <c r="EO280" s="41">
        <f t="shared" si="307"/>
        <v>0</v>
      </c>
      <c r="EP280" s="41">
        <f t="shared" si="308"/>
        <v>0.48062174046426015</v>
      </c>
      <c r="EQ280" s="41">
        <f t="shared" si="309"/>
        <v>0</v>
      </c>
      <c r="ER280" s="41">
        <f t="shared" si="310"/>
        <v>100</v>
      </c>
      <c r="ES280" s="41">
        <f t="shared" si="311"/>
        <v>0</v>
      </c>
    </row>
    <row r="281" spans="1:149" s="41" customFormat="1" x14ac:dyDescent="0.45">
      <c r="A281" s="41" t="s">
        <v>604</v>
      </c>
      <c r="B281" s="75" t="s">
        <v>124</v>
      </c>
      <c r="C281" s="41" t="s">
        <v>630</v>
      </c>
      <c r="D281" s="41" t="s">
        <v>628</v>
      </c>
      <c r="E281" s="41" t="s">
        <v>20</v>
      </c>
      <c r="F281" s="41" t="s">
        <v>609</v>
      </c>
      <c r="G281" s="41" t="s">
        <v>603</v>
      </c>
      <c r="H281" s="41" t="s">
        <v>129</v>
      </c>
      <c r="I281" s="41">
        <v>24</v>
      </c>
      <c r="J281" s="41">
        <v>25</v>
      </c>
      <c r="K281" s="41">
        <v>2</v>
      </c>
      <c r="L281" s="41">
        <v>1200</v>
      </c>
      <c r="M281" s="41">
        <v>5</v>
      </c>
      <c r="N281" s="41" t="s">
        <v>92</v>
      </c>
      <c r="O281" s="41" t="s">
        <v>531</v>
      </c>
      <c r="P281" s="76" t="s">
        <v>226</v>
      </c>
      <c r="Q281" s="78"/>
      <c r="R281" s="77">
        <v>3</v>
      </c>
      <c r="S281" s="79"/>
      <c r="AA281" s="59">
        <v>1</v>
      </c>
      <c r="AB281" s="59"/>
      <c r="AC281" s="59">
        <v>0</v>
      </c>
      <c r="AE281" s="59"/>
      <c r="AG281" s="59"/>
      <c r="AQ281" s="75"/>
      <c r="AR281" s="80">
        <v>0.99529999999999996</v>
      </c>
      <c r="AS281" s="80"/>
      <c r="AU281" s="81">
        <v>250</v>
      </c>
      <c r="AV281" s="81"/>
      <c r="AW281" s="81">
        <v>248.82499999999999</v>
      </c>
      <c r="AX281" s="81"/>
      <c r="AY281" s="81"/>
      <c r="AZ281" s="81"/>
      <c r="BA281" s="75"/>
      <c r="BB281" s="82" t="s">
        <v>441</v>
      </c>
      <c r="BC281" s="75" t="s">
        <v>132</v>
      </c>
      <c r="BD281" s="45">
        <v>50.44802</v>
      </c>
      <c r="BF281" s="45">
        <v>0.81807599999999991</v>
      </c>
      <c r="BH281" s="45">
        <v>14.988321000000001</v>
      </c>
      <c r="BN281" s="45">
        <v>7.0218190000000007</v>
      </c>
      <c r="BP281" s="45">
        <v>0.15582399999999999</v>
      </c>
      <c r="BR281" s="45">
        <v>5.5512300000000003</v>
      </c>
      <c r="BX281" s="45">
        <v>10.615509999999999</v>
      </c>
      <c r="BZ281" s="45">
        <v>1.986756</v>
      </c>
      <c r="CB281" s="45">
        <v>3.1943919999999997</v>
      </c>
      <c r="CD281" s="45">
        <v>0.457733</v>
      </c>
      <c r="DH281" s="45">
        <f t="shared" si="315"/>
        <v>95.237681000000009</v>
      </c>
      <c r="DJ281" s="45">
        <f t="shared" si="289"/>
        <v>4.7623189999999909</v>
      </c>
      <c r="DL281" s="41" t="s">
        <v>408</v>
      </c>
      <c r="DO281" s="45">
        <v>1.01</v>
      </c>
      <c r="DP281" s="41">
        <v>0.06</v>
      </c>
      <c r="DU281" s="45"/>
      <c r="DW281" s="75"/>
      <c r="DX281" s="41">
        <f t="shared" si="290"/>
        <v>52.970651395848243</v>
      </c>
      <c r="DY281" s="41">
        <f t="shared" si="291"/>
        <v>0</v>
      </c>
      <c r="DZ281" s="41">
        <f t="shared" si="292"/>
        <v>0.85898353614889034</v>
      </c>
      <c r="EA281" s="41">
        <f t="shared" si="293"/>
        <v>0</v>
      </c>
      <c r="EB281" s="41">
        <f t="shared" si="294"/>
        <v>15.737805501585028</v>
      </c>
      <c r="EC281" s="41">
        <f t="shared" si="295"/>
        <v>0</v>
      </c>
      <c r="ED281" s="41">
        <f t="shared" si="296"/>
        <v>7.3729420186113099</v>
      </c>
      <c r="EE281" s="41">
        <f t="shared" si="297"/>
        <v>0</v>
      </c>
      <c r="EF281" s="41">
        <f t="shared" si="298"/>
        <v>0.16361591164740769</v>
      </c>
      <c r="EG281" s="41">
        <f t="shared" si="299"/>
        <v>0</v>
      </c>
      <c r="EH281" s="41">
        <f t="shared" si="300"/>
        <v>5.8288168524388988</v>
      </c>
      <c r="EI281" s="41">
        <f t="shared" si="301"/>
        <v>0</v>
      </c>
      <c r="EJ281" s="41">
        <f t="shared" si="302"/>
        <v>11.146333980979648</v>
      </c>
      <c r="EK281" s="41">
        <f t="shared" si="303"/>
        <v>0</v>
      </c>
      <c r="EL281" s="41">
        <f t="shared" si="304"/>
        <v>2.0861028735044482</v>
      </c>
      <c r="EM281" s="41">
        <f t="shared" si="305"/>
        <v>0</v>
      </c>
      <c r="EN281" s="41">
        <f t="shared" si="306"/>
        <v>3.3541261887718576</v>
      </c>
      <c r="EO281" s="41">
        <f t="shared" si="307"/>
        <v>0</v>
      </c>
      <c r="EP281" s="41">
        <f t="shared" si="308"/>
        <v>0.48062174046426015</v>
      </c>
      <c r="EQ281" s="41">
        <f t="shared" si="309"/>
        <v>0</v>
      </c>
      <c r="ER281" s="41">
        <f t="shared" si="310"/>
        <v>100</v>
      </c>
      <c r="ES281" s="41">
        <f t="shared" si="311"/>
        <v>0</v>
      </c>
    </row>
    <row r="282" spans="1:149" s="41" customFormat="1" x14ac:dyDescent="0.45">
      <c r="A282" s="41" t="s">
        <v>604</v>
      </c>
      <c r="B282" s="75" t="s">
        <v>124</v>
      </c>
      <c r="C282" s="41" t="s">
        <v>630</v>
      </c>
      <c r="D282" s="41" t="s">
        <v>628</v>
      </c>
      <c r="E282" s="41" t="s">
        <v>20</v>
      </c>
      <c r="F282" s="41" t="s">
        <v>610</v>
      </c>
      <c r="G282" s="41" t="s">
        <v>603</v>
      </c>
      <c r="H282" s="41" t="s">
        <v>129</v>
      </c>
      <c r="I282" s="41">
        <v>24</v>
      </c>
      <c r="J282" s="41">
        <v>100</v>
      </c>
      <c r="K282" s="41">
        <v>2</v>
      </c>
      <c r="L282" s="41">
        <v>1200</v>
      </c>
      <c r="M282" s="41">
        <v>5</v>
      </c>
      <c r="N282" s="41" t="s">
        <v>92</v>
      </c>
      <c r="O282" s="41" t="s">
        <v>531</v>
      </c>
      <c r="P282" s="76" t="s">
        <v>226</v>
      </c>
      <c r="Q282" s="78"/>
      <c r="R282" s="77">
        <v>3</v>
      </c>
      <c r="S282" s="79"/>
      <c r="AA282" s="59">
        <v>1</v>
      </c>
      <c r="AB282" s="59"/>
      <c r="AC282" s="59">
        <v>0</v>
      </c>
      <c r="AE282" s="59"/>
      <c r="AG282" s="59"/>
      <c r="AQ282" s="75"/>
      <c r="AR282" s="80">
        <v>0.99070000000000003</v>
      </c>
      <c r="AS282" s="80"/>
      <c r="AU282" s="81">
        <v>1000</v>
      </c>
      <c r="AV282" s="81"/>
      <c r="AW282" s="81">
        <v>990.7</v>
      </c>
      <c r="AX282" s="81"/>
      <c r="AY282" s="81"/>
      <c r="AZ282" s="81"/>
      <c r="BA282" s="75"/>
      <c r="BB282" s="82" t="s">
        <v>441</v>
      </c>
      <c r="BC282" s="75" t="s">
        <v>132</v>
      </c>
      <c r="BD282" s="45">
        <v>49.292880000000004</v>
      </c>
      <c r="BF282" s="45">
        <v>0.79934400000000005</v>
      </c>
      <c r="BH282" s="45">
        <v>14.645124000000003</v>
      </c>
      <c r="BN282" s="45">
        <v>6.8610360000000004</v>
      </c>
      <c r="BP282" s="45">
        <v>0.15225600000000003</v>
      </c>
      <c r="BR282" s="45">
        <v>5.4241200000000003</v>
      </c>
      <c r="BX282" s="45">
        <v>10.372440000000001</v>
      </c>
      <c r="BZ282" s="45">
        <v>1.9412640000000001</v>
      </c>
      <c r="CB282" s="45">
        <v>3.121248</v>
      </c>
      <c r="CD282" s="45">
        <v>0.44725199999999998</v>
      </c>
      <c r="DH282" s="45">
        <f t="shared" si="315"/>
        <v>93.056963999999994</v>
      </c>
      <c r="DJ282" s="45">
        <f t="shared" si="289"/>
        <v>6.9430360000000064</v>
      </c>
      <c r="DL282" s="41" t="s">
        <v>408</v>
      </c>
      <c r="DO282" s="45">
        <v>3.24</v>
      </c>
      <c r="DP282" s="41">
        <v>0.04</v>
      </c>
      <c r="DU282" s="45"/>
      <c r="DW282" s="75"/>
      <c r="DX282" s="41">
        <f t="shared" si="290"/>
        <v>52.970651395848257</v>
      </c>
      <c r="DY282" s="41">
        <f t="shared" si="291"/>
        <v>0</v>
      </c>
      <c r="DZ282" s="41">
        <f t="shared" si="292"/>
        <v>0.85898353614889056</v>
      </c>
      <c r="EA282" s="41">
        <f t="shared" si="293"/>
        <v>0</v>
      </c>
      <c r="EB282" s="41">
        <f t="shared" si="294"/>
        <v>15.737805501585033</v>
      </c>
      <c r="EC282" s="41">
        <f t="shared" si="295"/>
        <v>0</v>
      </c>
      <c r="ED282" s="41">
        <f t="shared" si="296"/>
        <v>7.3729420186113117</v>
      </c>
      <c r="EE282" s="41">
        <f t="shared" si="297"/>
        <v>0</v>
      </c>
      <c r="EF282" s="41">
        <f t="shared" si="298"/>
        <v>0.16361591164740774</v>
      </c>
      <c r="EG282" s="41">
        <f t="shared" si="299"/>
        <v>0</v>
      </c>
      <c r="EH282" s="41">
        <f t="shared" si="300"/>
        <v>5.8288168524389006</v>
      </c>
      <c r="EI282" s="41">
        <f t="shared" si="301"/>
        <v>0</v>
      </c>
      <c r="EJ282" s="41">
        <f t="shared" si="302"/>
        <v>11.146333980979652</v>
      </c>
      <c r="EK282" s="41">
        <f t="shared" si="303"/>
        <v>0</v>
      </c>
      <c r="EL282" s="41">
        <f t="shared" si="304"/>
        <v>2.0861028735044487</v>
      </c>
      <c r="EM282" s="41">
        <f t="shared" si="305"/>
        <v>0</v>
      </c>
      <c r="EN282" s="41">
        <f t="shared" si="306"/>
        <v>3.3541261887718581</v>
      </c>
      <c r="EO282" s="41">
        <f t="shared" si="307"/>
        <v>0</v>
      </c>
      <c r="EP282" s="41">
        <f t="shared" si="308"/>
        <v>0.48062174046426015</v>
      </c>
      <c r="EQ282" s="41">
        <f t="shared" si="309"/>
        <v>0</v>
      </c>
      <c r="ER282" s="41">
        <f t="shared" si="310"/>
        <v>100</v>
      </c>
      <c r="ES282" s="41">
        <f t="shared" si="311"/>
        <v>0</v>
      </c>
    </row>
    <row r="283" spans="1:149" s="41" customFormat="1" x14ac:dyDescent="0.45">
      <c r="A283" s="41" t="s">
        <v>604</v>
      </c>
      <c r="B283" s="75" t="s">
        <v>124</v>
      </c>
      <c r="C283" s="41" t="s">
        <v>630</v>
      </c>
      <c r="D283" s="41" t="s">
        <v>628</v>
      </c>
      <c r="E283" s="41" t="s">
        <v>20</v>
      </c>
      <c r="F283" s="41" t="s">
        <v>611</v>
      </c>
      <c r="G283" s="41" t="s">
        <v>603</v>
      </c>
      <c r="H283" s="41" t="s">
        <v>129</v>
      </c>
      <c r="I283" s="41">
        <v>24</v>
      </c>
      <c r="J283" s="41">
        <v>60</v>
      </c>
      <c r="K283" s="41">
        <v>2</v>
      </c>
      <c r="L283" s="41">
        <v>1200</v>
      </c>
      <c r="M283" s="41">
        <v>5</v>
      </c>
      <c r="N283" s="41" t="s">
        <v>92</v>
      </c>
      <c r="O283" s="41" t="s">
        <v>531</v>
      </c>
      <c r="P283" s="76" t="s">
        <v>226</v>
      </c>
      <c r="Q283" s="78"/>
      <c r="R283" s="77">
        <v>3</v>
      </c>
      <c r="S283" s="79"/>
      <c r="AA283" s="59">
        <v>1</v>
      </c>
      <c r="AB283" s="59"/>
      <c r="AC283" s="59">
        <v>0</v>
      </c>
      <c r="AE283" s="59"/>
      <c r="AG283" s="59"/>
      <c r="AQ283" s="75"/>
      <c r="AR283" s="80">
        <v>0.99129999999999996</v>
      </c>
      <c r="AS283" s="80"/>
      <c r="AU283" s="81">
        <v>600</v>
      </c>
      <c r="AV283" s="81"/>
      <c r="AW283" s="81">
        <v>594.78</v>
      </c>
      <c r="AX283" s="81"/>
      <c r="AY283" s="81"/>
      <c r="AZ283" s="81"/>
      <c r="BA283" s="75"/>
      <c r="BB283" s="82" t="s">
        <v>441</v>
      </c>
      <c r="BC283" s="75" t="s">
        <v>132</v>
      </c>
      <c r="BD283" s="45">
        <v>49.588140000000003</v>
      </c>
      <c r="BF283" s="45">
        <v>0.80413200000000007</v>
      </c>
      <c r="BH283" s="45">
        <v>14.732847000000001</v>
      </c>
      <c r="BN283" s="45">
        <v>6.9021330000000001</v>
      </c>
      <c r="BP283" s="45">
        <v>0.153168</v>
      </c>
      <c r="BR283" s="45">
        <v>5.4566100000000004</v>
      </c>
      <c r="BX283" s="45">
        <v>10.434570000000001</v>
      </c>
      <c r="BZ283" s="45">
        <v>1.9528920000000003</v>
      </c>
      <c r="CB283" s="45">
        <v>3.1399439999999998</v>
      </c>
      <c r="CD283" s="45">
        <v>0.44993099999999997</v>
      </c>
      <c r="DH283" s="45">
        <f t="shared" si="315"/>
        <v>93.61436700000003</v>
      </c>
      <c r="DJ283" s="45">
        <f t="shared" si="289"/>
        <v>6.3856329999999701</v>
      </c>
      <c r="DL283" s="41" t="s">
        <v>408</v>
      </c>
      <c r="DO283" s="45">
        <v>2.67</v>
      </c>
      <c r="DP283" s="41">
        <v>0.03</v>
      </c>
      <c r="DU283" s="45"/>
      <c r="DW283" s="75"/>
      <c r="DX283" s="41">
        <f t="shared" si="290"/>
        <v>52.970651395848236</v>
      </c>
      <c r="DY283" s="41">
        <f t="shared" si="291"/>
        <v>0</v>
      </c>
      <c r="DZ283" s="41">
        <f t="shared" si="292"/>
        <v>0.85898353614889034</v>
      </c>
      <c r="EA283" s="41">
        <f t="shared" si="293"/>
        <v>0</v>
      </c>
      <c r="EB283" s="41">
        <f t="shared" si="294"/>
        <v>15.737805501585026</v>
      </c>
      <c r="EC283" s="41">
        <f t="shared" si="295"/>
        <v>0</v>
      </c>
      <c r="ED283" s="41">
        <f t="shared" si="296"/>
        <v>7.3729420186113073</v>
      </c>
      <c r="EE283" s="41">
        <f t="shared" si="297"/>
        <v>0</v>
      </c>
      <c r="EF283" s="41">
        <f t="shared" si="298"/>
        <v>0.16361591164740766</v>
      </c>
      <c r="EG283" s="41">
        <f t="shared" si="299"/>
        <v>0</v>
      </c>
      <c r="EH283" s="41">
        <f t="shared" si="300"/>
        <v>5.8288168524388988</v>
      </c>
      <c r="EI283" s="41">
        <f t="shared" si="301"/>
        <v>0</v>
      </c>
      <c r="EJ283" s="41">
        <f t="shared" si="302"/>
        <v>11.146333980979648</v>
      </c>
      <c r="EK283" s="41">
        <f t="shared" si="303"/>
        <v>0</v>
      </c>
      <c r="EL283" s="41">
        <f t="shared" si="304"/>
        <v>2.0861028735044482</v>
      </c>
      <c r="EM283" s="41">
        <f t="shared" si="305"/>
        <v>0</v>
      </c>
      <c r="EN283" s="41">
        <f t="shared" si="306"/>
        <v>3.3541261887718568</v>
      </c>
      <c r="EO283" s="41">
        <f t="shared" si="307"/>
        <v>0</v>
      </c>
      <c r="EP283" s="41">
        <f t="shared" si="308"/>
        <v>0.48062174046425998</v>
      </c>
      <c r="EQ283" s="41">
        <f t="shared" si="309"/>
        <v>0</v>
      </c>
      <c r="ER283" s="41">
        <f t="shared" si="310"/>
        <v>100</v>
      </c>
      <c r="ES283" s="41">
        <f t="shared" si="311"/>
        <v>0</v>
      </c>
    </row>
    <row r="284" spans="1:149" s="41" customFormat="1" x14ac:dyDescent="0.45">
      <c r="A284" s="41" t="s">
        <v>604</v>
      </c>
      <c r="B284" s="75" t="s">
        <v>124</v>
      </c>
      <c r="C284" s="41" t="s">
        <v>630</v>
      </c>
      <c r="D284" s="41" t="s">
        <v>628</v>
      </c>
      <c r="E284" s="41" t="s">
        <v>20</v>
      </c>
      <c r="F284" s="41" t="s">
        <v>612</v>
      </c>
      <c r="G284" s="41" t="s">
        <v>603</v>
      </c>
      <c r="H284" s="41" t="s">
        <v>129</v>
      </c>
      <c r="I284" s="41">
        <v>24</v>
      </c>
      <c r="J284" s="41">
        <v>170</v>
      </c>
      <c r="K284" s="41">
        <v>2</v>
      </c>
      <c r="L284" s="41">
        <v>1200</v>
      </c>
      <c r="M284" s="41">
        <v>5</v>
      </c>
      <c r="N284" s="41" t="s">
        <v>92</v>
      </c>
      <c r="O284" s="41" t="s">
        <v>531</v>
      </c>
      <c r="P284" s="76" t="s">
        <v>226</v>
      </c>
      <c r="Q284" s="78"/>
      <c r="R284" s="77">
        <v>3</v>
      </c>
      <c r="S284" s="79"/>
      <c r="AA284" s="59">
        <v>1</v>
      </c>
      <c r="AB284" s="59"/>
      <c r="AC284" s="59">
        <v>0</v>
      </c>
      <c r="AE284" s="59"/>
      <c r="AG284" s="59"/>
      <c r="AQ284" s="75"/>
      <c r="AR284" s="80">
        <v>0.99939999999999996</v>
      </c>
      <c r="AS284" s="80"/>
      <c r="AU284" s="81">
        <v>1700</v>
      </c>
      <c r="AV284" s="81"/>
      <c r="AW284" s="81">
        <v>1698.98</v>
      </c>
      <c r="AX284" s="81"/>
      <c r="AY284" s="81"/>
      <c r="AZ284" s="81"/>
      <c r="BA284" s="75"/>
      <c r="BB284" s="82" t="s">
        <v>441</v>
      </c>
      <c r="BC284" s="75" t="s">
        <v>132</v>
      </c>
      <c r="BD284" s="45">
        <v>48.831860000000006</v>
      </c>
      <c r="BF284" s="45">
        <v>0.79186800000000002</v>
      </c>
      <c r="BH284" s="45">
        <v>14.508153000000002</v>
      </c>
      <c r="BN284" s="45">
        <v>6.7968670000000007</v>
      </c>
      <c r="BP284" s="45">
        <v>0.15083200000000002</v>
      </c>
      <c r="BR284" s="45">
        <v>5.3733900000000006</v>
      </c>
      <c r="BX284" s="45">
        <v>10.275430000000002</v>
      </c>
      <c r="BZ284" s="45">
        <v>1.9231080000000003</v>
      </c>
      <c r="CB284" s="45">
        <v>3.0920559999999999</v>
      </c>
      <c r="CD284" s="45">
        <v>0.44306899999999999</v>
      </c>
      <c r="DH284" s="45">
        <f t="shared" si="315"/>
        <v>92.186633</v>
      </c>
      <c r="DJ284" s="45">
        <f t="shared" ref="DJ284:DJ316" si="316">IF(AND(DH284&lt;100, DH284&gt;0), 100-DH284, 0)</f>
        <v>7.8133669999999995</v>
      </c>
      <c r="DL284" s="41" t="s">
        <v>408</v>
      </c>
      <c r="DO284" s="45">
        <v>4.13</v>
      </c>
      <c r="DP284" s="41">
        <v>0.08</v>
      </c>
      <c r="DU284" s="45"/>
      <c r="DW284" s="75"/>
      <c r="DX284" s="41">
        <f t="shared" si="290"/>
        <v>52.970651395848257</v>
      </c>
      <c r="DY284" s="41">
        <f t="shared" si="291"/>
        <v>0</v>
      </c>
      <c r="DZ284" s="41">
        <f t="shared" si="292"/>
        <v>0.85898353614889056</v>
      </c>
      <c r="EA284" s="41">
        <f t="shared" si="293"/>
        <v>0</v>
      </c>
      <c r="EB284" s="41">
        <f t="shared" si="294"/>
        <v>15.737805501585031</v>
      </c>
      <c r="EC284" s="41">
        <f t="shared" si="295"/>
        <v>0</v>
      </c>
      <c r="ED284" s="41">
        <f t="shared" si="296"/>
        <v>7.3729420186113099</v>
      </c>
      <c r="EE284" s="41">
        <f t="shared" si="297"/>
        <v>0</v>
      </c>
      <c r="EF284" s="41">
        <f t="shared" si="298"/>
        <v>0.16361591164740771</v>
      </c>
      <c r="EG284" s="41">
        <f t="shared" si="299"/>
        <v>0</v>
      </c>
      <c r="EH284" s="41">
        <f t="shared" si="300"/>
        <v>5.8288168524389006</v>
      </c>
      <c r="EI284" s="41">
        <f t="shared" si="301"/>
        <v>0</v>
      </c>
      <c r="EJ284" s="41">
        <f t="shared" si="302"/>
        <v>11.146333980979652</v>
      </c>
      <c r="EK284" s="41">
        <f t="shared" si="303"/>
        <v>0</v>
      </c>
      <c r="EL284" s="41">
        <f t="shared" si="304"/>
        <v>2.0861028735044487</v>
      </c>
      <c r="EM284" s="41">
        <f t="shared" si="305"/>
        <v>0</v>
      </c>
      <c r="EN284" s="41">
        <f t="shared" si="306"/>
        <v>3.3541261887718581</v>
      </c>
      <c r="EO284" s="41">
        <f t="shared" si="307"/>
        <v>0</v>
      </c>
      <c r="EP284" s="41">
        <f t="shared" si="308"/>
        <v>0.48062174046426015</v>
      </c>
      <c r="EQ284" s="41">
        <f t="shared" si="309"/>
        <v>0</v>
      </c>
      <c r="ER284" s="41">
        <f t="shared" si="310"/>
        <v>100</v>
      </c>
      <c r="ES284" s="41">
        <f t="shared" si="311"/>
        <v>0</v>
      </c>
    </row>
    <row r="285" spans="1:149" s="41" customFormat="1" x14ac:dyDescent="0.45">
      <c r="A285" s="41" t="s">
        <v>604</v>
      </c>
      <c r="B285" s="75" t="s">
        <v>124</v>
      </c>
      <c r="C285" s="41" t="s">
        <v>630</v>
      </c>
      <c r="D285" s="41" t="s">
        <v>628</v>
      </c>
      <c r="E285" s="41" t="s">
        <v>20</v>
      </c>
      <c r="F285" s="41" t="s">
        <v>613</v>
      </c>
      <c r="G285" s="41" t="s">
        <v>603</v>
      </c>
      <c r="H285" s="41" t="s">
        <v>129</v>
      </c>
      <c r="I285" s="41">
        <v>24</v>
      </c>
      <c r="J285" s="41">
        <v>170</v>
      </c>
      <c r="K285" s="41">
        <v>2</v>
      </c>
      <c r="L285" s="41">
        <v>1200</v>
      </c>
      <c r="M285" s="41">
        <v>5</v>
      </c>
      <c r="N285" s="41" t="s">
        <v>92</v>
      </c>
      <c r="O285" s="41" t="s">
        <v>531</v>
      </c>
      <c r="P285" s="76" t="s">
        <v>226</v>
      </c>
      <c r="Q285" s="78"/>
      <c r="R285" s="77">
        <v>3</v>
      </c>
      <c r="S285" s="79"/>
      <c r="AA285" s="59">
        <v>1</v>
      </c>
      <c r="AB285" s="59"/>
      <c r="AC285" s="59">
        <v>0</v>
      </c>
      <c r="AE285" s="59"/>
      <c r="AG285" s="59"/>
      <c r="AQ285" s="75"/>
      <c r="AR285" s="80">
        <v>0.99939999999999996</v>
      </c>
      <c r="AS285" s="80"/>
      <c r="AU285" s="81">
        <v>1700</v>
      </c>
      <c r="AV285" s="81"/>
      <c r="AW285" s="81">
        <v>1698.98</v>
      </c>
      <c r="AX285" s="81"/>
      <c r="AY285" s="81"/>
      <c r="AZ285" s="81"/>
      <c r="BA285" s="75"/>
      <c r="BB285" s="82" t="s">
        <v>441</v>
      </c>
      <c r="BC285" s="75" t="s">
        <v>132</v>
      </c>
      <c r="BD285" s="45">
        <v>48.971720000000005</v>
      </c>
      <c r="BF285" s="45">
        <v>0.79413600000000006</v>
      </c>
      <c r="BH285" s="45">
        <v>14.549706</v>
      </c>
      <c r="BN285" s="45">
        <v>6.8163340000000003</v>
      </c>
      <c r="BP285" s="45">
        <v>0.15126400000000001</v>
      </c>
      <c r="BR285" s="45">
        <v>5.3887800000000006</v>
      </c>
      <c r="BX285" s="45">
        <v>10.304860000000001</v>
      </c>
      <c r="BZ285" s="45">
        <v>1.9286160000000001</v>
      </c>
      <c r="CB285" s="45">
        <v>3.1009120000000001</v>
      </c>
      <c r="CD285" s="45">
        <v>0.44433799999999996</v>
      </c>
      <c r="DH285" s="45">
        <f t="shared" si="315"/>
        <v>92.450665999999998</v>
      </c>
      <c r="DJ285" s="45">
        <f t="shared" si="316"/>
        <v>7.5493340000000018</v>
      </c>
      <c r="DL285" s="41" t="s">
        <v>408</v>
      </c>
      <c r="DO285" s="45">
        <v>3.86</v>
      </c>
      <c r="DP285" s="41">
        <v>0.06</v>
      </c>
      <c r="DU285" s="45"/>
      <c r="DW285" s="75"/>
      <c r="DX285" s="41">
        <f t="shared" si="290"/>
        <v>52.970651395848257</v>
      </c>
      <c r="DY285" s="41">
        <f t="shared" si="291"/>
        <v>0</v>
      </c>
      <c r="DZ285" s="41">
        <f t="shared" si="292"/>
        <v>0.85898353614889056</v>
      </c>
      <c r="EA285" s="41">
        <f t="shared" si="293"/>
        <v>0</v>
      </c>
      <c r="EB285" s="41">
        <f t="shared" si="294"/>
        <v>15.737805501585031</v>
      </c>
      <c r="EC285" s="41">
        <f t="shared" si="295"/>
        <v>0</v>
      </c>
      <c r="ED285" s="41">
        <f t="shared" si="296"/>
        <v>7.3729420186113099</v>
      </c>
      <c r="EE285" s="41">
        <f t="shared" si="297"/>
        <v>0</v>
      </c>
      <c r="EF285" s="41">
        <f t="shared" si="298"/>
        <v>0.16361591164740771</v>
      </c>
      <c r="EG285" s="41">
        <f t="shared" si="299"/>
        <v>0</v>
      </c>
      <c r="EH285" s="41">
        <f t="shared" si="300"/>
        <v>5.8288168524389006</v>
      </c>
      <c r="EI285" s="41">
        <f t="shared" si="301"/>
        <v>0</v>
      </c>
      <c r="EJ285" s="41">
        <f t="shared" si="302"/>
        <v>11.146333980979652</v>
      </c>
      <c r="EK285" s="41">
        <f t="shared" si="303"/>
        <v>0</v>
      </c>
      <c r="EL285" s="41">
        <f t="shared" si="304"/>
        <v>2.0861028735044482</v>
      </c>
      <c r="EM285" s="41">
        <f t="shared" si="305"/>
        <v>0</v>
      </c>
      <c r="EN285" s="41">
        <f t="shared" si="306"/>
        <v>3.3541261887718581</v>
      </c>
      <c r="EO285" s="41">
        <f t="shared" si="307"/>
        <v>0</v>
      </c>
      <c r="EP285" s="41">
        <f t="shared" si="308"/>
        <v>0.48062174046426015</v>
      </c>
      <c r="EQ285" s="41">
        <f t="shared" si="309"/>
        <v>0</v>
      </c>
      <c r="ER285" s="41">
        <f t="shared" si="310"/>
        <v>100</v>
      </c>
      <c r="ES285" s="41">
        <f t="shared" si="311"/>
        <v>0</v>
      </c>
    </row>
    <row r="286" spans="1:149" s="41" customFormat="1" x14ac:dyDescent="0.45">
      <c r="A286" s="41" t="s">
        <v>604</v>
      </c>
      <c r="B286" s="75" t="s">
        <v>124</v>
      </c>
      <c r="C286" s="41" t="s">
        <v>630</v>
      </c>
      <c r="D286" s="41" t="s">
        <v>628</v>
      </c>
      <c r="E286" s="41" t="s">
        <v>20</v>
      </c>
      <c r="F286" s="41" t="s">
        <v>614</v>
      </c>
      <c r="G286" s="41" t="s">
        <v>603</v>
      </c>
      <c r="H286" s="41" t="s">
        <v>129</v>
      </c>
      <c r="I286" s="41">
        <v>24</v>
      </c>
      <c r="J286" s="41">
        <v>200</v>
      </c>
      <c r="K286" s="41">
        <v>2</v>
      </c>
      <c r="L286" s="41">
        <v>1200</v>
      </c>
      <c r="M286" s="41">
        <v>5</v>
      </c>
      <c r="N286" s="41" t="s">
        <v>92</v>
      </c>
      <c r="O286" s="41" t="s">
        <v>531</v>
      </c>
      <c r="P286" s="76" t="s">
        <v>226</v>
      </c>
      <c r="Q286" s="78"/>
      <c r="R286" s="77">
        <v>3</v>
      </c>
      <c r="S286" s="79"/>
      <c r="AA286" s="59">
        <v>1</v>
      </c>
      <c r="AB286" s="59"/>
      <c r="AC286" s="59">
        <v>0</v>
      </c>
      <c r="AE286" s="59"/>
      <c r="AG286" s="59"/>
      <c r="AQ286" s="75"/>
      <c r="AR286" s="80">
        <v>1.0069999999999999</v>
      </c>
      <c r="AS286" s="80"/>
      <c r="AU286" s="81">
        <v>2000</v>
      </c>
      <c r="AV286" s="81"/>
      <c r="AW286" s="81">
        <v>2013.9999999999998</v>
      </c>
      <c r="AX286" s="81"/>
      <c r="AY286" s="81"/>
      <c r="AZ286" s="81"/>
      <c r="BA286" s="75"/>
      <c r="BB286" s="82" t="s">
        <v>441</v>
      </c>
      <c r="BC286" s="75" t="s">
        <v>132</v>
      </c>
      <c r="BD286" s="45">
        <v>48.692</v>
      </c>
      <c r="BF286" s="45">
        <v>0.78959999999999997</v>
      </c>
      <c r="BH286" s="45">
        <v>14.466600000000001</v>
      </c>
      <c r="BN286" s="45">
        <v>6.7774000000000001</v>
      </c>
      <c r="BP286" s="45">
        <v>0.15040000000000001</v>
      </c>
      <c r="BR286" s="45">
        <v>5.3580000000000005</v>
      </c>
      <c r="BX286" s="45">
        <v>10.246000000000002</v>
      </c>
      <c r="BZ286" s="45">
        <v>1.9176</v>
      </c>
      <c r="CB286" s="45">
        <v>3.0831999999999997</v>
      </c>
      <c r="CD286" s="45">
        <v>0.44179999999999997</v>
      </c>
      <c r="DH286" s="45">
        <f t="shared" si="315"/>
        <v>91.922600000000017</v>
      </c>
      <c r="DJ286" s="45">
        <f t="shared" si="316"/>
        <v>8.077399999999983</v>
      </c>
      <c r="DL286" s="41" t="s">
        <v>408</v>
      </c>
      <c r="DO286" s="45">
        <v>4.4000000000000004</v>
      </c>
      <c r="DP286" s="41">
        <v>0.05</v>
      </c>
      <c r="DU286" s="45"/>
      <c r="DW286" s="75"/>
      <c r="DX286" s="41">
        <f t="shared" ref="DX286:DX327" si="317">BD286/$DH286*100</f>
        <v>52.970651395848236</v>
      </c>
      <c r="DY286" s="41">
        <f t="shared" ref="DY286:DY327" si="318">DX286*SQRT(((BE286/BD286)^2)+(($DI286/$DH286)^2))</f>
        <v>0</v>
      </c>
      <c r="DZ286" s="41">
        <f t="shared" ref="DZ286:DZ327" si="319">BF286/$DH286*100</f>
        <v>0.85898353614889034</v>
      </c>
      <c r="EA286" s="41">
        <f t="shared" ref="EA286:EA327" si="320">DZ286*SQRT(((BG286/BF286)^2)+(($DI286/$DH286)^2))</f>
        <v>0</v>
      </c>
      <c r="EB286" s="41">
        <f t="shared" ref="EB286:EB327" si="321">BH286/$DH286*100</f>
        <v>15.737805501585028</v>
      </c>
      <c r="EC286" s="41">
        <f t="shared" ref="EC286:EC327" si="322">EB286*SQRT(((BI286/BH286)^2)+(($DI286/$DH286)^2))</f>
        <v>0</v>
      </c>
      <c r="ED286" s="41">
        <f t="shared" ref="ED286:ED327" si="323">BN286/$DH286*100</f>
        <v>7.372942018611309</v>
      </c>
      <c r="EE286" s="41">
        <f t="shared" ref="EE286:EE327" si="324">ED286*SQRT(((BO286/BN286)^2)+(($DI286/$DH286)^2))</f>
        <v>0</v>
      </c>
      <c r="EF286" s="41">
        <f t="shared" ref="EF286:EF327" si="325">BP286/$DH286*100</f>
        <v>0.16361591164740769</v>
      </c>
      <c r="EG286" s="41">
        <f t="shared" ref="EG286:EG327" si="326">EF286*SQRT(((BQ286/BP286)^2)+(($DI286/$DH286)^2))</f>
        <v>0</v>
      </c>
      <c r="EH286" s="41">
        <f t="shared" ref="EH286:EH327" si="327">BR286/$DH286*100</f>
        <v>5.8288168524388988</v>
      </c>
      <c r="EI286" s="41">
        <f t="shared" ref="EI286:EI327" si="328">EH286*SQRT(((BS286/BR286)^2)+(($DI286/$DH286)^2))</f>
        <v>0</v>
      </c>
      <c r="EJ286" s="41">
        <f t="shared" ref="EJ286:EJ327" si="329">BX286/$DH286*100</f>
        <v>11.14633398097965</v>
      </c>
      <c r="EK286" s="41">
        <f t="shared" ref="EK286:EK327" si="330">EJ286*SQRT(((BY286/BX286)^2)+(($DI286/$DH286)^2))</f>
        <v>0</v>
      </c>
      <c r="EL286" s="41">
        <f t="shared" ref="EL286:EL327" si="331">BZ286/$DH286*100</f>
        <v>2.0861028735044482</v>
      </c>
      <c r="EM286" s="41">
        <f t="shared" ref="EM286:EM327" si="332">EL286*SQRT(((CA286/BZ286)^2)+(($DI286/$DH286)^2))</f>
        <v>0</v>
      </c>
      <c r="EN286" s="41">
        <f t="shared" ref="EN286:EN327" si="333">CB286/$DH286*100</f>
        <v>3.3541261887718568</v>
      </c>
      <c r="EO286" s="41">
        <f t="shared" ref="EO286:EO327" si="334">EN286*SQRT(((CC286/CB286)^2)+(($DI286/$DH286)^2))</f>
        <v>0</v>
      </c>
      <c r="EP286" s="41">
        <f t="shared" ref="EP286:EP327" si="335">CD286/$DH286*100</f>
        <v>0.48062174046426004</v>
      </c>
      <c r="EQ286" s="41">
        <f t="shared" ref="EQ286:EQ327" si="336">EP286*SQRT(((CE286/CD286)^2)+(($DI286/$DH286)^2))</f>
        <v>0</v>
      </c>
      <c r="ER286" s="41">
        <f t="shared" ref="ER286:ER327" si="337">DH286/$DH286*100</f>
        <v>100</v>
      </c>
      <c r="ES286" s="41">
        <f t="shared" ref="ES286:ES327" si="338">ER286*SQRT(((DI286/DH286)^2)+(($DI286/$DH286)^2))</f>
        <v>0</v>
      </c>
    </row>
    <row r="287" spans="1:149" s="41" customFormat="1" x14ac:dyDescent="0.45">
      <c r="A287" s="41" t="s">
        <v>604</v>
      </c>
      <c r="B287" s="75" t="s">
        <v>124</v>
      </c>
      <c r="C287" s="41" t="s">
        <v>631</v>
      </c>
      <c r="D287" s="41" t="s">
        <v>629</v>
      </c>
      <c r="E287" s="41" t="s">
        <v>20</v>
      </c>
      <c r="F287" s="41" t="s">
        <v>615</v>
      </c>
      <c r="G287" s="41" t="s">
        <v>603</v>
      </c>
      <c r="H287" s="41" t="s">
        <v>129</v>
      </c>
      <c r="I287" s="41">
        <v>24</v>
      </c>
      <c r="J287" s="41">
        <v>60</v>
      </c>
      <c r="K287" s="41">
        <v>2</v>
      </c>
      <c r="L287" s="41">
        <v>1200</v>
      </c>
      <c r="M287" s="41">
        <v>5</v>
      </c>
      <c r="N287" s="41" t="s">
        <v>92</v>
      </c>
      <c r="O287" s="41" t="s">
        <v>531</v>
      </c>
      <c r="P287" s="76" t="s">
        <v>226</v>
      </c>
      <c r="Q287" s="78"/>
      <c r="R287" s="77">
        <v>3</v>
      </c>
      <c r="S287" s="79"/>
      <c r="AA287" s="59">
        <v>1</v>
      </c>
      <c r="AB287" s="59"/>
      <c r="AC287" s="59">
        <v>0</v>
      </c>
      <c r="AE287" s="59"/>
      <c r="AG287" s="59"/>
      <c r="AQ287" s="75"/>
      <c r="AR287" s="80">
        <v>0.99129999999999996</v>
      </c>
      <c r="AS287" s="80"/>
      <c r="AU287" s="81">
        <v>600</v>
      </c>
      <c r="AV287" s="81"/>
      <c r="AW287" s="81">
        <v>594.78</v>
      </c>
      <c r="AX287" s="81"/>
      <c r="AY287" s="81"/>
      <c r="AZ287" s="81"/>
      <c r="BA287" s="75"/>
      <c r="BB287" s="82" t="s">
        <v>441</v>
      </c>
      <c r="BC287" s="75" t="s">
        <v>132</v>
      </c>
      <c r="BD287" s="45">
        <v>52.148339999999997</v>
      </c>
      <c r="BF287" s="45">
        <v>0.84329100000000012</v>
      </c>
      <c r="BH287" s="45">
        <v>17.127531000000005</v>
      </c>
      <c r="BN287" s="45">
        <v>6.6881700000000013</v>
      </c>
      <c r="BP287" s="45">
        <v>0.145395</v>
      </c>
      <c r="BR287" s="45">
        <v>2.3553990000000002</v>
      </c>
      <c r="BX287" s="45">
        <v>5.6510189999999998</v>
      </c>
      <c r="BZ287" s="45">
        <v>4.2067620000000003</v>
      </c>
      <c r="CB287" s="45">
        <v>3.7027260000000002</v>
      </c>
      <c r="CD287" s="45">
        <v>0.56219399999999997</v>
      </c>
      <c r="DH287" s="45">
        <f>SUM(BD287,BF287,BH287,BN287,BP287,BR287,BX287,BZ287,CB287,CD287)</f>
        <v>93.430827000000008</v>
      </c>
      <c r="DJ287" s="45">
        <f t="shared" si="316"/>
        <v>6.5691729999999922</v>
      </c>
      <c r="DL287" s="41" t="s">
        <v>408</v>
      </c>
      <c r="DO287" s="45">
        <v>2.57</v>
      </c>
      <c r="DP287" s="41">
        <v>0.05</v>
      </c>
      <c r="DU287" s="45"/>
      <c r="DW287" s="75"/>
      <c r="DX287" s="41">
        <f t="shared" si="317"/>
        <v>55.814918560016594</v>
      </c>
      <c r="DY287" s="41">
        <f t="shared" si="318"/>
        <v>0</v>
      </c>
      <c r="DZ287" s="41">
        <f t="shared" si="319"/>
        <v>0.90258325552443197</v>
      </c>
      <c r="EA287" s="41">
        <f t="shared" si="320"/>
        <v>0</v>
      </c>
      <c r="EB287" s="41">
        <f t="shared" si="321"/>
        <v>18.331777155306568</v>
      </c>
      <c r="EC287" s="41">
        <f t="shared" si="322"/>
        <v>0</v>
      </c>
      <c r="ED287" s="41">
        <f t="shared" si="323"/>
        <v>7.158418923124807</v>
      </c>
      <c r="EE287" s="41">
        <f t="shared" si="324"/>
        <v>0</v>
      </c>
      <c r="EF287" s="41">
        <f t="shared" si="325"/>
        <v>0.15561780267662617</v>
      </c>
      <c r="EG287" s="41">
        <f t="shared" si="326"/>
        <v>0</v>
      </c>
      <c r="EH287" s="41">
        <f t="shared" si="327"/>
        <v>2.5210084033613445</v>
      </c>
      <c r="EI287" s="41">
        <f t="shared" si="328"/>
        <v>0</v>
      </c>
      <c r="EJ287" s="41">
        <f t="shared" si="329"/>
        <v>6.0483452640315374</v>
      </c>
      <c r="EK287" s="41">
        <f t="shared" si="330"/>
        <v>0</v>
      </c>
      <c r="EL287" s="41">
        <f t="shared" si="331"/>
        <v>4.5025417574437183</v>
      </c>
      <c r="EM287" s="41">
        <f t="shared" si="332"/>
        <v>0</v>
      </c>
      <c r="EN287" s="41">
        <f t="shared" si="333"/>
        <v>3.9630667081647477</v>
      </c>
      <c r="EO287" s="41">
        <f t="shared" si="334"/>
        <v>0</v>
      </c>
      <c r="EP287" s="41">
        <f t="shared" si="335"/>
        <v>0.60172217034962128</v>
      </c>
      <c r="EQ287" s="41">
        <f t="shared" si="336"/>
        <v>0</v>
      </c>
      <c r="ER287" s="41">
        <f t="shared" si="337"/>
        <v>100</v>
      </c>
      <c r="ES287" s="41">
        <f t="shared" si="338"/>
        <v>0</v>
      </c>
    </row>
    <row r="288" spans="1:149" s="41" customFormat="1" x14ac:dyDescent="0.45">
      <c r="A288" s="41" t="s">
        <v>604</v>
      </c>
      <c r="B288" s="75" t="s">
        <v>124</v>
      </c>
      <c r="C288" s="41" t="s">
        <v>631</v>
      </c>
      <c r="D288" s="41" t="s">
        <v>629</v>
      </c>
      <c r="E288" s="41" t="s">
        <v>20</v>
      </c>
      <c r="F288" s="41" t="s">
        <v>616</v>
      </c>
      <c r="G288" s="41" t="s">
        <v>603</v>
      </c>
      <c r="H288" s="41" t="s">
        <v>129</v>
      </c>
      <c r="I288" s="41">
        <v>24</v>
      </c>
      <c r="J288" s="41">
        <v>60</v>
      </c>
      <c r="K288" s="41">
        <v>2</v>
      </c>
      <c r="L288" s="41">
        <v>1200</v>
      </c>
      <c r="M288" s="41">
        <v>5</v>
      </c>
      <c r="N288" s="41" t="s">
        <v>92</v>
      </c>
      <c r="O288" s="41" t="s">
        <v>531</v>
      </c>
      <c r="P288" s="76" t="s">
        <v>226</v>
      </c>
      <c r="Q288" s="78"/>
      <c r="R288" s="77">
        <v>3</v>
      </c>
      <c r="S288" s="79"/>
      <c r="AA288" s="59">
        <v>1</v>
      </c>
      <c r="AB288" s="59"/>
      <c r="AC288" s="59">
        <v>0</v>
      </c>
      <c r="AE288" s="59"/>
      <c r="AG288" s="59"/>
      <c r="AQ288" s="75"/>
      <c r="AR288" s="80">
        <v>0.99129999999999996</v>
      </c>
      <c r="AS288" s="80"/>
      <c r="AU288" s="81">
        <v>600</v>
      </c>
      <c r="AV288" s="81"/>
      <c r="AW288" s="81">
        <v>594.78</v>
      </c>
      <c r="AX288" s="81"/>
      <c r="AY288" s="81"/>
      <c r="AZ288" s="81"/>
      <c r="BA288" s="75"/>
      <c r="BB288" s="82" t="s">
        <v>441</v>
      </c>
      <c r="BC288" s="75" t="s">
        <v>132</v>
      </c>
      <c r="BD288" s="45">
        <v>52.175240000000002</v>
      </c>
      <c r="BF288" s="45">
        <v>0.84372600000000009</v>
      </c>
      <c r="BH288" s="45">
        <v>17.136366000000002</v>
      </c>
      <c r="BN288" s="45">
        <v>6.6916200000000003</v>
      </c>
      <c r="BP288" s="45">
        <v>0.14547000000000002</v>
      </c>
      <c r="BR288" s="45">
        <v>2.356614</v>
      </c>
      <c r="BX288" s="45">
        <v>5.6539340000000005</v>
      </c>
      <c r="BZ288" s="45">
        <v>4.2089319999999999</v>
      </c>
      <c r="CB288" s="45">
        <v>3.7046359999999998</v>
      </c>
      <c r="CD288" s="45">
        <v>0.56248399999999998</v>
      </c>
      <c r="DH288" s="45">
        <f t="shared" si="315"/>
        <v>93.479022000000001</v>
      </c>
      <c r="DJ288" s="45">
        <f t="shared" si="316"/>
        <v>6.5209779999999995</v>
      </c>
      <c r="DL288" s="41" t="s">
        <v>408</v>
      </c>
      <c r="DO288" s="45">
        <v>2.52</v>
      </c>
      <c r="DP288" s="41">
        <v>0.05</v>
      </c>
      <c r="DU288" s="45"/>
      <c r="DW288" s="75"/>
      <c r="DX288" s="41">
        <f t="shared" si="317"/>
        <v>55.814918560016601</v>
      </c>
      <c r="DY288" s="41">
        <f t="shared" si="318"/>
        <v>0</v>
      </c>
      <c r="DZ288" s="41">
        <f t="shared" si="319"/>
        <v>0.90258325552443197</v>
      </c>
      <c r="EA288" s="41">
        <f t="shared" si="320"/>
        <v>0</v>
      </c>
      <c r="EB288" s="41">
        <f t="shared" si="321"/>
        <v>18.331777155306568</v>
      </c>
      <c r="EC288" s="41">
        <f t="shared" si="322"/>
        <v>0</v>
      </c>
      <c r="ED288" s="41">
        <f t="shared" si="323"/>
        <v>7.1584189231248052</v>
      </c>
      <c r="EE288" s="41">
        <f t="shared" si="324"/>
        <v>0</v>
      </c>
      <c r="EF288" s="41">
        <f t="shared" si="325"/>
        <v>0.15561780267662623</v>
      </c>
      <c r="EG288" s="41">
        <f t="shared" si="326"/>
        <v>0</v>
      </c>
      <c r="EH288" s="41">
        <f t="shared" si="327"/>
        <v>2.5210084033613445</v>
      </c>
      <c r="EI288" s="41">
        <f t="shared" si="328"/>
        <v>0</v>
      </c>
      <c r="EJ288" s="41">
        <f t="shared" si="329"/>
        <v>6.0483452640315392</v>
      </c>
      <c r="EK288" s="41">
        <f t="shared" si="330"/>
        <v>0</v>
      </c>
      <c r="EL288" s="41">
        <f t="shared" si="331"/>
        <v>4.5025417574437183</v>
      </c>
      <c r="EM288" s="41">
        <f t="shared" si="332"/>
        <v>0</v>
      </c>
      <c r="EN288" s="41">
        <f t="shared" si="333"/>
        <v>3.9630667081647477</v>
      </c>
      <c r="EO288" s="41">
        <f t="shared" si="334"/>
        <v>0</v>
      </c>
      <c r="EP288" s="41">
        <f t="shared" si="335"/>
        <v>0.60172217034962128</v>
      </c>
      <c r="EQ288" s="41">
        <f t="shared" si="336"/>
        <v>0</v>
      </c>
      <c r="ER288" s="41">
        <f t="shared" si="337"/>
        <v>100</v>
      </c>
      <c r="ES288" s="41">
        <f t="shared" si="338"/>
        <v>0</v>
      </c>
    </row>
    <row r="289" spans="1:149" s="41" customFormat="1" x14ac:dyDescent="0.45">
      <c r="A289" s="41" t="s">
        <v>604</v>
      </c>
      <c r="B289" s="75" t="s">
        <v>124</v>
      </c>
      <c r="C289" s="41" t="s">
        <v>631</v>
      </c>
      <c r="D289" s="41" t="s">
        <v>629</v>
      </c>
      <c r="E289" s="41" t="s">
        <v>20</v>
      </c>
      <c r="F289" s="41" t="s">
        <v>617</v>
      </c>
      <c r="G289" s="41" t="s">
        <v>603</v>
      </c>
      <c r="H289" s="41" t="s">
        <v>129</v>
      </c>
      <c r="I289" s="41">
        <v>24</v>
      </c>
      <c r="J289" s="41">
        <v>60</v>
      </c>
      <c r="K289" s="41">
        <v>2</v>
      </c>
      <c r="L289" s="41">
        <v>1200</v>
      </c>
      <c r="M289" s="41">
        <v>5</v>
      </c>
      <c r="N289" s="41" t="s">
        <v>92</v>
      </c>
      <c r="O289" s="41" t="s">
        <v>531</v>
      </c>
      <c r="P289" s="76" t="s">
        <v>226</v>
      </c>
      <c r="Q289" s="78"/>
      <c r="R289" s="77">
        <v>3</v>
      </c>
      <c r="S289" s="79"/>
      <c r="AA289" s="59">
        <v>1</v>
      </c>
      <c r="AB289" s="59"/>
      <c r="AC289" s="59">
        <v>0</v>
      </c>
      <c r="AE289" s="59"/>
      <c r="AG289" s="59"/>
      <c r="AQ289" s="75"/>
      <c r="AR289" s="80">
        <v>0.99129999999999996</v>
      </c>
      <c r="AS289" s="80"/>
      <c r="AU289" s="81">
        <v>600</v>
      </c>
      <c r="AV289" s="81"/>
      <c r="AW289" s="81">
        <v>594.78</v>
      </c>
      <c r="AX289" s="81"/>
      <c r="AY289" s="81"/>
      <c r="AZ289" s="81"/>
      <c r="BA289" s="75"/>
      <c r="BB289" s="82" t="s">
        <v>441</v>
      </c>
      <c r="BC289" s="75" t="s">
        <v>132</v>
      </c>
      <c r="BD289" s="45">
        <v>52.191380000000002</v>
      </c>
      <c r="BF289" s="45">
        <v>0.84398700000000004</v>
      </c>
      <c r="BH289" s="45">
        <v>17.141667000000002</v>
      </c>
      <c r="BN289" s="45">
        <v>6.6936900000000001</v>
      </c>
      <c r="BP289" s="45">
        <v>0.14551500000000001</v>
      </c>
      <c r="BR289" s="45">
        <v>2.3573430000000002</v>
      </c>
      <c r="BX289" s="45">
        <v>5.6556829999999998</v>
      </c>
      <c r="BZ289" s="45">
        <v>4.2102339999999998</v>
      </c>
      <c r="CB289" s="45">
        <v>3.7057819999999997</v>
      </c>
      <c r="CD289" s="45">
        <v>0.56265799999999999</v>
      </c>
      <c r="DH289" s="45">
        <f t="shared" si="315"/>
        <v>93.507939000000007</v>
      </c>
      <c r="DJ289" s="45">
        <f t="shared" si="316"/>
        <v>6.4920609999999925</v>
      </c>
      <c r="DL289" s="41" t="s">
        <v>408</v>
      </c>
      <c r="DO289" s="45">
        <v>2.4900000000000002</v>
      </c>
      <c r="DP289" s="41">
        <v>0.05</v>
      </c>
      <c r="DU289" s="45"/>
      <c r="DW289" s="75"/>
      <c r="DX289" s="41">
        <f t="shared" si="317"/>
        <v>55.814918560016601</v>
      </c>
      <c r="DY289" s="41">
        <f t="shared" si="318"/>
        <v>0</v>
      </c>
      <c r="DZ289" s="41">
        <f t="shared" si="319"/>
        <v>0.90258325552443197</v>
      </c>
      <c r="EA289" s="41">
        <f t="shared" si="320"/>
        <v>0</v>
      </c>
      <c r="EB289" s="41">
        <f t="shared" si="321"/>
        <v>18.331777155306568</v>
      </c>
      <c r="EC289" s="41">
        <f t="shared" si="322"/>
        <v>0</v>
      </c>
      <c r="ED289" s="41">
        <f t="shared" si="323"/>
        <v>7.1584189231248052</v>
      </c>
      <c r="EE289" s="41">
        <f t="shared" si="324"/>
        <v>0</v>
      </c>
      <c r="EF289" s="41">
        <f t="shared" si="325"/>
        <v>0.1556178026766262</v>
      </c>
      <c r="EG289" s="41">
        <f t="shared" si="326"/>
        <v>0</v>
      </c>
      <c r="EH289" s="41">
        <f t="shared" si="327"/>
        <v>2.5210084033613445</v>
      </c>
      <c r="EI289" s="41">
        <f t="shared" si="328"/>
        <v>0</v>
      </c>
      <c r="EJ289" s="41">
        <f t="shared" si="329"/>
        <v>6.0483452640315374</v>
      </c>
      <c r="EK289" s="41">
        <f t="shared" si="330"/>
        <v>0</v>
      </c>
      <c r="EL289" s="41">
        <f t="shared" si="331"/>
        <v>4.5025417574437174</v>
      </c>
      <c r="EM289" s="41">
        <f t="shared" si="332"/>
        <v>0</v>
      </c>
      <c r="EN289" s="41">
        <f t="shared" si="333"/>
        <v>3.9630667081647468</v>
      </c>
      <c r="EO289" s="41">
        <f t="shared" si="334"/>
        <v>0</v>
      </c>
      <c r="EP289" s="41">
        <f t="shared" si="335"/>
        <v>0.60172217034962128</v>
      </c>
      <c r="EQ289" s="41">
        <f t="shared" si="336"/>
        <v>0</v>
      </c>
      <c r="ER289" s="41">
        <f t="shared" si="337"/>
        <v>100</v>
      </c>
      <c r="ES289" s="41">
        <f t="shared" si="338"/>
        <v>0</v>
      </c>
    </row>
    <row r="290" spans="1:149" s="41" customFormat="1" x14ac:dyDescent="0.45">
      <c r="A290" s="41" t="s">
        <v>604</v>
      </c>
      <c r="B290" s="75" t="s">
        <v>124</v>
      </c>
      <c r="C290" s="41" t="s">
        <v>631</v>
      </c>
      <c r="D290" s="41" t="s">
        <v>629</v>
      </c>
      <c r="E290" s="41" t="s">
        <v>20</v>
      </c>
      <c r="F290" s="41" t="s">
        <v>618</v>
      </c>
      <c r="G290" s="41" t="s">
        <v>603</v>
      </c>
      <c r="H290" s="41" t="s">
        <v>129</v>
      </c>
      <c r="I290" s="41">
        <v>24</v>
      </c>
      <c r="J290" s="41">
        <v>52</v>
      </c>
      <c r="K290" s="41">
        <v>2</v>
      </c>
      <c r="L290" s="41">
        <v>1200</v>
      </c>
      <c r="M290" s="41">
        <v>5</v>
      </c>
      <c r="N290" s="41" t="s">
        <v>92</v>
      </c>
      <c r="O290" s="41" t="s">
        <v>531</v>
      </c>
      <c r="P290" s="76" t="s">
        <v>226</v>
      </c>
      <c r="Q290" s="78"/>
      <c r="R290" s="77">
        <v>3</v>
      </c>
      <c r="S290" s="79"/>
      <c r="AA290" s="59">
        <v>1</v>
      </c>
      <c r="AB290" s="59"/>
      <c r="AC290" s="59">
        <v>0</v>
      </c>
      <c r="AE290" s="59"/>
      <c r="AG290" s="59"/>
      <c r="AQ290" s="75"/>
      <c r="AR290" s="80">
        <v>0.99199999999999999</v>
      </c>
      <c r="AS290" s="80"/>
      <c r="AU290" s="81">
        <v>520</v>
      </c>
      <c r="AV290" s="81"/>
      <c r="AW290" s="81">
        <v>515.84</v>
      </c>
      <c r="AX290" s="81"/>
      <c r="AY290" s="81"/>
      <c r="AZ290" s="81"/>
      <c r="BA290" s="75"/>
      <c r="BB290" s="82" t="s">
        <v>441</v>
      </c>
      <c r="BC290" s="75" t="s">
        <v>132</v>
      </c>
      <c r="BD290" s="45">
        <v>52.223659999999988</v>
      </c>
      <c r="BF290" s="45">
        <v>0.84450899999999995</v>
      </c>
      <c r="BH290" s="45">
        <v>17.152269</v>
      </c>
      <c r="BN290" s="45">
        <v>6.6978299999999997</v>
      </c>
      <c r="BP290" s="45">
        <v>0.14560499999999998</v>
      </c>
      <c r="BR290" s="45">
        <v>2.3588010000000001</v>
      </c>
      <c r="BX290" s="45">
        <v>5.6591810000000002</v>
      </c>
      <c r="BZ290" s="45">
        <v>4.2128379999999996</v>
      </c>
      <c r="CB290" s="45">
        <v>3.7080739999999999</v>
      </c>
      <c r="CD290" s="45">
        <v>0.5630059999999999</v>
      </c>
      <c r="DH290" s="45">
        <f t="shared" si="315"/>
        <v>93.565772999999993</v>
      </c>
      <c r="DJ290" s="45">
        <f t="shared" si="316"/>
        <v>6.434227000000007</v>
      </c>
      <c r="DL290" s="41" t="s">
        <v>408</v>
      </c>
      <c r="DO290" s="45">
        <v>2.4300000000000002</v>
      </c>
      <c r="DP290" s="41">
        <v>0.05</v>
      </c>
      <c r="DU290" s="45"/>
      <c r="DW290" s="75"/>
      <c r="DX290" s="41">
        <f t="shared" si="317"/>
        <v>55.814918560016594</v>
      </c>
      <c r="DY290" s="41">
        <f t="shared" si="318"/>
        <v>0</v>
      </c>
      <c r="DZ290" s="41">
        <f t="shared" si="319"/>
        <v>0.90258325552443197</v>
      </c>
      <c r="EA290" s="41">
        <f t="shared" si="320"/>
        <v>0</v>
      </c>
      <c r="EB290" s="41">
        <f t="shared" si="321"/>
        <v>18.331777155306568</v>
      </c>
      <c r="EC290" s="41">
        <f t="shared" si="322"/>
        <v>0</v>
      </c>
      <c r="ED290" s="41">
        <f t="shared" si="323"/>
        <v>7.1584189231248052</v>
      </c>
      <c r="EE290" s="41">
        <f t="shared" si="324"/>
        <v>0</v>
      </c>
      <c r="EF290" s="41">
        <f t="shared" si="325"/>
        <v>0.1556178026766262</v>
      </c>
      <c r="EG290" s="41">
        <f t="shared" si="326"/>
        <v>0</v>
      </c>
      <c r="EH290" s="41">
        <f t="shared" si="327"/>
        <v>2.5210084033613449</v>
      </c>
      <c r="EI290" s="41">
        <f t="shared" si="328"/>
        <v>0</v>
      </c>
      <c r="EJ290" s="41">
        <f t="shared" si="329"/>
        <v>6.0483452640315392</v>
      </c>
      <c r="EK290" s="41">
        <f t="shared" si="330"/>
        <v>0</v>
      </c>
      <c r="EL290" s="41">
        <f t="shared" si="331"/>
        <v>4.5025417574437183</v>
      </c>
      <c r="EM290" s="41">
        <f t="shared" si="332"/>
        <v>0</v>
      </c>
      <c r="EN290" s="41">
        <f t="shared" si="333"/>
        <v>3.9630667081647477</v>
      </c>
      <c r="EO290" s="41">
        <f t="shared" si="334"/>
        <v>0</v>
      </c>
      <c r="EP290" s="41">
        <f t="shared" si="335"/>
        <v>0.60172217034962128</v>
      </c>
      <c r="EQ290" s="41">
        <f t="shared" si="336"/>
        <v>0</v>
      </c>
      <c r="ER290" s="41">
        <f t="shared" si="337"/>
        <v>100</v>
      </c>
      <c r="ES290" s="41">
        <f t="shared" si="338"/>
        <v>0</v>
      </c>
    </row>
    <row r="291" spans="1:149" s="41" customFormat="1" x14ac:dyDescent="0.45">
      <c r="A291" s="41" t="s">
        <v>604</v>
      </c>
      <c r="B291" s="75" t="s">
        <v>124</v>
      </c>
      <c r="C291" s="41" t="s">
        <v>631</v>
      </c>
      <c r="D291" s="41" t="s">
        <v>629</v>
      </c>
      <c r="E291" s="41" t="s">
        <v>20</v>
      </c>
      <c r="F291" s="41" t="s">
        <v>619</v>
      </c>
      <c r="G291" s="41" t="s">
        <v>603</v>
      </c>
      <c r="H291" s="41" t="s">
        <v>129</v>
      </c>
      <c r="I291" s="41">
        <v>24</v>
      </c>
      <c r="J291" s="41">
        <v>52</v>
      </c>
      <c r="K291" s="41">
        <v>2</v>
      </c>
      <c r="L291" s="41">
        <v>1200</v>
      </c>
      <c r="M291" s="41">
        <v>5</v>
      </c>
      <c r="N291" s="41" t="s">
        <v>92</v>
      </c>
      <c r="O291" s="41" t="s">
        <v>531</v>
      </c>
      <c r="P291" s="76" t="s">
        <v>226</v>
      </c>
      <c r="Q291" s="78"/>
      <c r="R291" s="77">
        <v>3</v>
      </c>
      <c r="S291" s="79"/>
      <c r="AA291" s="59">
        <v>1</v>
      </c>
      <c r="AB291" s="59"/>
      <c r="AC291" s="59">
        <v>0</v>
      </c>
      <c r="AE291" s="59"/>
      <c r="AG291" s="59"/>
      <c r="AQ291" s="75"/>
      <c r="AR291" s="80">
        <v>0.99199999999999999</v>
      </c>
      <c r="AS291" s="80"/>
      <c r="AU291" s="81">
        <v>520</v>
      </c>
      <c r="AV291" s="81"/>
      <c r="AW291" s="81">
        <v>515.84</v>
      </c>
      <c r="AX291" s="81"/>
      <c r="AY291" s="81"/>
      <c r="AZ291" s="81"/>
      <c r="BA291" s="75"/>
      <c r="BB291" s="82" t="s">
        <v>441</v>
      </c>
      <c r="BC291" s="75" t="s">
        <v>132</v>
      </c>
      <c r="BD291" s="45">
        <v>52.223659999999988</v>
      </c>
      <c r="BF291" s="45">
        <v>0.84450899999999995</v>
      </c>
      <c r="BH291" s="45">
        <v>17.152269</v>
      </c>
      <c r="BN291" s="45">
        <v>6.6978299999999997</v>
      </c>
      <c r="BP291" s="45">
        <v>0.14560499999999998</v>
      </c>
      <c r="BR291" s="45">
        <v>2.3588010000000001</v>
      </c>
      <c r="BX291" s="45">
        <v>5.6591810000000002</v>
      </c>
      <c r="BZ291" s="45">
        <v>4.2128379999999996</v>
      </c>
      <c r="CB291" s="45">
        <v>3.7080739999999999</v>
      </c>
      <c r="CD291" s="45">
        <v>0.5630059999999999</v>
      </c>
      <c r="DH291" s="45">
        <f t="shared" si="315"/>
        <v>93.565772999999993</v>
      </c>
      <c r="DJ291" s="45">
        <f t="shared" si="316"/>
        <v>6.434227000000007</v>
      </c>
      <c r="DL291" s="41" t="s">
        <v>408</v>
      </c>
      <c r="DO291" s="45">
        <v>2.4300000000000002</v>
      </c>
      <c r="DP291" s="41">
        <v>0.05</v>
      </c>
      <c r="DU291" s="45"/>
      <c r="DW291" s="75"/>
      <c r="DX291" s="41">
        <f t="shared" si="317"/>
        <v>55.814918560016594</v>
      </c>
      <c r="DY291" s="41">
        <f t="shared" si="318"/>
        <v>0</v>
      </c>
      <c r="DZ291" s="41">
        <f t="shared" si="319"/>
        <v>0.90258325552443197</v>
      </c>
      <c r="EA291" s="41">
        <f t="shared" si="320"/>
        <v>0</v>
      </c>
      <c r="EB291" s="41">
        <f t="shared" si="321"/>
        <v>18.331777155306568</v>
      </c>
      <c r="EC291" s="41">
        <f t="shared" si="322"/>
        <v>0</v>
      </c>
      <c r="ED291" s="41">
        <f t="shared" si="323"/>
        <v>7.1584189231248052</v>
      </c>
      <c r="EE291" s="41">
        <f t="shared" si="324"/>
        <v>0</v>
      </c>
      <c r="EF291" s="41">
        <f t="shared" si="325"/>
        <v>0.1556178026766262</v>
      </c>
      <c r="EG291" s="41">
        <f t="shared" si="326"/>
        <v>0</v>
      </c>
      <c r="EH291" s="41">
        <f t="shared" si="327"/>
        <v>2.5210084033613449</v>
      </c>
      <c r="EI291" s="41">
        <f t="shared" si="328"/>
        <v>0</v>
      </c>
      <c r="EJ291" s="41">
        <f t="shared" si="329"/>
        <v>6.0483452640315392</v>
      </c>
      <c r="EK291" s="41">
        <f t="shared" si="330"/>
        <v>0</v>
      </c>
      <c r="EL291" s="41">
        <f t="shared" si="331"/>
        <v>4.5025417574437183</v>
      </c>
      <c r="EM291" s="41">
        <f t="shared" si="332"/>
        <v>0</v>
      </c>
      <c r="EN291" s="41">
        <f t="shared" si="333"/>
        <v>3.9630667081647477</v>
      </c>
      <c r="EO291" s="41">
        <f t="shared" si="334"/>
        <v>0</v>
      </c>
      <c r="EP291" s="41">
        <f t="shared" si="335"/>
        <v>0.60172217034962128</v>
      </c>
      <c r="EQ291" s="41">
        <f t="shared" si="336"/>
        <v>0</v>
      </c>
      <c r="ER291" s="41">
        <f t="shared" si="337"/>
        <v>100</v>
      </c>
      <c r="ES291" s="41">
        <f t="shared" si="338"/>
        <v>0</v>
      </c>
    </row>
    <row r="292" spans="1:149" s="41" customFormat="1" x14ac:dyDescent="0.45">
      <c r="A292" s="41" t="s">
        <v>604</v>
      </c>
      <c r="B292" s="75" t="s">
        <v>124</v>
      </c>
      <c r="C292" s="41" t="s">
        <v>631</v>
      </c>
      <c r="D292" s="41" t="s">
        <v>629</v>
      </c>
      <c r="E292" s="41" t="s">
        <v>20</v>
      </c>
      <c r="F292" s="41" t="s">
        <v>620</v>
      </c>
      <c r="G292" s="41" t="s">
        <v>603</v>
      </c>
      <c r="H292" s="41" t="s">
        <v>129</v>
      </c>
      <c r="I292" s="41">
        <v>24</v>
      </c>
      <c r="J292" s="41">
        <v>52</v>
      </c>
      <c r="K292" s="41">
        <v>2</v>
      </c>
      <c r="L292" s="41">
        <v>1200</v>
      </c>
      <c r="M292" s="41">
        <v>5</v>
      </c>
      <c r="N292" s="41" t="s">
        <v>92</v>
      </c>
      <c r="O292" s="41" t="s">
        <v>531</v>
      </c>
      <c r="P292" s="76" t="s">
        <v>226</v>
      </c>
      <c r="Q292" s="78"/>
      <c r="R292" s="77">
        <v>3</v>
      </c>
      <c r="S292" s="79"/>
      <c r="AA292" s="59">
        <v>1</v>
      </c>
      <c r="AB292" s="59"/>
      <c r="AC292" s="59">
        <v>0</v>
      </c>
      <c r="AE292" s="59"/>
      <c r="AG292" s="59"/>
      <c r="AQ292" s="75"/>
      <c r="AR292" s="80">
        <v>0.99199999999999999</v>
      </c>
      <c r="AS292" s="80"/>
      <c r="AU292" s="81">
        <v>520</v>
      </c>
      <c r="AV292" s="81"/>
      <c r="AW292" s="81">
        <v>515.84</v>
      </c>
      <c r="AX292" s="81"/>
      <c r="AY292" s="81"/>
      <c r="AZ292" s="81"/>
      <c r="BA292" s="75"/>
      <c r="BB292" s="82" t="s">
        <v>441</v>
      </c>
      <c r="BC292" s="75" t="s">
        <v>132</v>
      </c>
      <c r="BD292" s="45">
        <v>52.255939999999988</v>
      </c>
      <c r="BF292" s="45">
        <v>0.84503099999999987</v>
      </c>
      <c r="BH292" s="45">
        <v>17.162870999999999</v>
      </c>
      <c r="BN292" s="45">
        <v>6.7019700000000002</v>
      </c>
      <c r="BP292" s="45">
        <v>0.14569499999999999</v>
      </c>
      <c r="BR292" s="45">
        <v>2.3602590000000001</v>
      </c>
      <c r="BX292" s="45">
        <v>5.6626789999999998</v>
      </c>
      <c r="BZ292" s="45">
        <v>4.2154419999999995</v>
      </c>
      <c r="CB292" s="45">
        <v>3.7103659999999996</v>
      </c>
      <c r="CD292" s="45">
        <v>0.56335399999999991</v>
      </c>
      <c r="DH292" s="45">
        <f t="shared" si="315"/>
        <v>93.623606999999978</v>
      </c>
      <c r="DJ292" s="45">
        <f t="shared" si="316"/>
        <v>6.3763930000000215</v>
      </c>
      <c r="DL292" s="41" t="s">
        <v>408</v>
      </c>
      <c r="DO292" s="45">
        <v>2.37</v>
      </c>
      <c r="DP292" s="41">
        <v>0.06</v>
      </c>
      <c r="DU292" s="45"/>
      <c r="DW292" s="75"/>
      <c r="DX292" s="41">
        <f t="shared" si="317"/>
        <v>55.814918560016601</v>
      </c>
      <c r="DY292" s="41">
        <f t="shared" si="318"/>
        <v>0</v>
      </c>
      <c r="DZ292" s="41">
        <f t="shared" si="319"/>
        <v>0.90258325552443197</v>
      </c>
      <c r="EA292" s="41">
        <f t="shared" si="320"/>
        <v>0</v>
      </c>
      <c r="EB292" s="41">
        <f t="shared" si="321"/>
        <v>18.331777155306568</v>
      </c>
      <c r="EC292" s="41">
        <f t="shared" si="322"/>
        <v>0</v>
      </c>
      <c r="ED292" s="41">
        <f t="shared" si="323"/>
        <v>7.158418923124807</v>
      </c>
      <c r="EE292" s="41">
        <f t="shared" si="324"/>
        <v>0</v>
      </c>
      <c r="EF292" s="41">
        <f t="shared" si="325"/>
        <v>0.15561780267662623</v>
      </c>
      <c r="EG292" s="41">
        <f t="shared" si="326"/>
        <v>0</v>
      </c>
      <c r="EH292" s="41">
        <f t="shared" si="327"/>
        <v>2.5210084033613454</v>
      </c>
      <c r="EI292" s="41">
        <f t="shared" si="328"/>
        <v>0</v>
      </c>
      <c r="EJ292" s="41">
        <f t="shared" si="329"/>
        <v>6.04834526403154</v>
      </c>
      <c r="EK292" s="41">
        <f t="shared" si="330"/>
        <v>0</v>
      </c>
      <c r="EL292" s="41">
        <f t="shared" si="331"/>
        <v>4.5025417574437192</v>
      </c>
      <c r="EM292" s="41">
        <f t="shared" si="332"/>
        <v>0</v>
      </c>
      <c r="EN292" s="41">
        <f t="shared" si="333"/>
        <v>3.9630667081647482</v>
      </c>
      <c r="EO292" s="41">
        <f t="shared" si="334"/>
        <v>0</v>
      </c>
      <c r="EP292" s="41">
        <f t="shared" si="335"/>
        <v>0.60172217034962139</v>
      </c>
      <c r="EQ292" s="41">
        <f t="shared" si="336"/>
        <v>0</v>
      </c>
      <c r="ER292" s="41">
        <f t="shared" si="337"/>
        <v>100</v>
      </c>
      <c r="ES292" s="41">
        <f t="shared" si="338"/>
        <v>0</v>
      </c>
    </row>
    <row r="293" spans="1:149" s="41" customFormat="1" x14ac:dyDescent="0.45">
      <c r="A293" s="41" t="s">
        <v>604</v>
      </c>
      <c r="B293" s="75" t="s">
        <v>124</v>
      </c>
      <c r="C293" s="41" t="s">
        <v>631</v>
      </c>
      <c r="D293" s="41" t="s">
        <v>629</v>
      </c>
      <c r="E293" s="41" t="s">
        <v>20</v>
      </c>
      <c r="F293" s="41" t="s">
        <v>621</v>
      </c>
      <c r="G293" s="41" t="s">
        <v>603</v>
      </c>
      <c r="H293" s="41" t="s">
        <v>129</v>
      </c>
      <c r="I293" s="41">
        <v>24</v>
      </c>
      <c r="J293" s="41">
        <v>100</v>
      </c>
      <c r="K293" s="41">
        <v>2</v>
      </c>
      <c r="L293" s="41">
        <v>1200</v>
      </c>
      <c r="M293" s="41">
        <v>5</v>
      </c>
      <c r="N293" s="41" t="s">
        <v>92</v>
      </c>
      <c r="O293" s="41" t="s">
        <v>531</v>
      </c>
      <c r="P293" s="76" t="s">
        <v>226</v>
      </c>
      <c r="Q293" s="78"/>
      <c r="R293" s="77">
        <v>3</v>
      </c>
      <c r="S293" s="79"/>
      <c r="AA293" s="59">
        <v>1</v>
      </c>
      <c r="AB293" s="59"/>
      <c r="AC293" s="59">
        <v>0</v>
      </c>
      <c r="AE293" s="59"/>
      <c r="AG293" s="59"/>
      <c r="AQ293" s="75"/>
      <c r="AR293" s="80">
        <v>0.99070000000000003</v>
      </c>
      <c r="AS293" s="80"/>
      <c r="AU293" s="81">
        <v>1000</v>
      </c>
      <c r="AV293" s="81"/>
      <c r="AW293" s="81">
        <v>990.7</v>
      </c>
      <c r="AX293" s="81"/>
      <c r="AY293" s="81"/>
      <c r="AZ293" s="81"/>
      <c r="BA293" s="75"/>
      <c r="BB293" s="82" t="s">
        <v>441</v>
      </c>
      <c r="BC293" s="75" t="s">
        <v>132</v>
      </c>
      <c r="BD293" s="45">
        <v>51.771740000000001</v>
      </c>
      <c r="BF293" s="45">
        <v>0.83720099999999997</v>
      </c>
      <c r="BH293" s="45">
        <v>17.003841000000001</v>
      </c>
      <c r="BN293" s="45">
        <v>6.639870000000001</v>
      </c>
      <c r="BP293" s="45">
        <v>0.144345</v>
      </c>
      <c r="BR293" s="45">
        <v>2.3383890000000003</v>
      </c>
      <c r="BX293" s="45">
        <v>5.6102090000000002</v>
      </c>
      <c r="BZ293" s="45">
        <v>4.1763820000000003</v>
      </c>
      <c r="CB293" s="45">
        <v>3.675986</v>
      </c>
      <c r="CD293" s="45">
        <v>0.55813400000000002</v>
      </c>
      <c r="DH293" s="45">
        <f t="shared" si="315"/>
        <v>92.756097000000011</v>
      </c>
      <c r="DJ293" s="45">
        <f t="shared" si="316"/>
        <v>7.2439029999999889</v>
      </c>
      <c r="DL293" s="41" t="s">
        <v>408</v>
      </c>
      <c r="DO293" s="45">
        <v>3.27</v>
      </c>
      <c r="DP293" s="41">
        <v>0.06</v>
      </c>
      <c r="DU293" s="45"/>
      <c r="DW293" s="75"/>
      <c r="DX293" s="41">
        <f t="shared" si="317"/>
        <v>55.814918560016594</v>
      </c>
      <c r="DY293" s="41">
        <f t="shared" si="318"/>
        <v>0</v>
      </c>
      <c r="DZ293" s="41">
        <f t="shared" si="319"/>
        <v>0.90258325552443186</v>
      </c>
      <c r="EA293" s="41">
        <f t="shared" si="320"/>
        <v>0</v>
      </c>
      <c r="EB293" s="41">
        <f t="shared" si="321"/>
        <v>18.331777155306568</v>
      </c>
      <c r="EC293" s="41">
        <f t="shared" si="322"/>
        <v>0</v>
      </c>
      <c r="ED293" s="41">
        <f t="shared" si="323"/>
        <v>7.1584189231248052</v>
      </c>
      <c r="EE293" s="41">
        <f t="shared" si="324"/>
        <v>0</v>
      </c>
      <c r="EF293" s="41">
        <f t="shared" si="325"/>
        <v>0.15561780267662617</v>
      </c>
      <c r="EG293" s="41">
        <f t="shared" si="326"/>
        <v>0</v>
      </c>
      <c r="EH293" s="41">
        <f t="shared" si="327"/>
        <v>2.5210084033613445</v>
      </c>
      <c r="EI293" s="41">
        <f t="shared" si="328"/>
        <v>0</v>
      </c>
      <c r="EJ293" s="41">
        <f t="shared" si="329"/>
        <v>6.0483452640315374</v>
      </c>
      <c r="EK293" s="41">
        <f t="shared" si="330"/>
        <v>0</v>
      </c>
      <c r="EL293" s="41">
        <f t="shared" si="331"/>
        <v>4.5025417574437174</v>
      </c>
      <c r="EM293" s="41">
        <f t="shared" si="332"/>
        <v>0</v>
      </c>
      <c r="EN293" s="41">
        <f t="shared" si="333"/>
        <v>3.9630667081647468</v>
      </c>
      <c r="EO293" s="41">
        <f t="shared" si="334"/>
        <v>0</v>
      </c>
      <c r="EP293" s="41">
        <f t="shared" si="335"/>
        <v>0.60172217034962128</v>
      </c>
      <c r="EQ293" s="41">
        <f t="shared" si="336"/>
        <v>0</v>
      </c>
      <c r="ER293" s="41">
        <f t="shared" si="337"/>
        <v>100</v>
      </c>
      <c r="ES293" s="41">
        <f t="shared" si="338"/>
        <v>0</v>
      </c>
    </row>
    <row r="294" spans="1:149" s="41" customFormat="1" x14ac:dyDescent="0.45">
      <c r="A294" s="41" t="s">
        <v>604</v>
      </c>
      <c r="B294" s="75" t="s">
        <v>124</v>
      </c>
      <c r="C294" s="41" t="s">
        <v>631</v>
      </c>
      <c r="D294" s="41" t="s">
        <v>629</v>
      </c>
      <c r="E294" s="41" t="s">
        <v>20</v>
      </c>
      <c r="F294" s="41" t="s">
        <v>622</v>
      </c>
      <c r="G294" s="41" t="s">
        <v>603</v>
      </c>
      <c r="H294" s="41" t="s">
        <v>129</v>
      </c>
      <c r="I294" s="41">
        <v>24</v>
      </c>
      <c r="J294" s="41">
        <v>100</v>
      </c>
      <c r="K294" s="41">
        <v>2</v>
      </c>
      <c r="L294" s="41">
        <v>1200</v>
      </c>
      <c r="M294" s="41">
        <v>5</v>
      </c>
      <c r="N294" s="41" t="s">
        <v>92</v>
      </c>
      <c r="O294" s="41" t="s">
        <v>531</v>
      </c>
      <c r="P294" s="76" t="s">
        <v>226</v>
      </c>
      <c r="Q294" s="78"/>
      <c r="R294" s="77">
        <v>3</v>
      </c>
      <c r="S294" s="79"/>
      <c r="AA294" s="59">
        <v>1</v>
      </c>
      <c r="AB294" s="59"/>
      <c r="AC294" s="59">
        <v>0</v>
      </c>
      <c r="AE294" s="59"/>
      <c r="AG294" s="59"/>
      <c r="AQ294" s="75"/>
      <c r="AR294" s="80">
        <v>0.99070000000000003</v>
      </c>
      <c r="AS294" s="80"/>
      <c r="AU294" s="81">
        <v>1000</v>
      </c>
      <c r="AV294" s="81"/>
      <c r="AW294" s="81">
        <v>990.7</v>
      </c>
      <c r="AX294" s="81"/>
      <c r="AY294" s="81"/>
      <c r="AZ294" s="81"/>
      <c r="BA294" s="75"/>
      <c r="BB294" s="82" t="s">
        <v>441</v>
      </c>
      <c r="BC294" s="75" t="s">
        <v>132</v>
      </c>
      <c r="BD294" s="45">
        <v>51.674900000000001</v>
      </c>
      <c r="BF294" s="45">
        <v>0.83563499999999991</v>
      </c>
      <c r="BH294" s="45">
        <v>16.972035000000002</v>
      </c>
      <c r="BN294" s="45">
        <v>6.6274499999999996</v>
      </c>
      <c r="BP294" s="45">
        <v>0.14407499999999998</v>
      </c>
      <c r="BR294" s="45">
        <v>2.334015</v>
      </c>
      <c r="BX294" s="45">
        <v>5.5997149999999998</v>
      </c>
      <c r="BZ294" s="45">
        <v>4.1685699999999999</v>
      </c>
      <c r="CB294" s="45">
        <v>3.6691099999999999</v>
      </c>
      <c r="CD294" s="45">
        <v>0.55708999999999997</v>
      </c>
      <c r="DH294" s="45">
        <f t="shared" si="315"/>
        <v>92.582595000000012</v>
      </c>
      <c r="DJ294" s="45">
        <f t="shared" si="316"/>
        <v>7.417404999999988</v>
      </c>
      <c r="DL294" s="41" t="s">
        <v>408</v>
      </c>
      <c r="DO294" s="45">
        <v>3.45</v>
      </c>
      <c r="DP294" s="41">
        <v>0.05</v>
      </c>
      <c r="DU294" s="45"/>
      <c r="DW294" s="75"/>
      <c r="DX294" s="41">
        <f t="shared" si="317"/>
        <v>55.814918560016594</v>
      </c>
      <c r="DY294" s="41">
        <f t="shared" si="318"/>
        <v>0</v>
      </c>
      <c r="DZ294" s="41">
        <f t="shared" si="319"/>
        <v>0.90258325552443186</v>
      </c>
      <c r="EA294" s="41">
        <f t="shared" si="320"/>
        <v>0</v>
      </c>
      <c r="EB294" s="41">
        <f t="shared" si="321"/>
        <v>18.331777155306568</v>
      </c>
      <c r="EC294" s="41">
        <f t="shared" si="322"/>
        <v>0</v>
      </c>
      <c r="ED294" s="41">
        <f t="shared" si="323"/>
        <v>7.1584189231248043</v>
      </c>
      <c r="EE294" s="41">
        <f t="shared" si="324"/>
        <v>0</v>
      </c>
      <c r="EF294" s="41">
        <f t="shared" si="325"/>
        <v>0.15561780267662617</v>
      </c>
      <c r="EG294" s="41">
        <f t="shared" si="326"/>
        <v>0</v>
      </c>
      <c r="EH294" s="41">
        <f t="shared" si="327"/>
        <v>2.5210084033613445</v>
      </c>
      <c r="EI294" s="41">
        <f t="shared" si="328"/>
        <v>0</v>
      </c>
      <c r="EJ294" s="41">
        <f t="shared" si="329"/>
        <v>6.0483452640315374</v>
      </c>
      <c r="EK294" s="41">
        <f t="shared" si="330"/>
        <v>0</v>
      </c>
      <c r="EL294" s="41">
        <f t="shared" si="331"/>
        <v>4.5025417574437174</v>
      </c>
      <c r="EM294" s="41">
        <f t="shared" si="332"/>
        <v>0</v>
      </c>
      <c r="EN294" s="41">
        <f t="shared" si="333"/>
        <v>3.9630667081647468</v>
      </c>
      <c r="EO294" s="41">
        <f t="shared" si="334"/>
        <v>0</v>
      </c>
      <c r="EP294" s="41">
        <f t="shared" si="335"/>
        <v>0.60172217034962128</v>
      </c>
      <c r="EQ294" s="41">
        <f t="shared" si="336"/>
        <v>0</v>
      </c>
      <c r="ER294" s="41">
        <f t="shared" si="337"/>
        <v>100</v>
      </c>
      <c r="ES294" s="41">
        <f t="shared" si="338"/>
        <v>0</v>
      </c>
    </row>
    <row r="295" spans="1:149" s="41" customFormat="1" x14ac:dyDescent="0.45">
      <c r="A295" s="41" t="s">
        <v>604</v>
      </c>
      <c r="B295" s="75" t="s">
        <v>124</v>
      </c>
      <c r="C295" s="41" t="s">
        <v>631</v>
      </c>
      <c r="D295" s="41" t="s">
        <v>629</v>
      </c>
      <c r="E295" s="41" t="s">
        <v>20</v>
      </c>
      <c r="F295" s="41" t="s">
        <v>623</v>
      </c>
      <c r="G295" s="41" t="s">
        <v>603</v>
      </c>
      <c r="H295" s="41" t="s">
        <v>129</v>
      </c>
      <c r="I295" s="41">
        <v>24</v>
      </c>
      <c r="J295" s="41">
        <v>170</v>
      </c>
      <c r="K295" s="41">
        <v>2</v>
      </c>
      <c r="L295" s="41">
        <v>1200</v>
      </c>
      <c r="M295" s="41">
        <v>5</v>
      </c>
      <c r="N295" s="41" t="s">
        <v>92</v>
      </c>
      <c r="O295" s="41" t="s">
        <v>531</v>
      </c>
      <c r="P295" s="76" t="s">
        <v>226</v>
      </c>
      <c r="Q295" s="78"/>
      <c r="R295" s="77">
        <v>3</v>
      </c>
      <c r="S295" s="79"/>
      <c r="AA295" s="59">
        <v>1</v>
      </c>
      <c r="AB295" s="59"/>
      <c r="AC295" s="59">
        <v>0</v>
      </c>
      <c r="AE295" s="59"/>
      <c r="AG295" s="59"/>
      <c r="AQ295" s="75"/>
      <c r="AR295" s="80">
        <v>0.99939999999999996</v>
      </c>
      <c r="AS295" s="80"/>
      <c r="AU295" s="81">
        <v>1700</v>
      </c>
      <c r="AV295" s="81"/>
      <c r="AW295" s="81">
        <v>1698.98</v>
      </c>
      <c r="AX295" s="81"/>
      <c r="AY295" s="81"/>
      <c r="AZ295" s="81"/>
      <c r="BA295" s="75"/>
      <c r="BB295" s="82" t="s">
        <v>441</v>
      </c>
      <c r="BC295" s="75" t="s">
        <v>132</v>
      </c>
      <c r="BD295" s="45">
        <v>50.953979999999994</v>
      </c>
      <c r="BF295" s="45">
        <v>0.82397699999999996</v>
      </c>
      <c r="BH295" s="45">
        <v>16.735257000000001</v>
      </c>
      <c r="BN295" s="45">
        <v>6.5349900000000005</v>
      </c>
      <c r="BP295" s="45">
        <v>0.142065</v>
      </c>
      <c r="BR295" s="45">
        <v>2.301453</v>
      </c>
      <c r="BX295" s="45">
        <v>5.5215929999999993</v>
      </c>
      <c r="BZ295" s="45">
        <v>4.1104139999999996</v>
      </c>
      <c r="CB295" s="45">
        <v>3.6179219999999996</v>
      </c>
      <c r="CD295" s="45">
        <v>0.54931799999999997</v>
      </c>
      <c r="DH295" s="45">
        <f t="shared" si="315"/>
        <v>91.29096899999999</v>
      </c>
      <c r="DJ295" s="45">
        <f t="shared" si="316"/>
        <v>8.7090310000000102</v>
      </c>
      <c r="DL295" s="41" t="s">
        <v>408</v>
      </c>
      <c r="DO295" s="45">
        <v>4.79</v>
      </c>
      <c r="DP295" s="41">
        <v>0.05</v>
      </c>
      <c r="DU295" s="45"/>
      <c r="DW295" s="75"/>
      <c r="DX295" s="41">
        <f t="shared" si="317"/>
        <v>55.814918560016601</v>
      </c>
      <c r="DY295" s="41">
        <f t="shared" si="318"/>
        <v>0</v>
      </c>
      <c r="DZ295" s="41">
        <f t="shared" si="319"/>
        <v>0.90258325552443197</v>
      </c>
      <c r="EA295" s="41">
        <f t="shared" si="320"/>
        <v>0</v>
      </c>
      <c r="EB295" s="41">
        <f t="shared" si="321"/>
        <v>18.331777155306568</v>
      </c>
      <c r="EC295" s="41">
        <f t="shared" si="322"/>
        <v>0</v>
      </c>
      <c r="ED295" s="41">
        <f t="shared" si="323"/>
        <v>7.158418923124807</v>
      </c>
      <c r="EE295" s="41">
        <f t="shared" si="324"/>
        <v>0</v>
      </c>
      <c r="EF295" s="41">
        <f t="shared" si="325"/>
        <v>0.15561780267662623</v>
      </c>
      <c r="EG295" s="41">
        <f t="shared" si="326"/>
        <v>0</v>
      </c>
      <c r="EH295" s="41">
        <f t="shared" si="327"/>
        <v>2.5210084033613449</v>
      </c>
      <c r="EI295" s="41">
        <f t="shared" si="328"/>
        <v>0</v>
      </c>
      <c r="EJ295" s="41">
        <f t="shared" si="329"/>
        <v>6.0483452640315383</v>
      </c>
      <c r="EK295" s="41">
        <f t="shared" si="330"/>
        <v>0</v>
      </c>
      <c r="EL295" s="41">
        <f t="shared" si="331"/>
        <v>4.5025417574437183</v>
      </c>
      <c r="EM295" s="41">
        <f t="shared" si="332"/>
        <v>0</v>
      </c>
      <c r="EN295" s="41">
        <f t="shared" si="333"/>
        <v>3.9630667081647477</v>
      </c>
      <c r="EO295" s="41">
        <f t="shared" si="334"/>
        <v>0</v>
      </c>
      <c r="EP295" s="41">
        <f t="shared" si="335"/>
        <v>0.60172217034962139</v>
      </c>
      <c r="EQ295" s="41">
        <f t="shared" si="336"/>
        <v>0</v>
      </c>
      <c r="ER295" s="41">
        <f t="shared" si="337"/>
        <v>100</v>
      </c>
      <c r="ES295" s="41">
        <f t="shared" si="338"/>
        <v>0</v>
      </c>
    </row>
    <row r="296" spans="1:149" s="41" customFormat="1" x14ac:dyDescent="0.45">
      <c r="A296" s="41" t="s">
        <v>604</v>
      </c>
      <c r="B296" s="75" t="s">
        <v>124</v>
      </c>
      <c r="C296" s="41" t="s">
        <v>631</v>
      </c>
      <c r="D296" s="41" t="s">
        <v>629</v>
      </c>
      <c r="E296" s="41" t="s">
        <v>20</v>
      </c>
      <c r="F296" s="41" t="s">
        <v>624</v>
      </c>
      <c r="G296" s="41" t="s">
        <v>603</v>
      </c>
      <c r="H296" s="41" t="s">
        <v>129</v>
      </c>
      <c r="I296" s="41">
        <v>24</v>
      </c>
      <c r="J296" s="41">
        <v>170</v>
      </c>
      <c r="K296" s="41">
        <v>2</v>
      </c>
      <c r="L296" s="41">
        <v>1200</v>
      </c>
      <c r="M296" s="41">
        <v>5</v>
      </c>
      <c r="N296" s="41" t="s">
        <v>92</v>
      </c>
      <c r="O296" s="41" t="s">
        <v>531</v>
      </c>
      <c r="P296" s="76" t="s">
        <v>226</v>
      </c>
      <c r="Q296" s="78"/>
      <c r="R296" s="77">
        <v>3</v>
      </c>
      <c r="S296" s="79"/>
      <c r="AA296" s="59">
        <v>1</v>
      </c>
      <c r="AB296" s="59"/>
      <c r="AC296" s="59">
        <v>0</v>
      </c>
      <c r="AE296" s="59"/>
      <c r="AG296" s="59"/>
      <c r="AQ296" s="75"/>
      <c r="AR296" s="80">
        <v>0.99939999999999996</v>
      </c>
      <c r="AS296" s="80"/>
      <c r="AU296" s="81">
        <v>1700</v>
      </c>
      <c r="AV296" s="81"/>
      <c r="AW296" s="81">
        <v>1698.98</v>
      </c>
      <c r="AX296" s="81"/>
      <c r="AY296" s="81"/>
      <c r="AZ296" s="81"/>
      <c r="BA296" s="75"/>
      <c r="BB296" s="82" t="s">
        <v>441</v>
      </c>
      <c r="BC296" s="75" t="s">
        <v>132</v>
      </c>
      <c r="BD296" s="45">
        <v>50.986259999999994</v>
      </c>
      <c r="BF296" s="45">
        <v>0.82449899999999998</v>
      </c>
      <c r="BH296" s="45">
        <v>16.745858999999999</v>
      </c>
      <c r="BN296" s="45">
        <v>6.5391300000000001</v>
      </c>
      <c r="BP296" s="45">
        <v>0.14215499999999998</v>
      </c>
      <c r="BR296" s="45">
        <v>2.3029109999999999</v>
      </c>
      <c r="BX296" s="45">
        <v>5.5250909999999998</v>
      </c>
      <c r="BZ296" s="45">
        <v>4.1130179999999994</v>
      </c>
      <c r="CB296" s="45">
        <v>3.6202139999999998</v>
      </c>
      <c r="CD296" s="45">
        <v>0.54966599999999988</v>
      </c>
      <c r="DH296" s="45">
        <f t="shared" si="315"/>
        <v>91.348803000000004</v>
      </c>
      <c r="DJ296" s="45">
        <f t="shared" si="316"/>
        <v>8.6511969999999963</v>
      </c>
      <c r="DL296" s="41" t="s">
        <v>408</v>
      </c>
      <c r="DO296" s="45">
        <v>4.7300000000000004</v>
      </c>
      <c r="DP296" s="41">
        <v>0.05</v>
      </c>
      <c r="DU296" s="45"/>
      <c r="DW296" s="75"/>
      <c r="DX296" s="41">
        <f t="shared" si="317"/>
        <v>55.814918560016594</v>
      </c>
      <c r="DY296" s="41">
        <f t="shared" si="318"/>
        <v>0</v>
      </c>
      <c r="DZ296" s="41">
        <f t="shared" si="319"/>
        <v>0.90258325552443186</v>
      </c>
      <c r="EA296" s="41">
        <f t="shared" si="320"/>
        <v>0</v>
      </c>
      <c r="EB296" s="41">
        <f t="shared" si="321"/>
        <v>18.331777155306568</v>
      </c>
      <c r="EC296" s="41">
        <f t="shared" si="322"/>
        <v>0</v>
      </c>
      <c r="ED296" s="41">
        <f t="shared" si="323"/>
        <v>7.1584189231248052</v>
      </c>
      <c r="EE296" s="41">
        <f t="shared" si="324"/>
        <v>0</v>
      </c>
      <c r="EF296" s="41">
        <f t="shared" si="325"/>
        <v>0.15561780267662617</v>
      </c>
      <c r="EG296" s="41">
        <f t="shared" si="326"/>
        <v>0</v>
      </c>
      <c r="EH296" s="41">
        <f t="shared" si="327"/>
        <v>2.5210084033613445</v>
      </c>
      <c r="EI296" s="41">
        <f t="shared" si="328"/>
        <v>0</v>
      </c>
      <c r="EJ296" s="41">
        <f t="shared" si="329"/>
        <v>6.0483452640315374</v>
      </c>
      <c r="EK296" s="41">
        <f t="shared" si="330"/>
        <v>0</v>
      </c>
      <c r="EL296" s="41">
        <f t="shared" si="331"/>
        <v>4.5025417574437174</v>
      </c>
      <c r="EM296" s="41">
        <f t="shared" si="332"/>
        <v>0</v>
      </c>
      <c r="EN296" s="41">
        <f t="shared" si="333"/>
        <v>3.9630667081647468</v>
      </c>
      <c r="EO296" s="41">
        <f t="shared" si="334"/>
        <v>0</v>
      </c>
      <c r="EP296" s="41">
        <f t="shared" si="335"/>
        <v>0.60172217034962117</v>
      </c>
      <c r="EQ296" s="41">
        <f t="shared" si="336"/>
        <v>0</v>
      </c>
      <c r="ER296" s="41">
        <f t="shared" si="337"/>
        <v>100</v>
      </c>
      <c r="ES296" s="41">
        <f t="shared" si="338"/>
        <v>0</v>
      </c>
    </row>
    <row r="297" spans="1:149" s="41" customFormat="1" x14ac:dyDescent="0.45">
      <c r="A297" s="41" t="s">
        <v>604</v>
      </c>
      <c r="B297" s="75" t="s">
        <v>124</v>
      </c>
      <c r="C297" s="41" t="s">
        <v>631</v>
      </c>
      <c r="D297" s="41" t="s">
        <v>629</v>
      </c>
      <c r="E297" s="41" t="s">
        <v>20</v>
      </c>
      <c r="F297" s="41" t="s">
        <v>625</v>
      </c>
      <c r="G297" s="41" t="s">
        <v>603</v>
      </c>
      <c r="H297" s="41" t="s">
        <v>129</v>
      </c>
      <c r="I297" s="41">
        <v>24</v>
      </c>
      <c r="J297" s="41">
        <v>200</v>
      </c>
      <c r="K297" s="41">
        <v>2</v>
      </c>
      <c r="L297" s="41">
        <v>1200</v>
      </c>
      <c r="M297" s="41">
        <v>5</v>
      </c>
      <c r="N297" s="41" t="s">
        <v>92</v>
      </c>
      <c r="O297" s="41" t="s">
        <v>531</v>
      </c>
      <c r="P297" s="76" t="s">
        <v>226</v>
      </c>
      <c r="Q297" s="78"/>
      <c r="R297" s="77">
        <v>3</v>
      </c>
      <c r="S297" s="79"/>
      <c r="AA297" s="59">
        <v>1</v>
      </c>
      <c r="AB297" s="59"/>
      <c r="AC297" s="59">
        <v>0</v>
      </c>
      <c r="AE297" s="59"/>
      <c r="AG297" s="59"/>
      <c r="AQ297" s="75"/>
      <c r="AR297" s="80">
        <v>1.0069999999999999</v>
      </c>
      <c r="AS297" s="80"/>
      <c r="AU297" s="81">
        <v>2000</v>
      </c>
      <c r="AV297" s="81"/>
      <c r="AW297" s="81">
        <v>2013.9999999999998</v>
      </c>
      <c r="AX297" s="81"/>
      <c r="AY297" s="81"/>
      <c r="AZ297" s="81"/>
      <c r="BA297" s="75"/>
      <c r="BB297" s="82" t="s">
        <v>441</v>
      </c>
      <c r="BC297" s="75" t="s">
        <v>132</v>
      </c>
      <c r="BD297" s="45">
        <v>50.819479999999992</v>
      </c>
      <c r="BF297" s="45">
        <v>0.82180200000000003</v>
      </c>
      <c r="BH297" s="45">
        <v>16.691082000000002</v>
      </c>
      <c r="BN297" s="45">
        <v>6.5177399999999999</v>
      </c>
      <c r="BP297" s="45">
        <v>0.14168999999999998</v>
      </c>
      <c r="BR297" s="45">
        <v>2.2953779999999999</v>
      </c>
      <c r="BX297" s="45">
        <v>5.5070179999999995</v>
      </c>
      <c r="BZ297" s="45">
        <v>4.099564</v>
      </c>
      <c r="CB297" s="45">
        <v>3.6083719999999992</v>
      </c>
      <c r="CD297" s="45">
        <v>0.54786799999999991</v>
      </c>
      <c r="DH297" s="45">
        <f t="shared" si="315"/>
        <v>91.049993999999984</v>
      </c>
      <c r="DJ297" s="45">
        <f t="shared" si="316"/>
        <v>8.9500060000000161</v>
      </c>
      <c r="DL297" s="41" t="s">
        <v>111</v>
      </c>
      <c r="DO297" s="45">
        <v>5.04</v>
      </c>
      <c r="DP297" s="41">
        <v>0.04</v>
      </c>
      <c r="DU297" s="45"/>
      <c r="DW297" s="75"/>
      <c r="DX297" s="41">
        <f t="shared" si="317"/>
        <v>55.814918560016601</v>
      </c>
      <c r="DY297" s="41">
        <f t="shared" si="318"/>
        <v>0</v>
      </c>
      <c r="DZ297" s="41">
        <f t="shared" si="319"/>
        <v>0.90258325552443219</v>
      </c>
      <c r="EA297" s="41">
        <f t="shared" si="320"/>
        <v>0</v>
      </c>
      <c r="EB297" s="41">
        <f t="shared" si="321"/>
        <v>18.331777155306572</v>
      </c>
      <c r="EC297" s="41">
        <f t="shared" si="322"/>
        <v>0</v>
      </c>
      <c r="ED297" s="41">
        <f t="shared" si="323"/>
        <v>7.158418923124807</v>
      </c>
      <c r="EE297" s="41">
        <f t="shared" si="324"/>
        <v>0</v>
      </c>
      <c r="EF297" s="41">
        <f t="shared" si="325"/>
        <v>0.15561780267662623</v>
      </c>
      <c r="EG297" s="41">
        <f t="shared" si="326"/>
        <v>0</v>
      </c>
      <c r="EH297" s="41">
        <f t="shared" si="327"/>
        <v>2.5210084033613449</v>
      </c>
      <c r="EI297" s="41">
        <f t="shared" si="328"/>
        <v>0</v>
      </c>
      <c r="EJ297" s="41">
        <f t="shared" si="329"/>
        <v>6.0483452640315392</v>
      </c>
      <c r="EK297" s="41">
        <f t="shared" si="330"/>
        <v>0</v>
      </c>
      <c r="EL297" s="41">
        <f t="shared" si="331"/>
        <v>4.5025417574437192</v>
      </c>
      <c r="EM297" s="41">
        <f t="shared" si="332"/>
        <v>0</v>
      </c>
      <c r="EN297" s="41">
        <f t="shared" si="333"/>
        <v>3.9630667081647477</v>
      </c>
      <c r="EO297" s="41">
        <f t="shared" si="334"/>
        <v>0</v>
      </c>
      <c r="EP297" s="41">
        <f t="shared" si="335"/>
        <v>0.60172217034962128</v>
      </c>
      <c r="EQ297" s="41">
        <f t="shared" si="336"/>
        <v>0</v>
      </c>
      <c r="ER297" s="41">
        <f t="shared" si="337"/>
        <v>100</v>
      </c>
      <c r="ES297" s="41">
        <f t="shared" si="338"/>
        <v>0</v>
      </c>
    </row>
    <row r="298" spans="1:149" s="41" customFormat="1" x14ac:dyDescent="0.45">
      <c r="A298" s="41" t="s">
        <v>604</v>
      </c>
      <c r="B298" s="75" t="s">
        <v>124</v>
      </c>
      <c r="C298" s="41" t="s">
        <v>631</v>
      </c>
      <c r="D298" s="41" t="s">
        <v>629</v>
      </c>
      <c r="E298" s="41" t="s">
        <v>20</v>
      </c>
      <c r="F298" s="41" t="s">
        <v>626</v>
      </c>
      <c r="G298" s="41" t="s">
        <v>603</v>
      </c>
      <c r="H298" s="41" t="s">
        <v>129</v>
      </c>
      <c r="I298" s="41">
        <v>24</v>
      </c>
      <c r="J298" s="41">
        <v>200</v>
      </c>
      <c r="K298" s="41">
        <v>2</v>
      </c>
      <c r="L298" s="41">
        <v>1200</v>
      </c>
      <c r="M298" s="41">
        <v>5</v>
      </c>
      <c r="N298" s="41" t="s">
        <v>92</v>
      </c>
      <c r="O298" s="41" t="s">
        <v>531</v>
      </c>
      <c r="P298" s="76" t="s">
        <v>226</v>
      </c>
      <c r="Q298" s="78"/>
      <c r="R298" s="77">
        <v>3</v>
      </c>
      <c r="S298" s="79"/>
      <c r="AA298" s="59">
        <v>1</v>
      </c>
      <c r="AB298" s="59"/>
      <c r="AC298" s="59">
        <v>0</v>
      </c>
      <c r="AE298" s="59"/>
      <c r="AG298" s="59"/>
      <c r="AQ298" s="75"/>
      <c r="AR298" s="80">
        <v>1.0069999999999999</v>
      </c>
      <c r="AS298" s="80"/>
      <c r="AU298" s="81">
        <v>2000</v>
      </c>
      <c r="AV298" s="81"/>
      <c r="AW298" s="81">
        <v>2013.9999999999998</v>
      </c>
      <c r="AX298" s="81"/>
      <c r="AY298" s="81"/>
      <c r="AZ298" s="81"/>
      <c r="BA298" s="75"/>
      <c r="BB298" s="82" t="s">
        <v>441</v>
      </c>
      <c r="BC298" s="75" t="s">
        <v>132</v>
      </c>
      <c r="BD298" s="45">
        <v>50.733399999999989</v>
      </c>
      <c r="BF298" s="45">
        <v>0.82040999999999997</v>
      </c>
      <c r="BH298" s="45">
        <v>16.66281</v>
      </c>
      <c r="BN298" s="45">
        <v>6.5066999999999995</v>
      </c>
      <c r="BP298" s="45">
        <v>0.14144999999999999</v>
      </c>
      <c r="BR298" s="45">
        <v>2.29149</v>
      </c>
      <c r="BX298" s="45">
        <v>5.4976900000000004</v>
      </c>
      <c r="BZ298" s="45">
        <v>4.0926200000000001</v>
      </c>
      <c r="CB298" s="45">
        <v>3.6022599999999998</v>
      </c>
      <c r="CD298" s="45">
        <v>0.54693999999999998</v>
      </c>
      <c r="DH298" s="45">
        <f t="shared" si="315"/>
        <v>90.895769999999999</v>
      </c>
      <c r="DJ298" s="45">
        <f t="shared" si="316"/>
        <v>9.1042300000000012</v>
      </c>
      <c r="DL298" s="41" t="s">
        <v>408</v>
      </c>
      <c r="DO298" s="45">
        <v>5.2</v>
      </c>
      <c r="DP298" s="41">
        <v>0.04</v>
      </c>
      <c r="DU298" s="45"/>
      <c r="DW298" s="75"/>
      <c r="DX298" s="41">
        <f t="shared" si="317"/>
        <v>55.814918560016594</v>
      </c>
      <c r="DY298" s="41">
        <f t="shared" si="318"/>
        <v>0</v>
      </c>
      <c r="DZ298" s="41">
        <f t="shared" si="319"/>
        <v>0.90258325552443197</v>
      </c>
      <c r="EA298" s="41">
        <f t="shared" si="320"/>
        <v>0</v>
      </c>
      <c r="EB298" s="41">
        <f t="shared" si="321"/>
        <v>18.331777155306568</v>
      </c>
      <c r="EC298" s="41">
        <f t="shared" si="322"/>
        <v>0</v>
      </c>
      <c r="ED298" s="41">
        <f t="shared" si="323"/>
        <v>7.1584189231248052</v>
      </c>
      <c r="EE298" s="41">
        <f t="shared" si="324"/>
        <v>0</v>
      </c>
      <c r="EF298" s="41">
        <f t="shared" si="325"/>
        <v>0.1556178026766262</v>
      </c>
      <c r="EG298" s="41">
        <f t="shared" si="326"/>
        <v>0</v>
      </c>
      <c r="EH298" s="41">
        <f t="shared" si="327"/>
        <v>2.5210084033613445</v>
      </c>
      <c r="EI298" s="41">
        <f t="shared" si="328"/>
        <v>0</v>
      </c>
      <c r="EJ298" s="41">
        <f t="shared" si="329"/>
        <v>6.0483452640315392</v>
      </c>
      <c r="EK298" s="41">
        <f t="shared" si="330"/>
        <v>0</v>
      </c>
      <c r="EL298" s="41">
        <f t="shared" si="331"/>
        <v>4.5025417574437183</v>
      </c>
      <c r="EM298" s="41">
        <f t="shared" si="332"/>
        <v>0</v>
      </c>
      <c r="EN298" s="41">
        <f t="shared" si="333"/>
        <v>3.9630667081647477</v>
      </c>
      <c r="EO298" s="41">
        <f t="shared" si="334"/>
        <v>0</v>
      </c>
      <c r="EP298" s="41">
        <f t="shared" si="335"/>
        <v>0.60172217034962128</v>
      </c>
      <c r="EQ298" s="41">
        <f t="shared" si="336"/>
        <v>0</v>
      </c>
      <c r="ER298" s="41">
        <f t="shared" si="337"/>
        <v>100</v>
      </c>
      <c r="ES298" s="41">
        <f t="shared" si="338"/>
        <v>0</v>
      </c>
    </row>
    <row r="299" spans="1:149" s="42" customFormat="1" ht="14.65" thickBot="1" x14ac:dyDescent="0.5">
      <c r="A299" s="42" t="s">
        <v>604</v>
      </c>
      <c r="B299" s="84" t="s">
        <v>124</v>
      </c>
      <c r="C299" s="42" t="s">
        <v>631</v>
      </c>
      <c r="D299" s="42" t="s">
        <v>629</v>
      </c>
      <c r="E299" s="42" t="s">
        <v>20</v>
      </c>
      <c r="F299" s="42" t="s">
        <v>627</v>
      </c>
      <c r="G299" s="42" t="s">
        <v>603</v>
      </c>
      <c r="H299" s="42" t="s">
        <v>129</v>
      </c>
      <c r="I299" s="42">
        <v>24</v>
      </c>
      <c r="J299" s="42">
        <v>150</v>
      </c>
      <c r="K299" s="42">
        <v>2</v>
      </c>
      <c r="L299" s="42">
        <v>1200</v>
      </c>
      <c r="M299" s="42">
        <v>5</v>
      </c>
      <c r="N299" s="42" t="s">
        <v>92</v>
      </c>
      <c r="O299" s="42" t="s">
        <v>531</v>
      </c>
      <c r="P299" s="85" t="s">
        <v>226</v>
      </c>
      <c r="Q299" s="87"/>
      <c r="R299" s="86">
        <v>3</v>
      </c>
      <c r="S299" s="88"/>
      <c r="AA299" s="60">
        <v>1</v>
      </c>
      <c r="AB299" s="60"/>
      <c r="AC299" s="60">
        <v>0</v>
      </c>
      <c r="AE299" s="60"/>
      <c r="AG299" s="60"/>
      <c r="AQ299" s="84"/>
      <c r="AR299" s="89">
        <v>0.99560000000000004</v>
      </c>
      <c r="AS299" s="89"/>
      <c r="AU299" s="90">
        <v>1500</v>
      </c>
      <c r="AV299" s="90"/>
      <c r="AW299" s="90">
        <v>1493.4</v>
      </c>
      <c r="AX299" s="90"/>
      <c r="AY299" s="90"/>
      <c r="AZ299" s="90"/>
      <c r="BA299" s="84"/>
      <c r="BB299" s="91" t="s">
        <v>441</v>
      </c>
      <c r="BC299" s="84" t="s">
        <v>132</v>
      </c>
      <c r="BD299" s="46">
        <v>51.25526</v>
      </c>
      <c r="BF299" s="46">
        <v>0.82884900000000006</v>
      </c>
      <c r="BH299" s="46">
        <v>16.834209000000001</v>
      </c>
      <c r="BN299" s="46">
        <v>6.5736300000000005</v>
      </c>
      <c r="BP299" s="46">
        <v>0.142905</v>
      </c>
      <c r="BR299" s="46">
        <v>2.315061</v>
      </c>
      <c r="BX299" s="46">
        <v>5.5542409999999993</v>
      </c>
      <c r="BZ299" s="46">
        <v>4.1347179999999994</v>
      </c>
      <c r="CB299" s="46">
        <v>3.6393140000000002</v>
      </c>
      <c r="CD299" s="46">
        <v>0.55256599999999989</v>
      </c>
      <c r="DH299" s="46">
        <f t="shared" si="315"/>
        <v>91.830752999999987</v>
      </c>
      <c r="DJ299" s="46">
        <f t="shared" si="316"/>
        <v>8.1692470000000128</v>
      </c>
      <c r="DL299" s="42" t="s">
        <v>111</v>
      </c>
      <c r="DO299" s="46">
        <v>4.2300000000000004</v>
      </c>
      <c r="DP299" s="42">
        <v>0.02</v>
      </c>
      <c r="DU299" s="46"/>
      <c r="DW299" s="84"/>
      <c r="DX299" s="42">
        <f t="shared" si="317"/>
        <v>55.814918560016601</v>
      </c>
      <c r="DY299" s="42">
        <f t="shared" si="318"/>
        <v>0</v>
      </c>
      <c r="DZ299" s="42">
        <f t="shared" si="319"/>
        <v>0.90258325552443219</v>
      </c>
      <c r="EA299" s="42">
        <f t="shared" si="320"/>
        <v>0</v>
      </c>
      <c r="EB299" s="42">
        <f t="shared" si="321"/>
        <v>18.331777155306572</v>
      </c>
      <c r="EC299" s="42">
        <f t="shared" si="322"/>
        <v>0</v>
      </c>
      <c r="ED299" s="42">
        <f t="shared" si="323"/>
        <v>7.158418923124807</v>
      </c>
      <c r="EE299" s="42">
        <f t="shared" si="324"/>
        <v>0</v>
      </c>
      <c r="EF299" s="42">
        <f t="shared" si="325"/>
        <v>0.15561780267662623</v>
      </c>
      <c r="EG299" s="42">
        <f t="shared" si="326"/>
        <v>0</v>
      </c>
      <c r="EH299" s="42">
        <f t="shared" si="327"/>
        <v>2.5210084033613449</v>
      </c>
      <c r="EI299" s="42">
        <f t="shared" si="328"/>
        <v>0</v>
      </c>
      <c r="EJ299" s="42">
        <f t="shared" si="329"/>
        <v>6.0483452640315383</v>
      </c>
      <c r="EK299" s="42">
        <f t="shared" si="330"/>
        <v>0</v>
      </c>
      <c r="EL299" s="42">
        <f t="shared" si="331"/>
        <v>4.5025417574437183</v>
      </c>
      <c r="EM299" s="42">
        <f t="shared" si="332"/>
        <v>0</v>
      </c>
      <c r="EN299" s="42">
        <f t="shared" si="333"/>
        <v>3.9630667081647482</v>
      </c>
      <c r="EO299" s="42">
        <f t="shared" si="334"/>
        <v>0</v>
      </c>
      <c r="EP299" s="42">
        <f t="shared" si="335"/>
        <v>0.60172217034962128</v>
      </c>
      <c r="EQ299" s="42">
        <f t="shared" si="336"/>
        <v>0</v>
      </c>
      <c r="ER299" s="42">
        <f t="shared" si="337"/>
        <v>100</v>
      </c>
      <c r="ES299" s="42">
        <f t="shared" si="338"/>
        <v>0</v>
      </c>
    </row>
    <row r="300" spans="1:149" s="41" customFormat="1" x14ac:dyDescent="0.45">
      <c r="A300" s="41" t="s">
        <v>634</v>
      </c>
      <c r="B300" s="75" t="s">
        <v>125</v>
      </c>
      <c r="C300" s="41" t="s">
        <v>635</v>
      </c>
      <c r="D300" s="41" t="s">
        <v>675</v>
      </c>
      <c r="E300" s="41" t="s">
        <v>20</v>
      </c>
      <c r="F300" s="41" t="s">
        <v>329</v>
      </c>
      <c r="G300" s="41" t="s">
        <v>434</v>
      </c>
      <c r="H300" s="41" t="s">
        <v>224</v>
      </c>
      <c r="I300" s="41">
        <v>15</v>
      </c>
      <c r="J300" s="41">
        <v>50</v>
      </c>
      <c r="K300" s="41">
        <v>5</v>
      </c>
      <c r="L300" s="41">
        <v>1250</v>
      </c>
      <c r="M300" s="41">
        <v>10</v>
      </c>
      <c r="N300" s="41" t="s">
        <v>89</v>
      </c>
      <c r="O300" s="41" t="s">
        <v>676</v>
      </c>
      <c r="P300" s="76" t="s">
        <v>226</v>
      </c>
      <c r="Q300" s="77">
        <v>3.3</v>
      </c>
      <c r="R300" s="78"/>
      <c r="S300" s="79"/>
      <c r="U300" s="41">
        <v>0</v>
      </c>
      <c r="W300" s="45">
        <v>4.4061302681992336</v>
      </c>
      <c r="AA300" s="59">
        <v>1</v>
      </c>
      <c r="AB300" s="59"/>
      <c r="AC300" s="59">
        <v>0</v>
      </c>
      <c r="AE300" s="59"/>
      <c r="AG300" s="59"/>
      <c r="AQ300" s="75"/>
      <c r="AR300" s="80">
        <v>0.99660000000000004</v>
      </c>
      <c r="AS300" s="80"/>
      <c r="AU300" s="81">
        <v>500</v>
      </c>
      <c r="AV300" s="81"/>
      <c r="AW300" s="81">
        <v>498.3</v>
      </c>
      <c r="AX300" s="81"/>
      <c r="AY300" s="81"/>
      <c r="AZ300" s="81"/>
      <c r="BA300" s="75"/>
      <c r="BB300" s="82" t="s">
        <v>441</v>
      </c>
      <c r="BC300" s="75" t="s">
        <v>95</v>
      </c>
      <c r="BD300" s="45">
        <v>49.151627999999988</v>
      </c>
      <c r="BF300" s="45">
        <v>0.87682799999999983</v>
      </c>
      <c r="BH300" s="45">
        <v>15.339563999999998</v>
      </c>
      <c r="BN300" s="45">
        <v>7.7042639999999984</v>
      </c>
      <c r="BP300" s="45">
        <v>1.9703999999999996E-2</v>
      </c>
      <c r="BR300" s="45">
        <v>5.6648999999999994</v>
      </c>
      <c r="BX300" s="45">
        <v>11.23128</v>
      </c>
      <c r="BZ300" s="45">
        <v>1.9211399999999994</v>
      </c>
      <c r="CB300" s="45">
        <v>7.4087039999999975</v>
      </c>
      <c r="DH300" s="45">
        <f>SUM(BD300,BF300,BH300,BN300,BP300,BR300,BX300,BZ300,CB300)</f>
        <v>99.318011999999982</v>
      </c>
      <c r="DJ300" s="45">
        <f t="shared" si="316"/>
        <v>0.68198800000001825</v>
      </c>
      <c r="DL300" s="41" t="s">
        <v>408</v>
      </c>
      <c r="DO300" s="41">
        <v>2.29</v>
      </c>
      <c r="DP300" s="41">
        <v>0.12</v>
      </c>
      <c r="DU300" s="45"/>
      <c r="DW300" s="75"/>
      <c r="DX300" s="41">
        <f t="shared" si="317"/>
        <v>49.489137982343017</v>
      </c>
      <c r="DY300" s="41">
        <f t="shared" si="318"/>
        <v>0</v>
      </c>
      <c r="DZ300" s="41">
        <f t="shared" si="319"/>
        <v>0.88284892371788515</v>
      </c>
      <c r="EA300" s="41">
        <f t="shared" si="320"/>
        <v>0</v>
      </c>
      <c r="EB300" s="41">
        <f t="shared" si="321"/>
        <v>15.444896339648844</v>
      </c>
      <c r="EC300" s="41">
        <f t="shared" si="322"/>
        <v>0</v>
      </c>
      <c r="ED300" s="41">
        <f t="shared" si="323"/>
        <v>7.75716694772344</v>
      </c>
      <c r="EE300" s="41">
        <f t="shared" si="324"/>
        <v>0</v>
      </c>
      <c r="EF300" s="41">
        <f t="shared" si="325"/>
        <v>1.9839301656581688E-2</v>
      </c>
      <c r="EG300" s="41">
        <f t="shared" si="326"/>
        <v>0</v>
      </c>
      <c r="EH300" s="41">
        <f t="shared" si="327"/>
        <v>5.7037992262672361</v>
      </c>
      <c r="EI300" s="41">
        <f t="shared" si="328"/>
        <v>0</v>
      </c>
      <c r="EJ300" s="41">
        <f t="shared" si="329"/>
        <v>11.308401944251564</v>
      </c>
      <c r="EK300" s="41">
        <f t="shared" si="330"/>
        <v>0</v>
      </c>
      <c r="EL300" s="41">
        <f t="shared" si="331"/>
        <v>1.9343319115167144</v>
      </c>
      <c r="EM300" s="41">
        <f t="shared" si="332"/>
        <v>0</v>
      </c>
      <c r="EN300" s="41">
        <f t="shared" si="333"/>
        <v>7.4595774228747134</v>
      </c>
      <c r="EO300" s="41">
        <f t="shared" si="334"/>
        <v>0</v>
      </c>
      <c r="EP300" s="41">
        <f t="shared" si="335"/>
        <v>0</v>
      </c>
      <c r="EQ300" s="41" t="e">
        <f t="shared" si="336"/>
        <v>#DIV/0!</v>
      </c>
      <c r="ER300" s="41">
        <f t="shared" si="337"/>
        <v>100</v>
      </c>
      <c r="ES300" s="41">
        <f t="shared" si="338"/>
        <v>0</v>
      </c>
    </row>
    <row r="301" spans="1:149" s="41" customFormat="1" x14ac:dyDescent="0.45">
      <c r="A301" s="41" t="s">
        <v>634</v>
      </c>
      <c r="B301" s="75" t="s">
        <v>125</v>
      </c>
      <c r="C301" s="41" t="s">
        <v>635</v>
      </c>
      <c r="D301" s="41" t="s">
        <v>675</v>
      </c>
      <c r="E301" s="41" t="s">
        <v>20</v>
      </c>
      <c r="F301" s="41" t="s">
        <v>636</v>
      </c>
      <c r="G301" s="41" t="s">
        <v>434</v>
      </c>
      <c r="H301" s="41" t="s">
        <v>224</v>
      </c>
      <c r="I301" s="41">
        <v>15</v>
      </c>
      <c r="J301" s="41">
        <v>50</v>
      </c>
      <c r="K301" s="41">
        <v>5</v>
      </c>
      <c r="L301" s="41">
        <v>1250</v>
      </c>
      <c r="M301" s="41">
        <v>10</v>
      </c>
      <c r="N301" s="41" t="s">
        <v>89</v>
      </c>
      <c r="O301" s="41" t="s">
        <v>676</v>
      </c>
      <c r="P301" s="76" t="s">
        <v>226</v>
      </c>
      <c r="Q301" s="77">
        <v>3.3</v>
      </c>
      <c r="R301" s="78"/>
      <c r="S301" s="79"/>
      <c r="U301" s="41">
        <v>0</v>
      </c>
      <c r="W301" s="45">
        <v>6.3752276867030968</v>
      </c>
      <c r="AA301" s="59">
        <v>1</v>
      </c>
      <c r="AB301" s="59"/>
      <c r="AC301" s="59">
        <v>0</v>
      </c>
      <c r="AE301" s="59"/>
      <c r="AG301" s="59"/>
      <c r="AQ301" s="75"/>
      <c r="AR301" s="80">
        <v>0.99660000000000004</v>
      </c>
      <c r="AS301" s="80"/>
      <c r="AU301" s="81">
        <v>500</v>
      </c>
      <c r="AV301" s="81"/>
      <c r="AW301" s="81">
        <v>498.3</v>
      </c>
      <c r="AX301" s="81"/>
      <c r="AY301" s="81"/>
      <c r="AZ301" s="81"/>
      <c r="BA301" s="75"/>
      <c r="BB301" s="82" t="s">
        <v>441</v>
      </c>
      <c r="BC301" s="75" t="s">
        <v>95</v>
      </c>
      <c r="BD301" s="45">
        <v>49.221473999999986</v>
      </c>
      <c r="BF301" s="45">
        <v>0.87807399999999991</v>
      </c>
      <c r="BH301" s="45">
        <v>15.361361999999996</v>
      </c>
      <c r="BN301" s="45">
        <v>7.7152119999999993</v>
      </c>
      <c r="BP301" s="45">
        <v>1.9731999999999996E-2</v>
      </c>
      <c r="BR301" s="45">
        <v>5.6729499999999984</v>
      </c>
      <c r="BX301" s="45">
        <v>11.24724</v>
      </c>
      <c r="BZ301" s="45">
        <v>1.9238699999999997</v>
      </c>
      <c r="CB301" s="45">
        <v>7.4192319999999983</v>
      </c>
      <c r="DH301" s="45">
        <f t="shared" ref="DH301:DH346" si="339">SUM(BD301,BF301,BH301,BN301,BP301,BR301,BX301,BZ301,CB301)</f>
        <v>99.459145999999976</v>
      </c>
      <c r="DJ301" s="45">
        <f t="shared" si="316"/>
        <v>0.54085400000002437</v>
      </c>
      <c r="DL301" s="41" t="s">
        <v>408</v>
      </c>
      <c r="DO301" s="41">
        <v>2.15</v>
      </c>
      <c r="DP301" s="41">
        <v>0.12</v>
      </c>
      <c r="DU301" s="45"/>
      <c r="DW301" s="75"/>
      <c r="DX301" s="41">
        <f t="shared" si="317"/>
        <v>49.489137982343017</v>
      </c>
      <c r="DY301" s="41">
        <f t="shared" si="318"/>
        <v>0</v>
      </c>
      <c r="DZ301" s="41">
        <f t="shared" si="319"/>
        <v>0.88284892371788526</v>
      </c>
      <c r="EA301" s="41">
        <f t="shared" si="320"/>
        <v>0</v>
      </c>
      <c r="EB301" s="41">
        <f t="shared" si="321"/>
        <v>15.444896339648844</v>
      </c>
      <c r="EC301" s="41">
        <f t="shared" si="322"/>
        <v>0</v>
      </c>
      <c r="ED301" s="41">
        <f t="shared" si="323"/>
        <v>7.7571669477234417</v>
      </c>
      <c r="EE301" s="41">
        <f t="shared" si="324"/>
        <v>0</v>
      </c>
      <c r="EF301" s="41">
        <f t="shared" si="325"/>
        <v>1.9839301656581688E-2</v>
      </c>
      <c r="EG301" s="41">
        <f t="shared" si="326"/>
        <v>0</v>
      </c>
      <c r="EH301" s="41">
        <f t="shared" si="327"/>
        <v>5.7037992262672352</v>
      </c>
      <c r="EI301" s="41">
        <f t="shared" si="328"/>
        <v>0</v>
      </c>
      <c r="EJ301" s="41">
        <f t="shared" si="329"/>
        <v>11.308401944251564</v>
      </c>
      <c r="EK301" s="41">
        <f t="shared" si="330"/>
        <v>0</v>
      </c>
      <c r="EL301" s="41">
        <f t="shared" si="331"/>
        <v>1.9343319115167148</v>
      </c>
      <c r="EM301" s="41">
        <f t="shared" si="332"/>
        <v>0</v>
      </c>
      <c r="EN301" s="41">
        <f t="shared" si="333"/>
        <v>7.4595774228747151</v>
      </c>
      <c r="EO301" s="41">
        <f t="shared" si="334"/>
        <v>0</v>
      </c>
      <c r="EP301" s="41">
        <f t="shared" si="335"/>
        <v>0</v>
      </c>
      <c r="EQ301" s="41" t="e">
        <f t="shared" si="336"/>
        <v>#DIV/0!</v>
      </c>
      <c r="ER301" s="41">
        <f t="shared" si="337"/>
        <v>100</v>
      </c>
      <c r="ES301" s="41">
        <f t="shared" si="338"/>
        <v>0</v>
      </c>
    </row>
    <row r="302" spans="1:149" s="41" customFormat="1" x14ac:dyDescent="0.45">
      <c r="A302" s="41" t="s">
        <v>634</v>
      </c>
      <c r="B302" s="75" t="s">
        <v>125</v>
      </c>
      <c r="C302" s="41" t="s">
        <v>635</v>
      </c>
      <c r="D302" s="41" t="s">
        <v>675</v>
      </c>
      <c r="E302" s="41" t="s">
        <v>20</v>
      </c>
      <c r="F302" s="41" t="s">
        <v>632</v>
      </c>
      <c r="G302" s="41" t="s">
        <v>434</v>
      </c>
      <c r="H302" s="41" t="s">
        <v>224</v>
      </c>
      <c r="I302" s="41">
        <v>20</v>
      </c>
      <c r="J302" s="41">
        <v>100</v>
      </c>
      <c r="K302" s="41">
        <v>5</v>
      </c>
      <c r="L302" s="41">
        <v>1250</v>
      </c>
      <c r="M302" s="41">
        <v>10</v>
      </c>
      <c r="N302" s="41" t="s">
        <v>89</v>
      </c>
      <c r="O302" s="41" t="s">
        <v>676</v>
      </c>
      <c r="P302" s="76" t="s">
        <v>226</v>
      </c>
      <c r="Q302" s="77">
        <v>3.3</v>
      </c>
      <c r="R302" s="78"/>
      <c r="S302" s="79"/>
      <c r="U302" s="41">
        <v>0</v>
      </c>
      <c r="W302" s="45">
        <v>6.3197026022304827</v>
      </c>
      <c r="AA302" s="59">
        <v>1</v>
      </c>
      <c r="AB302" s="59"/>
      <c r="AC302" s="59">
        <v>0</v>
      </c>
      <c r="AE302" s="59"/>
      <c r="AG302" s="59"/>
      <c r="AQ302" s="75"/>
      <c r="AR302" s="80">
        <v>0.999</v>
      </c>
      <c r="AS302" s="80"/>
      <c r="AU302" s="81">
        <v>1000</v>
      </c>
      <c r="AV302" s="81"/>
      <c r="AW302" s="81">
        <v>999</v>
      </c>
      <c r="AX302" s="81"/>
      <c r="AY302" s="81"/>
      <c r="AZ302" s="81"/>
      <c r="BA302" s="75"/>
      <c r="BB302" s="82" t="s">
        <v>441</v>
      </c>
      <c r="BC302" s="75" t="s">
        <v>95</v>
      </c>
      <c r="BD302" s="45">
        <v>48.627782999999994</v>
      </c>
      <c r="BF302" s="45">
        <v>0.86748299999999989</v>
      </c>
      <c r="BH302" s="45">
        <v>15.176078999999998</v>
      </c>
      <c r="BN302" s="45">
        <v>7.6221539999999992</v>
      </c>
      <c r="BP302" s="45">
        <v>1.9493999999999997E-2</v>
      </c>
      <c r="BR302" s="45">
        <v>5.6045249999999989</v>
      </c>
      <c r="BX302" s="45">
        <v>11.111579999999998</v>
      </c>
      <c r="BZ302" s="45">
        <v>1.9006649999999996</v>
      </c>
      <c r="CB302" s="45">
        <v>7.329743999999998</v>
      </c>
      <c r="DH302" s="45">
        <f t="shared" si="339"/>
        <v>98.259506999999985</v>
      </c>
      <c r="DJ302" s="45">
        <f t="shared" si="316"/>
        <v>1.7404930000000149</v>
      </c>
      <c r="DL302" s="41" t="s">
        <v>408</v>
      </c>
      <c r="DO302" s="41">
        <v>3.34</v>
      </c>
      <c r="DP302" s="41">
        <v>0.12</v>
      </c>
      <c r="DU302" s="45"/>
      <c r="DW302" s="75"/>
      <c r="DX302" s="41">
        <f t="shared" si="317"/>
        <v>49.489137982343024</v>
      </c>
      <c r="DY302" s="41">
        <f t="shared" si="318"/>
        <v>0</v>
      </c>
      <c r="DZ302" s="41">
        <f t="shared" si="319"/>
        <v>0.88284892371788515</v>
      </c>
      <c r="EA302" s="41">
        <f t="shared" si="320"/>
        <v>0</v>
      </c>
      <c r="EB302" s="41">
        <f t="shared" si="321"/>
        <v>15.444896339648844</v>
      </c>
      <c r="EC302" s="41">
        <f t="shared" si="322"/>
        <v>0</v>
      </c>
      <c r="ED302" s="41">
        <f t="shared" si="323"/>
        <v>7.75716694772344</v>
      </c>
      <c r="EE302" s="41">
        <f t="shared" si="324"/>
        <v>0</v>
      </c>
      <c r="EF302" s="41">
        <f t="shared" si="325"/>
        <v>1.9839301656581688E-2</v>
      </c>
      <c r="EG302" s="41">
        <f t="shared" si="326"/>
        <v>0</v>
      </c>
      <c r="EH302" s="41">
        <f t="shared" si="327"/>
        <v>5.7037992262672352</v>
      </c>
      <c r="EI302" s="41">
        <f t="shared" si="328"/>
        <v>0</v>
      </c>
      <c r="EJ302" s="41">
        <f t="shared" si="329"/>
        <v>11.308401944251562</v>
      </c>
      <c r="EK302" s="41">
        <f t="shared" si="330"/>
        <v>0</v>
      </c>
      <c r="EL302" s="41">
        <f t="shared" si="331"/>
        <v>1.9343319115167144</v>
      </c>
      <c r="EM302" s="41">
        <f t="shared" si="332"/>
        <v>0</v>
      </c>
      <c r="EN302" s="41">
        <f t="shared" si="333"/>
        <v>7.4595774228747134</v>
      </c>
      <c r="EO302" s="41">
        <f t="shared" si="334"/>
        <v>0</v>
      </c>
      <c r="EP302" s="41">
        <f t="shared" si="335"/>
        <v>0</v>
      </c>
      <c r="EQ302" s="41" t="e">
        <f t="shared" si="336"/>
        <v>#DIV/0!</v>
      </c>
      <c r="ER302" s="41">
        <f t="shared" si="337"/>
        <v>100</v>
      </c>
      <c r="ES302" s="41">
        <f t="shared" si="338"/>
        <v>0</v>
      </c>
    </row>
    <row r="303" spans="1:149" s="41" customFormat="1" x14ac:dyDescent="0.45">
      <c r="A303" s="41" t="s">
        <v>634</v>
      </c>
      <c r="B303" s="75" t="s">
        <v>125</v>
      </c>
      <c r="C303" s="41" t="s">
        <v>635</v>
      </c>
      <c r="D303" s="41" t="s">
        <v>675</v>
      </c>
      <c r="E303" s="41" t="s">
        <v>20</v>
      </c>
      <c r="F303" s="41" t="s">
        <v>633</v>
      </c>
      <c r="G303" s="41" t="s">
        <v>434</v>
      </c>
      <c r="H303" s="41" t="s">
        <v>224</v>
      </c>
      <c r="I303" s="41">
        <v>20</v>
      </c>
      <c r="J303" s="41">
        <v>100</v>
      </c>
      <c r="K303" s="41">
        <v>5</v>
      </c>
      <c r="L303" s="41">
        <v>1250</v>
      </c>
      <c r="M303" s="41">
        <v>10</v>
      </c>
      <c r="N303" s="41" t="s">
        <v>89</v>
      </c>
      <c r="O303" s="41" t="s">
        <v>676</v>
      </c>
      <c r="P303" s="76" t="s">
        <v>226</v>
      </c>
      <c r="Q303" s="77">
        <v>3.3</v>
      </c>
      <c r="R303" s="78"/>
      <c r="S303" s="79"/>
      <c r="U303" s="41">
        <v>0</v>
      </c>
      <c r="W303" s="45">
        <v>7.7051926298157447</v>
      </c>
      <c r="AA303" s="59">
        <v>1</v>
      </c>
      <c r="AB303" s="59"/>
      <c r="AC303" s="59">
        <v>0</v>
      </c>
      <c r="AE303" s="59"/>
      <c r="AG303" s="59"/>
      <c r="AQ303" s="75"/>
      <c r="AR303" s="80">
        <v>0.999</v>
      </c>
      <c r="AS303" s="80"/>
      <c r="AU303" s="81">
        <v>1000</v>
      </c>
      <c r="AV303" s="81"/>
      <c r="AW303" s="81">
        <v>999</v>
      </c>
      <c r="AX303" s="81"/>
      <c r="AY303" s="81"/>
      <c r="AZ303" s="81"/>
      <c r="BA303" s="75"/>
      <c r="BB303" s="82" t="s">
        <v>441</v>
      </c>
      <c r="BC303" s="75" t="s">
        <v>95</v>
      </c>
      <c r="BD303" s="45">
        <v>48.737540999999993</v>
      </c>
      <c r="BF303" s="45">
        <v>0.86944099999999991</v>
      </c>
      <c r="BH303" s="45">
        <v>15.210332999999999</v>
      </c>
      <c r="BN303" s="45">
        <v>7.6393579999999988</v>
      </c>
      <c r="BP303" s="45">
        <v>1.9537999999999996E-2</v>
      </c>
      <c r="BR303" s="45">
        <v>5.6171749999999987</v>
      </c>
      <c r="BX303" s="45">
        <v>11.136659999999999</v>
      </c>
      <c r="BZ303" s="45">
        <v>1.9049549999999997</v>
      </c>
      <c r="CB303" s="45">
        <v>7.3462879999999986</v>
      </c>
      <c r="DH303" s="45">
        <f t="shared" si="339"/>
        <v>98.48128899999999</v>
      </c>
      <c r="DJ303" s="45">
        <f t="shared" si="316"/>
        <v>1.5187110000000104</v>
      </c>
      <c r="DL303" s="41" t="s">
        <v>408</v>
      </c>
      <c r="DO303" s="45">
        <v>3.12</v>
      </c>
      <c r="DP303" s="41">
        <v>0.13</v>
      </c>
      <c r="DU303" s="45"/>
      <c r="DW303" s="75"/>
      <c r="DX303" s="41">
        <f t="shared" si="317"/>
        <v>49.489137982343017</v>
      </c>
      <c r="DY303" s="41">
        <f t="shared" si="318"/>
        <v>0</v>
      </c>
      <c r="DZ303" s="41">
        <f t="shared" si="319"/>
        <v>0.88284892371788515</v>
      </c>
      <c r="EA303" s="41">
        <f t="shared" si="320"/>
        <v>0</v>
      </c>
      <c r="EB303" s="41">
        <f t="shared" si="321"/>
        <v>15.444896339648844</v>
      </c>
      <c r="EC303" s="41">
        <f t="shared" si="322"/>
        <v>0</v>
      </c>
      <c r="ED303" s="41">
        <f t="shared" si="323"/>
        <v>7.75716694772344</v>
      </c>
      <c r="EE303" s="41">
        <f t="shared" si="324"/>
        <v>0</v>
      </c>
      <c r="EF303" s="41">
        <f t="shared" si="325"/>
        <v>1.9839301656581685E-2</v>
      </c>
      <c r="EG303" s="41">
        <f t="shared" si="326"/>
        <v>0</v>
      </c>
      <c r="EH303" s="41">
        <f t="shared" si="327"/>
        <v>5.7037992262672343</v>
      </c>
      <c r="EI303" s="41">
        <f t="shared" si="328"/>
        <v>0</v>
      </c>
      <c r="EJ303" s="41">
        <f t="shared" si="329"/>
        <v>11.308401944251562</v>
      </c>
      <c r="EK303" s="41">
        <f t="shared" si="330"/>
        <v>0</v>
      </c>
      <c r="EL303" s="41">
        <f t="shared" si="331"/>
        <v>1.9343319115167144</v>
      </c>
      <c r="EM303" s="41">
        <f t="shared" si="332"/>
        <v>0</v>
      </c>
      <c r="EN303" s="41">
        <f t="shared" si="333"/>
        <v>7.4595774228747134</v>
      </c>
      <c r="EO303" s="41">
        <f t="shared" si="334"/>
        <v>0</v>
      </c>
      <c r="EP303" s="41">
        <f t="shared" si="335"/>
        <v>0</v>
      </c>
      <c r="EQ303" s="41" t="e">
        <f t="shared" si="336"/>
        <v>#DIV/0!</v>
      </c>
      <c r="ER303" s="41">
        <f t="shared" si="337"/>
        <v>100</v>
      </c>
      <c r="ES303" s="41">
        <f t="shared" si="338"/>
        <v>0</v>
      </c>
    </row>
    <row r="304" spans="1:149" s="41" customFormat="1" x14ac:dyDescent="0.45">
      <c r="A304" s="41" t="s">
        <v>634</v>
      </c>
      <c r="B304" s="75" t="s">
        <v>125</v>
      </c>
      <c r="C304" s="41" t="s">
        <v>635</v>
      </c>
      <c r="D304" s="41" t="s">
        <v>675</v>
      </c>
      <c r="E304" s="41" t="s">
        <v>20</v>
      </c>
      <c r="F304" s="41" t="s">
        <v>637</v>
      </c>
      <c r="G304" s="41" t="s">
        <v>434</v>
      </c>
      <c r="H304" s="41" t="s">
        <v>224</v>
      </c>
      <c r="I304" s="41">
        <v>24</v>
      </c>
      <c r="J304" s="41">
        <v>200</v>
      </c>
      <c r="K304" s="41">
        <v>5</v>
      </c>
      <c r="L304" s="41">
        <v>1250</v>
      </c>
      <c r="M304" s="41">
        <v>10</v>
      </c>
      <c r="N304" s="41" t="s">
        <v>89</v>
      </c>
      <c r="O304" s="41" t="s">
        <v>676</v>
      </c>
      <c r="P304" s="76" t="s">
        <v>226</v>
      </c>
      <c r="Q304" s="77">
        <v>3.3</v>
      </c>
      <c r="R304" s="78"/>
      <c r="S304" s="79"/>
      <c r="U304" s="41">
        <v>0</v>
      </c>
      <c r="W304" s="45">
        <v>10.642201834862384</v>
      </c>
      <c r="AA304" s="59">
        <v>1</v>
      </c>
      <c r="AB304" s="59"/>
      <c r="AC304" s="59">
        <v>0</v>
      </c>
      <c r="AE304" s="59"/>
      <c r="AG304" s="59"/>
      <c r="AQ304" s="75"/>
      <c r="AR304" s="80">
        <v>1.0209999999999999</v>
      </c>
      <c r="AS304" s="80"/>
      <c r="AU304" s="81">
        <v>2000</v>
      </c>
      <c r="AV304" s="81"/>
      <c r="AW304" s="81">
        <v>2041.9999999999998</v>
      </c>
      <c r="AX304" s="81"/>
      <c r="AY304" s="81"/>
      <c r="AZ304" s="81"/>
      <c r="BA304" s="75"/>
      <c r="BB304" s="82" t="s">
        <v>441</v>
      </c>
      <c r="BC304" s="75" t="s">
        <v>95</v>
      </c>
      <c r="BD304" s="45">
        <v>47.704817999999996</v>
      </c>
      <c r="BF304" s="45">
        <v>0.85101799999999994</v>
      </c>
      <c r="BH304" s="45">
        <v>14.888033999999998</v>
      </c>
      <c r="BN304" s="45">
        <v>7.4774839999999996</v>
      </c>
      <c r="BP304" s="45">
        <v>1.9123999999999999E-2</v>
      </c>
      <c r="BR304" s="45">
        <v>5.498149999999999</v>
      </c>
      <c r="BX304" s="45">
        <v>10.900679999999999</v>
      </c>
      <c r="BZ304" s="45">
        <v>1.8645899999999997</v>
      </c>
      <c r="CB304" s="45">
        <v>7.1906239999999988</v>
      </c>
      <c r="DH304" s="45">
        <f t="shared" si="339"/>
        <v>96.394521999999981</v>
      </c>
      <c r="DJ304" s="45">
        <f t="shared" si="316"/>
        <v>3.6054780000000193</v>
      </c>
      <c r="DL304" s="41" t="s">
        <v>408</v>
      </c>
      <c r="DO304" s="45">
        <v>5.19</v>
      </c>
      <c r="DP304" s="41">
        <v>0.12</v>
      </c>
      <c r="DU304" s="45"/>
      <c r="DW304" s="75"/>
      <c r="DX304" s="41">
        <f t="shared" si="317"/>
        <v>49.489137982343031</v>
      </c>
      <c r="DY304" s="41">
        <f t="shared" si="318"/>
        <v>0</v>
      </c>
      <c r="DZ304" s="41">
        <f t="shared" si="319"/>
        <v>0.88284892371788526</v>
      </c>
      <c r="EA304" s="41">
        <f t="shared" si="320"/>
        <v>0</v>
      </c>
      <c r="EB304" s="41">
        <f t="shared" si="321"/>
        <v>15.444896339648844</v>
      </c>
      <c r="EC304" s="41">
        <f t="shared" si="322"/>
        <v>0</v>
      </c>
      <c r="ED304" s="41">
        <f t="shared" si="323"/>
        <v>7.7571669477234417</v>
      </c>
      <c r="EE304" s="41">
        <f t="shared" si="324"/>
        <v>0</v>
      </c>
      <c r="EF304" s="41">
        <f t="shared" si="325"/>
        <v>1.9839301656581692E-2</v>
      </c>
      <c r="EG304" s="41">
        <f t="shared" si="326"/>
        <v>0</v>
      </c>
      <c r="EH304" s="41">
        <f t="shared" si="327"/>
        <v>5.7037992262672352</v>
      </c>
      <c r="EI304" s="41">
        <f t="shared" si="328"/>
        <v>0</v>
      </c>
      <c r="EJ304" s="41">
        <f t="shared" si="329"/>
        <v>11.308401944251564</v>
      </c>
      <c r="EK304" s="41">
        <f t="shared" si="330"/>
        <v>0</v>
      </c>
      <c r="EL304" s="41">
        <f t="shared" si="331"/>
        <v>1.9343319115167148</v>
      </c>
      <c r="EM304" s="41">
        <f t="shared" si="332"/>
        <v>0</v>
      </c>
      <c r="EN304" s="41">
        <f t="shared" si="333"/>
        <v>7.4595774228747151</v>
      </c>
      <c r="EO304" s="41">
        <f t="shared" si="334"/>
        <v>0</v>
      </c>
      <c r="EP304" s="41">
        <f t="shared" si="335"/>
        <v>0</v>
      </c>
      <c r="EQ304" s="41" t="e">
        <f t="shared" si="336"/>
        <v>#DIV/0!</v>
      </c>
      <c r="ER304" s="41">
        <f t="shared" si="337"/>
        <v>100</v>
      </c>
      <c r="ES304" s="41">
        <f t="shared" si="338"/>
        <v>0</v>
      </c>
    </row>
    <row r="305" spans="1:149" s="41" customFormat="1" x14ac:dyDescent="0.45">
      <c r="A305" s="41" t="s">
        <v>634</v>
      </c>
      <c r="B305" s="75" t="s">
        <v>125</v>
      </c>
      <c r="C305" s="41" t="s">
        <v>635</v>
      </c>
      <c r="D305" s="41" t="s">
        <v>675</v>
      </c>
      <c r="E305" s="41" t="s">
        <v>20</v>
      </c>
      <c r="F305" s="41" t="s">
        <v>638</v>
      </c>
      <c r="G305" s="41" t="s">
        <v>434</v>
      </c>
      <c r="H305" s="41" t="s">
        <v>224</v>
      </c>
      <c r="I305" s="41">
        <v>24</v>
      </c>
      <c r="J305" s="41">
        <v>200</v>
      </c>
      <c r="K305" s="41">
        <v>5</v>
      </c>
      <c r="L305" s="41">
        <v>1250</v>
      </c>
      <c r="M305" s="41">
        <v>10</v>
      </c>
      <c r="N305" s="41" t="s">
        <v>89</v>
      </c>
      <c r="O305" s="41" t="s">
        <v>676</v>
      </c>
      <c r="P305" s="76" t="s">
        <v>226</v>
      </c>
      <c r="Q305" s="77">
        <v>3.3</v>
      </c>
      <c r="R305" s="78"/>
      <c r="S305" s="79"/>
      <c r="U305" s="41">
        <v>0</v>
      </c>
      <c r="W305" s="45">
        <v>8.1850533807829162</v>
      </c>
      <c r="AA305" s="59">
        <v>1</v>
      </c>
      <c r="AB305" s="59"/>
      <c r="AC305" s="59">
        <v>0</v>
      </c>
      <c r="AE305" s="59"/>
      <c r="AG305" s="59"/>
      <c r="AQ305" s="75"/>
      <c r="AR305" s="80">
        <v>1.0209999999999999</v>
      </c>
      <c r="AS305" s="80"/>
      <c r="AU305" s="81">
        <v>2000</v>
      </c>
      <c r="AV305" s="81"/>
      <c r="AW305" s="81">
        <v>2041.9999999999998</v>
      </c>
      <c r="AX305" s="81"/>
      <c r="AY305" s="81"/>
      <c r="AZ305" s="81"/>
      <c r="BA305" s="75"/>
      <c r="BB305" s="82" t="s">
        <v>441</v>
      </c>
      <c r="BC305" s="75" t="s">
        <v>95</v>
      </c>
      <c r="BD305" s="45">
        <v>48.323453999999991</v>
      </c>
      <c r="BF305" s="45">
        <v>0.86205399999999988</v>
      </c>
      <c r="BH305" s="45">
        <v>15.081101999999998</v>
      </c>
      <c r="BN305" s="45">
        <v>7.5744519999999991</v>
      </c>
      <c r="BP305" s="45">
        <v>1.9371999999999997E-2</v>
      </c>
      <c r="BR305" s="45">
        <v>5.5694499999999998</v>
      </c>
      <c r="BX305" s="45">
        <v>11.04204</v>
      </c>
      <c r="BZ305" s="45">
        <v>1.8887699999999996</v>
      </c>
      <c r="CB305" s="45">
        <v>7.2838719999999988</v>
      </c>
      <c r="DH305" s="45">
        <f t="shared" si="339"/>
        <v>97.644565999999983</v>
      </c>
      <c r="DJ305" s="45">
        <f t="shared" si="316"/>
        <v>2.3554340000000167</v>
      </c>
      <c r="DL305" s="41" t="s">
        <v>408</v>
      </c>
      <c r="DO305" s="45">
        <v>3.95</v>
      </c>
      <c r="DP305" s="41">
        <v>0.17</v>
      </c>
      <c r="DU305" s="45"/>
      <c r="DW305" s="75"/>
      <c r="DX305" s="41">
        <f t="shared" si="317"/>
        <v>49.489137982343024</v>
      </c>
      <c r="DY305" s="41">
        <f t="shared" si="318"/>
        <v>0</v>
      </c>
      <c r="DZ305" s="41">
        <f t="shared" si="319"/>
        <v>0.88284892371788515</v>
      </c>
      <c r="EA305" s="41">
        <f t="shared" si="320"/>
        <v>0</v>
      </c>
      <c r="EB305" s="41">
        <f t="shared" si="321"/>
        <v>15.444896339648844</v>
      </c>
      <c r="EC305" s="41">
        <f t="shared" si="322"/>
        <v>0</v>
      </c>
      <c r="ED305" s="41">
        <f t="shared" si="323"/>
        <v>7.75716694772344</v>
      </c>
      <c r="EE305" s="41">
        <f t="shared" si="324"/>
        <v>0</v>
      </c>
      <c r="EF305" s="41">
        <f t="shared" si="325"/>
        <v>1.9839301656581688E-2</v>
      </c>
      <c r="EG305" s="41">
        <f t="shared" si="326"/>
        <v>0</v>
      </c>
      <c r="EH305" s="41">
        <f t="shared" si="327"/>
        <v>5.7037992262672361</v>
      </c>
      <c r="EI305" s="41">
        <f t="shared" si="328"/>
        <v>0</v>
      </c>
      <c r="EJ305" s="41">
        <f t="shared" si="329"/>
        <v>11.308401944251564</v>
      </c>
      <c r="EK305" s="41">
        <f t="shared" si="330"/>
        <v>0</v>
      </c>
      <c r="EL305" s="41">
        <f t="shared" si="331"/>
        <v>1.9343319115167144</v>
      </c>
      <c r="EM305" s="41">
        <f t="shared" si="332"/>
        <v>0</v>
      </c>
      <c r="EN305" s="41">
        <f t="shared" si="333"/>
        <v>7.4595774228747151</v>
      </c>
      <c r="EO305" s="41">
        <f t="shared" si="334"/>
        <v>0</v>
      </c>
      <c r="EP305" s="41">
        <f t="shared" si="335"/>
        <v>0</v>
      </c>
      <c r="EQ305" s="41" t="e">
        <f t="shared" si="336"/>
        <v>#DIV/0!</v>
      </c>
      <c r="ER305" s="41">
        <f t="shared" si="337"/>
        <v>100</v>
      </c>
      <c r="ES305" s="41">
        <f t="shared" si="338"/>
        <v>0</v>
      </c>
    </row>
    <row r="306" spans="1:149" s="41" customFormat="1" x14ac:dyDescent="0.45">
      <c r="A306" s="41" t="s">
        <v>634</v>
      </c>
      <c r="B306" s="75" t="s">
        <v>125</v>
      </c>
      <c r="C306" s="41" t="s">
        <v>635</v>
      </c>
      <c r="D306" s="41" t="s">
        <v>675</v>
      </c>
      <c r="E306" s="41" t="s">
        <v>20</v>
      </c>
      <c r="F306" s="41" t="s">
        <v>639</v>
      </c>
      <c r="G306" s="41" t="s">
        <v>434</v>
      </c>
      <c r="H306" s="41" t="s">
        <v>224</v>
      </c>
      <c r="I306" s="41">
        <v>20</v>
      </c>
      <c r="J306" s="41">
        <v>200</v>
      </c>
      <c r="K306" s="41">
        <v>5</v>
      </c>
      <c r="L306" s="41">
        <v>1250</v>
      </c>
      <c r="M306" s="41">
        <v>10</v>
      </c>
      <c r="N306" s="41" t="s">
        <v>89</v>
      </c>
      <c r="O306" s="41" t="s">
        <v>676</v>
      </c>
      <c r="P306" s="76" t="s">
        <v>226</v>
      </c>
      <c r="Q306" s="77">
        <v>3.3</v>
      </c>
      <c r="R306" s="78"/>
      <c r="S306" s="79"/>
      <c r="U306" s="41">
        <v>0</v>
      </c>
      <c r="W306" s="45">
        <v>9.0638930163447249</v>
      </c>
      <c r="AA306" s="59">
        <v>1</v>
      </c>
      <c r="AB306" s="59"/>
      <c r="AC306" s="59">
        <v>0</v>
      </c>
      <c r="AE306" s="59"/>
      <c r="AG306" s="59"/>
      <c r="AQ306" s="75"/>
      <c r="AR306" s="80">
        <v>1.0209999999999999</v>
      </c>
      <c r="AS306" s="80"/>
      <c r="AU306" s="81">
        <v>2000</v>
      </c>
      <c r="AV306" s="81"/>
      <c r="AW306" s="81">
        <v>2041.9999999999998</v>
      </c>
      <c r="AX306" s="81"/>
      <c r="AY306" s="81"/>
      <c r="AZ306" s="81"/>
      <c r="BA306" s="75"/>
      <c r="BB306" s="82" t="s">
        <v>441</v>
      </c>
      <c r="BC306" s="75" t="s">
        <v>95</v>
      </c>
      <c r="BD306" s="45">
        <v>47.999169000000002</v>
      </c>
      <c r="BF306" s="45">
        <v>0.85626899999999995</v>
      </c>
      <c r="BH306" s="45">
        <v>14.979896999999999</v>
      </c>
      <c r="BN306" s="45">
        <v>7.5236220000000005</v>
      </c>
      <c r="BP306" s="45">
        <v>1.9241999999999999E-2</v>
      </c>
      <c r="BR306" s="45">
        <v>5.5320749999999999</v>
      </c>
      <c r="BX306" s="45">
        <v>10.967939999999999</v>
      </c>
      <c r="BZ306" s="45">
        <v>1.8760950000000001</v>
      </c>
      <c r="CB306" s="45">
        <v>7.2349919999999983</v>
      </c>
      <c r="DH306" s="45">
        <f t="shared" si="339"/>
        <v>96.989301000000012</v>
      </c>
      <c r="DJ306" s="45">
        <f t="shared" si="316"/>
        <v>3.0106989999999882</v>
      </c>
      <c r="DL306" s="41" t="s">
        <v>408</v>
      </c>
      <c r="DO306" s="45">
        <v>4.5999999999999996</v>
      </c>
      <c r="DP306" s="41">
        <v>0.26</v>
      </c>
      <c r="DU306" s="45"/>
      <c r="DW306" s="75"/>
      <c r="DX306" s="41">
        <f t="shared" si="317"/>
        <v>49.489137982343017</v>
      </c>
      <c r="DY306" s="41">
        <f t="shared" si="318"/>
        <v>0</v>
      </c>
      <c r="DZ306" s="41">
        <f t="shared" si="319"/>
        <v>0.88284892371788493</v>
      </c>
      <c r="EA306" s="41">
        <f t="shared" si="320"/>
        <v>0</v>
      </c>
      <c r="EB306" s="41">
        <f t="shared" si="321"/>
        <v>15.444896339648842</v>
      </c>
      <c r="EC306" s="41">
        <f t="shared" si="322"/>
        <v>0</v>
      </c>
      <c r="ED306" s="41">
        <f t="shared" si="323"/>
        <v>7.75716694772344</v>
      </c>
      <c r="EE306" s="41">
        <f t="shared" si="324"/>
        <v>0</v>
      </c>
      <c r="EF306" s="41">
        <f t="shared" si="325"/>
        <v>1.9839301656581685E-2</v>
      </c>
      <c r="EG306" s="41">
        <f t="shared" si="326"/>
        <v>0</v>
      </c>
      <c r="EH306" s="41">
        <f t="shared" si="327"/>
        <v>5.7037992262672343</v>
      </c>
      <c r="EI306" s="41">
        <f t="shared" si="328"/>
        <v>0</v>
      </c>
      <c r="EJ306" s="41">
        <f t="shared" si="329"/>
        <v>11.30840194425156</v>
      </c>
      <c r="EK306" s="41">
        <f t="shared" si="330"/>
        <v>0</v>
      </c>
      <c r="EL306" s="41">
        <f t="shared" si="331"/>
        <v>1.9343319115167144</v>
      </c>
      <c r="EM306" s="41">
        <f t="shared" si="332"/>
        <v>0</v>
      </c>
      <c r="EN306" s="41">
        <f t="shared" si="333"/>
        <v>7.4595774228747125</v>
      </c>
      <c r="EO306" s="41">
        <f t="shared" si="334"/>
        <v>0</v>
      </c>
      <c r="EP306" s="41">
        <f t="shared" si="335"/>
        <v>0</v>
      </c>
      <c r="EQ306" s="41" t="e">
        <f t="shared" si="336"/>
        <v>#DIV/0!</v>
      </c>
      <c r="ER306" s="41">
        <f t="shared" si="337"/>
        <v>100</v>
      </c>
      <c r="ES306" s="41">
        <f t="shared" si="338"/>
        <v>0</v>
      </c>
    </row>
    <row r="307" spans="1:149" s="41" customFormat="1" x14ac:dyDescent="0.45">
      <c r="A307" s="41" t="s">
        <v>634</v>
      </c>
      <c r="B307" s="75" t="s">
        <v>125</v>
      </c>
      <c r="C307" s="41" t="s">
        <v>635</v>
      </c>
      <c r="D307" s="41" t="s">
        <v>675</v>
      </c>
      <c r="E307" s="41" t="s">
        <v>20</v>
      </c>
      <c r="F307" s="41" t="s">
        <v>640</v>
      </c>
      <c r="G307" s="41" t="s">
        <v>434</v>
      </c>
      <c r="H307" s="41" t="s">
        <v>224</v>
      </c>
      <c r="I307" s="41">
        <v>20</v>
      </c>
      <c r="J307" s="41">
        <v>200</v>
      </c>
      <c r="K307" s="41">
        <v>5</v>
      </c>
      <c r="L307" s="41">
        <v>1250</v>
      </c>
      <c r="M307" s="41">
        <v>10</v>
      </c>
      <c r="N307" s="41" t="s">
        <v>89</v>
      </c>
      <c r="O307" s="41" t="s">
        <v>676</v>
      </c>
      <c r="P307" s="76" t="s">
        <v>226</v>
      </c>
      <c r="Q307" s="77">
        <v>3.3</v>
      </c>
      <c r="R307" s="78"/>
      <c r="S307" s="79"/>
      <c r="U307" s="41">
        <v>0</v>
      </c>
      <c r="W307" s="45">
        <v>12.684989429175475</v>
      </c>
      <c r="AA307" s="59">
        <v>1</v>
      </c>
      <c r="AB307" s="59"/>
      <c r="AC307" s="59">
        <v>0</v>
      </c>
      <c r="AE307" s="59"/>
      <c r="AG307" s="59"/>
      <c r="AQ307" s="75"/>
      <c r="AR307" s="80">
        <v>1.0209999999999999</v>
      </c>
      <c r="AS307" s="80"/>
      <c r="AU307" s="81">
        <v>2000</v>
      </c>
      <c r="AV307" s="81"/>
      <c r="AW307" s="81">
        <v>2041.9999999999998</v>
      </c>
      <c r="AX307" s="81"/>
      <c r="AY307" s="81"/>
      <c r="AZ307" s="81"/>
      <c r="BA307" s="75"/>
      <c r="BB307" s="82" t="s">
        <v>441</v>
      </c>
      <c r="BC307" s="75" t="s">
        <v>95</v>
      </c>
      <c r="BD307" s="45">
        <v>47.824553999999992</v>
      </c>
      <c r="BF307" s="45">
        <v>0.85315399999999986</v>
      </c>
      <c r="BH307" s="45">
        <v>14.925401999999997</v>
      </c>
      <c r="BN307" s="45">
        <v>7.4962519999999992</v>
      </c>
      <c r="BP307" s="45">
        <v>1.9171999999999998E-2</v>
      </c>
      <c r="BR307" s="45">
        <v>5.5119499999999997</v>
      </c>
      <c r="BX307" s="45">
        <v>10.928039999999999</v>
      </c>
      <c r="BZ307" s="45">
        <v>1.8692699999999995</v>
      </c>
      <c r="CB307" s="45">
        <v>7.2086719999999982</v>
      </c>
      <c r="DH307" s="45">
        <f t="shared" si="339"/>
        <v>96.63646599999997</v>
      </c>
      <c r="DJ307" s="45">
        <f t="shared" si="316"/>
        <v>3.3635340000000298</v>
      </c>
      <c r="DL307" s="41" t="s">
        <v>408</v>
      </c>
      <c r="DO307" s="45">
        <v>4.95</v>
      </c>
      <c r="DP307" s="41">
        <v>0.13</v>
      </c>
      <c r="DU307" s="45"/>
      <c r="DW307" s="75"/>
      <c r="DX307" s="41">
        <f t="shared" si="317"/>
        <v>49.489137982343031</v>
      </c>
      <c r="DY307" s="41">
        <f t="shared" si="318"/>
        <v>0</v>
      </c>
      <c r="DZ307" s="41">
        <f t="shared" si="319"/>
        <v>0.88284892371788526</v>
      </c>
      <c r="EA307" s="41">
        <f t="shared" si="320"/>
        <v>0</v>
      </c>
      <c r="EB307" s="41">
        <f t="shared" si="321"/>
        <v>15.444896339648844</v>
      </c>
      <c r="EC307" s="41">
        <f t="shared" si="322"/>
        <v>0</v>
      </c>
      <c r="ED307" s="41">
        <f t="shared" si="323"/>
        <v>7.7571669477234417</v>
      </c>
      <c r="EE307" s="41">
        <f t="shared" si="324"/>
        <v>0</v>
      </c>
      <c r="EF307" s="41">
        <f t="shared" si="325"/>
        <v>1.9839301656581695E-2</v>
      </c>
      <c r="EG307" s="41">
        <f t="shared" si="326"/>
        <v>0</v>
      </c>
      <c r="EH307" s="41">
        <f t="shared" si="327"/>
        <v>5.7037992262672361</v>
      </c>
      <c r="EI307" s="41">
        <f t="shared" si="328"/>
        <v>0</v>
      </c>
      <c r="EJ307" s="41">
        <f t="shared" si="329"/>
        <v>11.308401944251566</v>
      </c>
      <c r="EK307" s="41">
        <f t="shared" si="330"/>
        <v>0</v>
      </c>
      <c r="EL307" s="41">
        <f t="shared" si="331"/>
        <v>1.9343319115167148</v>
      </c>
      <c r="EM307" s="41">
        <f t="shared" si="332"/>
        <v>0</v>
      </c>
      <c r="EN307" s="41">
        <f t="shared" si="333"/>
        <v>7.4595774228747151</v>
      </c>
      <c r="EO307" s="41">
        <f t="shared" si="334"/>
        <v>0</v>
      </c>
      <c r="EP307" s="41">
        <f t="shared" si="335"/>
        <v>0</v>
      </c>
      <c r="EQ307" s="41" t="e">
        <f t="shared" si="336"/>
        <v>#DIV/0!</v>
      </c>
      <c r="ER307" s="41">
        <f t="shared" si="337"/>
        <v>100</v>
      </c>
      <c r="ES307" s="41">
        <f t="shared" si="338"/>
        <v>0</v>
      </c>
    </row>
    <row r="308" spans="1:149" s="41" customFormat="1" x14ac:dyDescent="0.45">
      <c r="A308" s="41" t="s">
        <v>634</v>
      </c>
      <c r="B308" s="75" t="s">
        <v>125</v>
      </c>
      <c r="C308" s="41" t="s">
        <v>635</v>
      </c>
      <c r="D308" s="41" t="s">
        <v>675</v>
      </c>
      <c r="E308" s="41" t="s">
        <v>20</v>
      </c>
      <c r="F308" s="41" t="s">
        <v>641</v>
      </c>
      <c r="G308" s="41" t="s">
        <v>434</v>
      </c>
      <c r="H308" s="41" t="s">
        <v>224</v>
      </c>
      <c r="I308" s="41">
        <v>14</v>
      </c>
      <c r="J308" s="41">
        <v>300</v>
      </c>
      <c r="K308" s="41">
        <v>5</v>
      </c>
      <c r="L308" s="41">
        <v>1250</v>
      </c>
      <c r="M308" s="41">
        <v>10</v>
      </c>
      <c r="N308" s="41" t="s">
        <v>89</v>
      </c>
      <c r="O308" s="41" t="s">
        <v>676</v>
      </c>
      <c r="P308" s="76" t="s">
        <v>226</v>
      </c>
      <c r="Q308" s="77">
        <v>3.3</v>
      </c>
      <c r="R308" s="78"/>
      <c r="S308" s="79"/>
      <c r="U308" s="41">
        <v>0</v>
      </c>
      <c r="W308" s="45">
        <v>10.611510791366907</v>
      </c>
      <c r="AA308" s="59">
        <v>1</v>
      </c>
      <c r="AB308" s="59"/>
      <c r="AC308" s="59">
        <v>0</v>
      </c>
      <c r="AE308" s="59"/>
      <c r="AG308" s="59"/>
      <c r="AQ308" s="75"/>
      <c r="AR308" s="80">
        <v>1.0629999999999999</v>
      </c>
      <c r="AS308" s="80"/>
      <c r="AU308" s="81">
        <v>3000</v>
      </c>
      <c r="AV308" s="81"/>
      <c r="AW308" s="81">
        <v>3189</v>
      </c>
      <c r="AX308" s="81"/>
      <c r="AY308" s="81"/>
      <c r="AZ308" s="81"/>
      <c r="BA308" s="75"/>
      <c r="BB308" s="82" t="s">
        <v>441</v>
      </c>
      <c r="BC308" s="75" t="s">
        <v>95</v>
      </c>
      <c r="BD308" s="45">
        <v>47.350598999999995</v>
      </c>
      <c r="BF308" s="45">
        <v>0.84469899999999987</v>
      </c>
      <c r="BH308" s="45">
        <v>14.777486999999997</v>
      </c>
      <c r="BN308" s="45">
        <v>7.4219619999999988</v>
      </c>
      <c r="BP308" s="45">
        <v>1.8981999999999995E-2</v>
      </c>
      <c r="BR308" s="45">
        <v>5.4573249999999982</v>
      </c>
      <c r="BX308" s="45">
        <v>10.819739999999999</v>
      </c>
      <c r="BZ308" s="45">
        <v>1.8507449999999996</v>
      </c>
      <c r="CB308" s="45">
        <v>7.1372319999999982</v>
      </c>
      <c r="DH308" s="45">
        <f t="shared" si="339"/>
        <v>95.678770999999969</v>
      </c>
      <c r="DJ308" s="45">
        <f t="shared" si="316"/>
        <v>4.3212290000000309</v>
      </c>
      <c r="DL308" s="41" t="s">
        <v>408</v>
      </c>
      <c r="DO308" s="45">
        <v>5.9</v>
      </c>
      <c r="DP308" s="41">
        <v>0.13</v>
      </c>
      <c r="DU308" s="45"/>
      <c r="DW308" s="75"/>
      <c r="DX308" s="41">
        <f t="shared" si="317"/>
        <v>49.489137982343031</v>
      </c>
      <c r="DY308" s="41">
        <f t="shared" si="318"/>
        <v>0</v>
      </c>
      <c r="DZ308" s="41">
        <f t="shared" si="319"/>
        <v>0.88284892371788526</v>
      </c>
      <c r="EA308" s="41">
        <f t="shared" si="320"/>
        <v>0</v>
      </c>
      <c r="EB308" s="41">
        <f t="shared" si="321"/>
        <v>15.444896339648848</v>
      </c>
      <c r="EC308" s="41">
        <f t="shared" si="322"/>
        <v>0</v>
      </c>
      <c r="ED308" s="41">
        <f t="shared" si="323"/>
        <v>7.7571669477234417</v>
      </c>
      <c r="EE308" s="41">
        <f t="shared" si="324"/>
        <v>0</v>
      </c>
      <c r="EF308" s="41">
        <f t="shared" si="325"/>
        <v>1.9839301656581692E-2</v>
      </c>
      <c r="EG308" s="41">
        <f t="shared" si="326"/>
        <v>0</v>
      </c>
      <c r="EH308" s="41">
        <f t="shared" si="327"/>
        <v>5.7037992262672352</v>
      </c>
      <c r="EI308" s="41">
        <f t="shared" si="328"/>
        <v>0</v>
      </c>
      <c r="EJ308" s="41">
        <f t="shared" si="329"/>
        <v>11.308401944251566</v>
      </c>
      <c r="EK308" s="41">
        <f t="shared" si="330"/>
        <v>0</v>
      </c>
      <c r="EL308" s="41">
        <f t="shared" si="331"/>
        <v>1.9343319115167148</v>
      </c>
      <c r="EM308" s="41">
        <f t="shared" si="332"/>
        <v>0</v>
      </c>
      <c r="EN308" s="41">
        <f t="shared" si="333"/>
        <v>7.4595774228747151</v>
      </c>
      <c r="EO308" s="41">
        <f t="shared" si="334"/>
        <v>0</v>
      </c>
      <c r="EP308" s="41">
        <f t="shared" si="335"/>
        <v>0</v>
      </c>
      <c r="EQ308" s="41" t="e">
        <f t="shared" si="336"/>
        <v>#DIV/0!</v>
      </c>
      <c r="ER308" s="41">
        <f t="shared" si="337"/>
        <v>100</v>
      </c>
      <c r="ES308" s="41">
        <f t="shared" si="338"/>
        <v>0</v>
      </c>
    </row>
    <row r="309" spans="1:149" s="41" customFormat="1" x14ac:dyDescent="0.45">
      <c r="A309" s="41" t="s">
        <v>634</v>
      </c>
      <c r="B309" s="75" t="s">
        <v>125</v>
      </c>
      <c r="C309" s="41" t="s">
        <v>635</v>
      </c>
      <c r="D309" s="41" t="s">
        <v>675</v>
      </c>
      <c r="E309" s="41" t="s">
        <v>20</v>
      </c>
      <c r="F309" s="41" t="s">
        <v>642</v>
      </c>
      <c r="G309" s="41" t="s">
        <v>434</v>
      </c>
      <c r="H309" s="41" t="s">
        <v>224</v>
      </c>
      <c r="I309" s="41">
        <v>14</v>
      </c>
      <c r="J309" s="41">
        <v>300</v>
      </c>
      <c r="K309" s="41">
        <v>5</v>
      </c>
      <c r="L309" s="41">
        <v>1250</v>
      </c>
      <c r="M309" s="41">
        <v>10</v>
      </c>
      <c r="N309" s="41" t="s">
        <v>89</v>
      </c>
      <c r="O309" s="41" t="s">
        <v>676</v>
      </c>
      <c r="P309" s="76" t="s">
        <v>226</v>
      </c>
      <c r="Q309" s="77">
        <v>3.3</v>
      </c>
      <c r="R309" s="78"/>
      <c r="S309" s="79"/>
      <c r="U309" s="41">
        <v>0</v>
      </c>
      <c r="W309" s="45">
        <v>11.84</v>
      </c>
      <c r="AA309" s="59">
        <v>1</v>
      </c>
      <c r="AB309" s="59"/>
      <c r="AC309" s="59">
        <v>0</v>
      </c>
      <c r="AE309" s="59"/>
      <c r="AG309" s="59"/>
      <c r="AQ309" s="75"/>
      <c r="AR309" s="80">
        <v>1.0629999999999999</v>
      </c>
      <c r="AS309" s="80"/>
      <c r="AU309" s="81">
        <v>3000</v>
      </c>
      <c r="AV309" s="81"/>
      <c r="AW309" s="81">
        <v>3189</v>
      </c>
      <c r="AX309" s="81"/>
      <c r="AY309" s="81"/>
      <c r="AZ309" s="81"/>
      <c r="BA309" s="75"/>
      <c r="BB309" s="82" t="s">
        <v>441</v>
      </c>
      <c r="BC309" s="75" t="s">
        <v>95</v>
      </c>
      <c r="BD309" s="45">
        <v>47.200928999999995</v>
      </c>
      <c r="BF309" s="45">
        <v>0.84202899999999981</v>
      </c>
      <c r="BH309" s="45">
        <v>14.730776999999998</v>
      </c>
      <c r="BN309" s="45">
        <v>7.3985019999999988</v>
      </c>
      <c r="BP309" s="45">
        <v>1.8921999999999998E-2</v>
      </c>
      <c r="BR309" s="45">
        <v>5.4400749999999993</v>
      </c>
      <c r="BX309" s="45">
        <v>10.785539999999999</v>
      </c>
      <c r="BZ309" s="45">
        <v>1.8448949999999997</v>
      </c>
      <c r="CB309" s="45">
        <v>7.1146719999999979</v>
      </c>
      <c r="DH309" s="45">
        <f t="shared" si="339"/>
        <v>95.376340999999968</v>
      </c>
      <c r="DJ309" s="45">
        <f t="shared" si="316"/>
        <v>4.6236590000000319</v>
      </c>
      <c r="DL309" s="41" t="s">
        <v>408</v>
      </c>
      <c r="DO309" s="45">
        <v>6.2</v>
      </c>
      <c r="DP309" s="41">
        <v>0.13</v>
      </c>
      <c r="DU309" s="45"/>
      <c r="DW309" s="75"/>
      <c r="DX309" s="41">
        <f t="shared" si="317"/>
        <v>49.489137982343031</v>
      </c>
      <c r="DY309" s="41">
        <f t="shared" si="318"/>
        <v>0</v>
      </c>
      <c r="DZ309" s="41">
        <f t="shared" si="319"/>
        <v>0.88284892371788526</v>
      </c>
      <c r="EA309" s="41">
        <f t="shared" si="320"/>
        <v>0</v>
      </c>
      <c r="EB309" s="41">
        <f t="shared" si="321"/>
        <v>15.444896339648848</v>
      </c>
      <c r="EC309" s="41">
        <f t="shared" si="322"/>
        <v>0</v>
      </c>
      <c r="ED309" s="41">
        <f t="shared" si="323"/>
        <v>7.7571669477234417</v>
      </c>
      <c r="EE309" s="41">
        <f t="shared" si="324"/>
        <v>0</v>
      </c>
      <c r="EF309" s="41">
        <f t="shared" si="325"/>
        <v>1.9839301656581695E-2</v>
      </c>
      <c r="EG309" s="41">
        <f t="shared" si="326"/>
        <v>0</v>
      </c>
      <c r="EH309" s="41">
        <f t="shared" si="327"/>
        <v>5.7037992262672361</v>
      </c>
      <c r="EI309" s="41">
        <f t="shared" si="328"/>
        <v>0</v>
      </c>
      <c r="EJ309" s="41">
        <f t="shared" si="329"/>
        <v>11.308401944251566</v>
      </c>
      <c r="EK309" s="41">
        <f t="shared" si="330"/>
        <v>0</v>
      </c>
      <c r="EL309" s="41">
        <f t="shared" si="331"/>
        <v>1.9343319115167152</v>
      </c>
      <c r="EM309" s="41">
        <f t="shared" si="332"/>
        <v>0</v>
      </c>
      <c r="EN309" s="41">
        <f t="shared" si="333"/>
        <v>7.4595774228747151</v>
      </c>
      <c r="EO309" s="41">
        <f t="shared" si="334"/>
        <v>0</v>
      </c>
      <c r="EP309" s="41">
        <f t="shared" si="335"/>
        <v>0</v>
      </c>
      <c r="EQ309" s="41" t="e">
        <f t="shared" si="336"/>
        <v>#DIV/0!</v>
      </c>
      <c r="ER309" s="41">
        <f t="shared" si="337"/>
        <v>100</v>
      </c>
      <c r="ES309" s="41">
        <f t="shared" si="338"/>
        <v>0</v>
      </c>
    </row>
    <row r="310" spans="1:149" s="41" customFormat="1" x14ac:dyDescent="0.45">
      <c r="A310" s="41" t="s">
        <v>634</v>
      </c>
      <c r="B310" s="75" t="s">
        <v>125</v>
      </c>
      <c r="C310" s="41" t="s">
        <v>635</v>
      </c>
      <c r="D310" s="41" t="s">
        <v>675</v>
      </c>
      <c r="E310" s="41" t="s">
        <v>20</v>
      </c>
      <c r="F310" s="41" t="s">
        <v>643</v>
      </c>
      <c r="G310" s="41" t="s">
        <v>434</v>
      </c>
      <c r="H310" s="41" t="s">
        <v>224</v>
      </c>
      <c r="I310" s="41">
        <v>72</v>
      </c>
      <c r="J310" s="41">
        <v>400</v>
      </c>
      <c r="K310" s="41">
        <v>5</v>
      </c>
      <c r="L310" s="41">
        <v>1250</v>
      </c>
      <c r="M310" s="41">
        <v>10</v>
      </c>
      <c r="N310" s="41" t="s">
        <v>89</v>
      </c>
      <c r="O310" s="41" t="s">
        <v>676</v>
      </c>
      <c r="P310" s="76" t="s">
        <v>226</v>
      </c>
      <c r="Q310" s="77">
        <v>3.3</v>
      </c>
      <c r="R310" s="78"/>
      <c r="S310" s="79"/>
      <c r="U310" s="41">
        <v>0</v>
      </c>
      <c r="W310" s="45">
        <v>17.637540453074436</v>
      </c>
      <c r="AA310" s="59">
        <v>1</v>
      </c>
      <c r="AB310" s="59"/>
      <c r="AC310" s="59">
        <v>0</v>
      </c>
      <c r="AE310" s="59"/>
      <c r="AG310" s="59"/>
      <c r="AQ310" s="75"/>
      <c r="AR310" s="80">
        <v>1.1240000000000001</v>
      </c>
      <c r="AS310" s="80"/>
      <c r="AU310" s="81">
        <v>4000</v>
      </c>
      <c r="AV310" s="81"/>
      <c r="AW310" s="81">
        <v>4496</v>
      </c>
      <c r="AX310" s="81"/>
      <c r="AY310" s="81"/>
      <c r="AZ310" s="81"/>
      <c r="BA310" s="75"/>
      <c r="BB310" s="82" t="s">
        <v>441</v>
      </c>
      <c r="BC310" s="75" t="s">
        <v>95</v>
      </c>
      <c r="BD310" s="45">
        <v>46.173194999999993</v>
      </c>
      <c r="BF310" s="45">
        <v>0.82369499999999984</v>
      </c>
      <c r="BH310" s="45">
        <v>14.410034999999999</v>
      </c>
      <c r="BN310" s="45">
        <v>7.2374099999999988</v>
      </c>
      <c r="BP310" s="45">
        <v>1.8509999999999999E-2</v>
      </c>
      <c r="BR310" s="45">
        <v>5.3216249999999992</v>
      </c>
      <c r="BX310" s="45">
        <v>10.550699999999999</v>
      </c>
      <c r="BZ310" s="45">
        <v>1.8047249999999997</v>
      </c>
      <c r="CB310" s="45">
        <v>6.9597599999999993</v>
      </c>
      <c r="DH310" s="45">
        <f t="shared" si="339"/>
        <v>93.299655000000001</v>
      </c>
      <c r="DJ310" s="45">
        <f t="shared" si="316"/>
        <v>6.7003449999999987</v>
      </c>
      <c r="DL310" s="41" t="s">
        <v>408</v>
      </c>
      <c r="DO310" s="45">
        <v>8.26</v>
      </c>
      <c r="DP310" s="41">
        <v>0.14000000000000001</v>
      </c>
      <c r="DU310" s="45"/>
      <c r="DW310" s="75"/>
      <c r="DX310" s="41">
        <f t="shared" si="317"/>
        <v>49.48913798234301</v>
      </c>
      <c r="DY310" s="41">
        <f t="shared" si="318"/>
        <v>0</v>
      </c>
      <c r="DZ310" s="41">
        <f t="shared" si="319"/>
        <v>0.88284892371788493</v>
      </c>
      <c r="EA310" s="41">
        <f t="shared" si="320"/>
        <v>0</v>
      </c>
      <c r="EB310" s="41">
        <f t="shared" si="321"/>
        <v>15.444896339648842</v>
      </c>
      <c r="EC310" s="41">
        <f t="shared" si="322"/>
        <v>0</v>
      </c>
      <c r="ED310" s="41">
        <f t="shared" si="323"/>
        <v>7.7571669477234391</v>
      </c>
      <c r="EE310" s="41">
        <f t="shared" si="324"/>
        <v>0</v>
      </c>
      <c r="EF310" s="41">
        <f t="shared" si="325"/>
        <v>1.9839301656581685E-2</v>
      </c>
      <c r="EG310" s="41">
        <f t="shared" si="326"/>
        <v>0</v>
      </c>
      <c r="EH310" s="41">
        <f t="shared" si="327"/>
        <v>5.7037992262672343</v>
      </c>
      <c r="EI310" s="41">
        <f t="shared" si="328"/>
        <v>0</v>
      </c>
      <c r="EJ310" s="41">
        <f t="shared" si="329"/>
        <v>11.308401944251562</v>
      </c>
      <c r="EK310" s="41">
        <f t="shared" si="330"/>
        <v>0</v>
      </c>
      <c r="EL310" s="41">
        <f t="shared" si="331"/>
        <v>1.9343319115167141</v>
      </c>
      <c r="EM310" s="41">
        <f t="shared" si="332"/>
        <v>0</v>
      </c>
      <c r="EN310" s="41">
        <f t="shared" si="333"/>
        <v>7.4595774228747134</v>
      </c>
      <c r="EO310" s="41">
        <f t="shared" si="334"/>
        <v>0</v>
      </c>
      <c r="EP310" s="41">
        <f t="shared" si="335"/>
        <v>0</v>
      </c>
      <c r="EQ310" s="41" t="e">
        <f t="shared" si="336"/>
        <v>#DIV/0!</v>
      </c>
      <c r="ER310" s="41">
        <f t="shared" si="337"/>
        <v>100</v>
      </c>
      <c r="ES310" s="41">
        <f t="shared" si="338"/>
        <v>0</v>
      </c>
    </row>
    <row r="311" spans="1:149" s="41" customFormat="1" x14ac:dyDescent="0.45">
      <c r="A311" s="41" t="s">
        <v>634</v>
      </c>
      <c r="B311" s="75" t="s">
        <v>125</v>
      </c>
      <c r="C311" s="41" t="s">
        <v>635</v>
      </c>
      <c r="D311" s="41" t="s">
        <v>675</v>
      </c>
      <c r="E311" s="41" t="s">
        <v>20</v>
      </c>
      <c r="F311" s="41" t="s">
        <v>559</v>
      </c>
      <c r="G311" s="41" t="s">
        <v>434</v>
      </c>
      <c r="H311" s="41" t="s">
        <v>224</v>
      </c>
      <c r="I311" s="41">
        <v>48</v>
      </c>
      <c r="J311" s="41">
        <v>400</v>
      </c>
      <c r="K311" s="41">
        <v>5</v>
      </c>
      <c r="L311" s="41">
        <v>1250</v>
      </c>
      <c r="M311" s="41">
        <v>10</v>
      </c>
      <c r="N311" s="41" t="s">
        <v>89</v>
      </c>
      <c r="O311" s="41" t="s">
        <v>676</v>
      </c>
      <c r="P311" s="76" t="s">
        <v>226</v>
      </c>
      <c r="Q311" s="77">
        <v>3.3</v>
      </c>
      <c r="R311" s="78"/>
      <c r="S311" s="79"/>
      <c r="U311" s="41">
        <v>0</v>
      </c>
      <c r="W311" s="45">
        <v>12.607944732297064</v>
      </c>
      <c r="AA311" s="59">
        <v>1</v>
      </c>
      <c r="AB311" s="59"/>
      <c r="AC311" s="59">
        <v>0</v>
      </c>
      <c r="AE311" s="59"/>
      <c r="AG311" s="59"/>
      <c r="AQ311" s="75"/>
      <c r="AR311" s="80">
        <v>1.1240000000000001</v>
      </c>
      <c r="AS311" s="80"/>
      <c r="AU311" s="81">
        <v>4000</v>
      </c>
      <c r="AV311" s="81"/>
      <c r="AW311" s="81">
        <v>4496</v>
      </c>
      <c r="AX311" s="81"/>
      <c r="AY311" s="81"/>
      <c r="AZ311" s="81"/>
      <c r="BA311" s="75"/>
      <c r="BB311" s="82" t="s">
        <v>441</v>
      </c>
      <c r="BC311" s="75" t="s">
        <v>95</v>
      </c>
      <c r="BD311" s="45">
        <v>46.497479999999996</v>
      </c>
      <c r="BF311" s="45">
        <v>0.82947999999999988</v>
      </c>
      <c r="BH311" s="45">
        <v>14.511239999999997</v>
      </c>
      <c r="BN311" s="45">
        <v>7.2882399999999992</v>
      </c>
      <c r="BP311" s="45">
        <v>1.864E-2</v>
      </c>
      <c r="BR311" s="45">
        <v>5.359</v>
      </c>
      <c r="BX311" s="45">
        <v>10.624799999999999</v>
      </c>
      <c r="BZ311" s="45">
        <v>1.8173999999999999</v>
      </c>
      <c r="CB311" s="45">
        <v>7.0086399999999989</v>
      </c>
      <c r="DH311" s="45">
        <f t="shared" si="339"/>
        <v>93.954919999999987</v>
      </c>
      <c r="DJ311" s="45">
        <f t="shared" si="316"/>
        <v>6.0450800000000129</v>
      </c>
      <c r="DL311" s="41" t="s">
        <v>408</v>
      </c>
      <c r="DO311" s="45">
        <v>7.61</v>
      </c>
      <c r="DP311" s="41">
        <v>0.13</v>
      </c>
      <c r="DU311" s="45"/>
      <c r="DW311" s="75"/>
      <c r="DX311" s="41">
        <f t="shared" si="317"/>
        <v>49.489137982343024</v>
      </c>
      <c r="DY311" s="41">
        <f t="shared" si="318"/>
        <v>0</v>
      </c>
      <c r="DZ311" s="41">
        <f t="shared" si="319"/>
        <v>0.88284892371788515</v>
      </c>
      <c r="EA311" s="41">
        <f t="shared" si="320"/>
        <v>0</v>
      </c>
      <c r="EB311" s="41">
        <f t="shared" si="321"/>
        <v>15.444896339648844</v>
      </c>
      <c r="EC311" s="41">
        <f t="shared" si="322"/>
        <v>0</v>
      </c>
      <c r="ED311" s="41">
        <f t="shared" si="323"/>
        <v>7.75716694772344</v>
      </c>
      <c r="EE311" s="41">
        <f t="shared" si="324"/>
        <v>0</v>
      </c>
      <c r="EF311" s="41">
        <f t="shared" si="325"/>
        <v>1.9839301656581692E-2</v>
      </c>
      <c r="EG311" s="41">
        <f t="shared" si="326"/>
        <v>0</v>
      </c>
      <c r="EH311" s="41">
        <f t="shared" si="327"/>
        <v>5.7037992262672361</v>
      </c>
      <c r="EI311" s="41">
        <f t="shared" si="328"/>
        <v>0</v>
      </c>
      <c r="EJ311" s="41">
        <f t="shared" si="329"/>
        <v>11.308401944251562</v>
      </c>
      <c r="EK311" s="41">
        <f t="shared" si="330"/>
        <v>0</v>
      </c>
      <c r="EL311" s="41">
        <f t="shared" si="331"/>
        <v>1.9343319115167148</v>
      </c>
      <c r="EM311" s="41">
        <f t="shared" si="332"/>
        <v>0</v>
      </c>
      <c r="EN311" s="41">
        <f t="shared" si="333"/>
        <v>7.4595774228747151</v>
      </c>
      <c r="EO311" s="41">
        <f t="shared" si="334"/>
        <v>0</v>
      </c>
      <c r="EP311" s="41">
        <f t="shared" si="335"/>
        <v>0</v>
      </c>
      <c r="EQ311" s="41" t="e">
        <f t="shared" si="336"/>
        <v>#DIV/0!</v>
      </c>
      <c r="ER311" s="41">
        <f t="shared" si="337"/>
        <v>100</v>
      </c>
      <c r="ES311" s="41">
        <f t="shared" si="338"/>
        <v>0</v>
      </c>
    </row>
    <row r="312" spans="1:149" s="41" customFormat="1" x14ac:dyDescent="0.45">
      <c r="A312" s="41" t="s">
        <v>634</v>
      </c>
      <c r="B312" s="75" t="s">
        <v>125</v>
      </c>
      <c r="C312" s="41" t="s">
        <v>635</v>
      </c>
      <c r="D312" s="41" t="s">
        <v>675</v>
      </c>
      <c r="E312" s="41" t="s">
        <v>20</v>
      </c>
      <c r="F312" s="41" t="s">
        <v>560</v>
      </c>
      <c r="G312" s="41" t="s">
        <v>434</v>
      </c>
      <c r="H312" s="41" t="s">
        <v>224</v>
      </c>
      <c r="I312" s="41">
        <v>48</v>
      </c>
      <c r="J312" s="41">
        <v>400</v>
      </c>
      <c r="K312" s="41">
        <v>5</v>
      </c>
      <c r="L312" s="41">
        <v>1250</v>
      </c>
      <c r="M312" s="41">
        <v>10</v>
      </c>
      <c r="N312" s="41" t="s">
        <v>89</v>
      </c>
      <c r="O312" s="41" t="s">
        <v>676</v>
      </c>
      <c r="P312" s="76" t="s">
        <v>226</v>
      </c>
      <c r="Q312" s="77">
        <v>3.3</v>
      </c>
      <c r="R312" s="78"/>
      <c r="S312" s="79"/>
      <c r="U312" s="41">
        <v>0</v>
      </c>
      <c r="W312" s="45">
        <v>15.923566878980894</v>
      </c>
      <c r="AA312" s="59">
        <v>1</v>
      </c>
      <c r="AB312" s="59"/>
      <c r="AC312" s="59">
        <v>0</v>
      </c>
      <c r="AE312" s="59"/>
      <c r="AG312" s="59"/>
      <c r="AQ312" s="75"/>
      <c r="AR312" s="80">
        <v>1.1240000000000001</v>
      </c>
      <c r="AS312" s="80"/>
      <c r="AU312" s="81">
        <v>4000</v>
      </c>
      <c r="AV312" s="81"/>
      <c r="AW312" s="81">
        <v>4496</v>
      </c>
      <c r="AX312" s="81"/>
      <c r="AY312" s="81"/>
      <c r="AZ312" s="81"/>
      <c r="BA312" s="75"/>
      <c r="BB312" s="82" t="s">
        <v>441</v>
      </c>
      <c r="BC312" s="75" t="s">
        <v>95</v>
      </c>
      <c r="BD312" s="45">
        <v>46.22308499999999</v>
      </c>
      <c r="BF312" s="45">
        <v>0.8245849999999999</v>
      </c>
      <c r="BH312" s="45">
        <v>14.425604999999997</v>
      </c>
      <c r="BN312" s="45">
        <v>7.2452299999999994</v>
      </c>
      <c r="BP312" s="45">
        <v>1.8529999999999998E-2</v>
      </c>
      <c r="BR312" s="45">
        <v>5.327375</v>
      </c>
      <c r="BX312" s="45">
        <v>10.562100000000001</v>
      </c>
      <c r="BZ312" s="45">
        <v>1.8066749999999998</v>
      </c>
      <c r="CB312" s="45">
        <v>6.9672799999999997</v>
      </c>
      <c r="DH312" s="45">
        <f t="shared" si="339"/>
        <v>93.400464999999997</v>
      </c>
      <c r="DJ312" s="45">
        <f t="shared" si="316"/>
        <v>6.599535000000003</v>
      </c>
      <c r="DL312" s="41" t="s">
        <v>408</v>
      </c>
      <c r="DO312" s="45">
        <v>8.16</v>
      </c>
      <c r="DP312" s="41">
        <v>0.13</v>
      </c>
      <c r="DU312" s="45"/>
      <c r="DW312" s="75"/>
      <c r="DX312" s="41">
        <f t="shared" si="317"/>
        <v>49.48913798234301</v>
      </c>
      <c r="DY312" s="41">
        <f t="shared" si="318"/>
        <v>0</v>
      </c>
      <c r="DZ312" s="41">
        <f t="shared" si="319"/>
        <v>0.88284892371788515</v>
      </c>
      <c r="EA312" s="41">
        <f t="shared" si="320"/>
        <v>0</v>
      </c>
      <c r="EB312" s="41">
        <f t="shared" si="321"/>
        <v>15.444896339648842</v>
      </c>
      <c r="EC312" s="41">
        <f t="shared" si="322"/>
        <v>0</v>
      </c>
      <c r="ED312" s="41">
        <f t="shared" si="323"/>
        <v>7.75716694772344</v>
      </c>
      <c r="EE312" s="41">
        <f t="shared" si="324"/>
        <v>0</v>
      </c>
      <c r="EF312" s="41">
        <f t="shared" si="325"/>
        <v>1.9839301656581685E-2</v>
      </c>
      <c r="EG312" s="41">
        <f t="shared" si="326"/>
        <v>0</v>
      </c>
      <c r="EH312" s="41">
        <f t="shared" si="327"/>
        <v>5.7037992262672361</v>
      </c>
      <c r="EI312" s="41">
        <f t="shared" si="328"/>
        <v>0</v>
      </c>
      <c r="EJ312" s="41">
        <f t="shared" si="329"/>
        <v>11.308401944251564</v>
      </c>
      <c r="EK312" s="41">
        <f t="shared" si="330"/>
        <v>0</v>
      </c>
      <c r="EL312" s="41">
        <f t="shared" si="331"/>
        <v>1.9343319115167144</v>
      </c>
      <c r="EM312" s="41">
        <f t="shared" si="332"/>
        <v>0</v>
      </c>
      <c r="EN312" s="41">
        <f t="shared" si="333"/>
        <v>7.4595774228747151</v>
      </c>
      <c r="EO312" s="41">
        <f t="shared" si="334"/>
        <v>0</v>
      </c>
      <c r="EP312" s="41">
        <f t="shared" si="335"/>
        <v>0</v>
      </c>
      <c r="EQ312" s="41" t="e">
        <f t="shared" si="336"/>
        <v>#DIV/0!</v>
      </c>
      <c r="ER312" s="41">
        <f t="shared" si="337"/>
        <v>100</v>
      </c>
      <c r="ES312" s="41">
        <f t="shared" si="338"/>
        <v>0</v>
      </c>
    </row>
    <row r="313" spans="1:149" s="41" customFormat="1" x14ac:dyDescent="0.45">
      <c r="A313" s="41" t="s">
        <v>634</v>
      </c>
      <c r="B313" s="75" t="s">
        <v>125</v>
      </c>
      <c r="C313" s="41" t="s">
        <v>635</v>
      </c>
      <c r="D313" s="41" t="s">
        <v>675</v>
      </c>
      <c r="E313" s="41" t="s">
        <v>20</v>
      </c>
      <c r="F313" s="41" t="s">
        <v>652</v>
      </c>
      <c r="G313" s="41" t="s">
        <v>434</v>
      </c>
      <c r="H313" s="41" t="s">
        <v>224</v>
      </c>
      <c r="I313" s="41">
        <v>20</v>
      </c>
      <c r="J313" s="41">
        <v>500</v>
      </c>
      <c r="K313" s="41">
        <v>5</v>
      </c>
      <c r="L313" s="41">
        <v>1250</v>
      </c>
      <c r="M313" s="41">
        <v>10</v>
      </c>
      <c r="N313" s="41" t="s">
        <v>89</v>
      </c>
      <c r="O313" s="41" t="s">
        <v>676</v>
      </c>
      <c r="P313" s="76" t="s">
        <v>226</v>
      </c>
      <c r="Q313" s="77">
        <v>3.3</v>
      </c>
      <c r="R313" s="78"/>
      <c r="S313" s="79"/>
      <c r="U313" s="41">
        <v>0</v>
      </c>
      <c r="W313" s="45">
        <v>13.755182981791958</v>
      </c>
      <c r="AA313" s="59">
        <v>1</v>
      </c>
      <c r="AB313" s="59"/>
      <c r="AC313" s="59">
        <v>0</v>
      </c>
      <c r="AE313" s="59"/>
      <c r="AG313" s="59"/>
      <c r="AQ313" s="75"/>
      <c r="AR313" s="80">
        <v>1.202</v>
      </c>
      <c r="AS313" s="80"/>
      <c r="AU313" s="81">
        <v>5000</v>
      </c>
      <c r="AV313" s="81"/>
      <c r="AW313" s="81">
        <v>6010</v>
      </c>
      <c r="AX313" s="81"/>
      <c r="AY313" s="81"/>
      <c r="AZ313" s="81"/>
      <c r="BA313" s="75"/>
      <c r="BB313" s="82" t="s">
        <v>441</v>
      </c>
      <c r="BC313" s="75" t="s">
        <v>95</v>
      </c>
      <c r="BD313" s="45">
        <v>34.376638</v>
      </c>
      <c r="BF313" s="45">
        <v>0.61912000000000011</v>
      </c>
      <c r="BH313" s="45">
        <v>10.788165999999999</v>
      </c>
      <c r="BN313" s="45">
        <v>5.0922619999999998</v>
      </c>
      <c r="BP313" s="45">
        <v>3.8695000000000007E-2</v>
      </c>
      <c r="BR313" s="45">
        <v>3.8153269999999999</v>
      </c>
      <c r="BX313" s="45">
        <v>7.9556919999999991</v>
      </c>
      <c r="BZ313" s="45">
        <v>1.377542</v>
      </c>
      <c r="CB313" s="45">
        <v>5.076784</v>
      </c>
      <c r="DH313" s="45">
        <f>SUM(BD313,BF313,BH313,BN313,BP313,BR313,BX313,BZ313,CB313)</f>
        <v>69.140225999999998</v>
      </c>
      <c r="DJ313" s="45">
        <f t="shared" si="316"/>
        <v>30.859774000000002</v>
      </c>
      <c r="DL313" s="41" t="s">
        <v>408</v>
      </c>
      <c r="DO313" s="45">
        <v>11.95</v>
      </c>
      <c r="DP313" s="41">
        <v>0.13</v>
      </c>
      <c r="DU313" s="45"/>
      <c r="DW313" s="75"/>
      <c r="DX313" s="41">
        <f t="shared" si="317"/>
        <v>49.720170136556973</v>
      </c>
      <c r="DY313" s="41">
        <f t="shared" si="318"/>
        <v>0</v>
      </c>
      <c r="DZ313" s="41">
        <f t="shared" si="319"/>
        <v>0.89545556301768547</v>
      </c>
      <c r="EA313" s="41">
        <f t="shared" si="320"/>
        <v>0</v>
      </c>
      <c r="EB313" s="41">
        <f t="shared" si="321"/>
        <v>15.603313185583165</v>
      </c>
      <c r="EC313" s="41">
        <f t="shared" si="322"/>
        <v>0</v>
      </c>
      <c r="ED313" s="41">
        <f t="shared" si="323"/>
        <v>7.3651220058204609</v>
      </c>
      <c r="EE313" s="41">
        <f t="shared" si="324"/>
        <v>0</v>
      </c>
      <c r="EF313" s="41">
        <f t="shared" si="325"/>
        <v>5.5965972688605342E-2</v>
      </c>
      <c r="EG313" s="41">
        <f t="shared" si="326"/>
        <v>0</v>
      </c>
      <c r="EH313" s="41">
        <f t="shared" si="327"/>
        <v>5.5182449070964852</v>
      </c>
      <c r="EI313" s="41">
        <f t="shared" si="328"/>
        <v>0</v>
      </c>
      <c r="EJ313" s="41">
        <f t="shared" si="329"/>
        <v>11.506603984777254</v>
      </c>
      <c r="EK313" s="41">
        <f t="shared" si="330"/>
        <v>0</v>
      </c>
      <c r="EL313" s="41">
        <f t="shared" si="331"/>
        <v>1.9923886277143497</v>
      </c>
      <c r="EM313" s="41">
        <f t="shared" si="332"/>
        <v>0</v>
      </c>
      <c r="EN313" s="41">
        <f t="shared" si="333"/>
        <v>7.3427356167450188</v>
      </c>
      <c r="EO313" s="41">
        <f t="shared" si="334"/>
        <v>0</v>
      </c>
      <c r="EP313" s="41">
        <f t="shared" si="335"/>
        <v>0</v>
      </c>
      <c r="EQ313" s="41" t="e">
        <f t="shared" si="336"/>
        <v>#DIV/0!</v>
      </c>
      <c r="ER313" s="41">
        <f t="shared" si="337"/>
        <v>100</v>
      </c>
      <c r="ES313" s="41">
        <f t="shared" si="338"/>
        <v>0</v>
      </c>
    </row>
    <row r="314" spans="1:149" s="41" customFormat="1" x14ac:dyDescent="0.45">
      <c r="A314" s="41" t="s">
        <v>634</v>
      </c>
      <c r="B314" s="75" t="s">
        <v>125</v>
      </c>
      <c r="C314" s="41" t="s">
        <v>635</v>
      </c>
      <c r="D314" s="41" t="s">
        <v>675</v>
      </c>
      <c r="E314" s="41" t="s">
        <v>20</v>
      </c>
      <c r="F314" s="41" t="s">
        <v>644</v>
      </c>
      <c r="G314" s="41" t="s">
        <v>434</v>
      </c>
      <c r="H314" s="41" t="s">
        <v>224</v>
      </c>
      <c r="I314" s="41">
        <v>20</v>
      </c>
      <c r="J314" s="41">
        <v>500</v>
      </c>
      <c r="K314" s="41">
        <v>5</v>
      </c>
      <c r="L314" s="41">
        <v>1250</v>
      </c>
      <c r="M314" s="41">
        <v>10</v>
      </c>
      <c r="N314" s="41" t="s">
        <v>89</v>
      </c>
      <c r="O314" s="41" t="s">
        <v>676</v>
      </c>
      <c r="P314" s="76" t="s">
        <v>226</v>
      </c>
      <c r="Q314" s="77">
        <v>3.3</v>
      </c>
      <c r="R314" s="78"/>
      <c r="S314" s="79"/>
      <c r="U314" s="41">
        <v>0</v>
      </c>
      <c r="W314" s="45">
        <v>23.193340900491865</v>
      </c>
      <c r="AA314" s="59">
        <v>1</v>
      </c>
      <c r="AB314" s="59"/>
      <c r="AC314" s="59">
        <v>0</v>
      </c>
      <c r="AE314" s="59"/>
      <c r="AG314" s="59"/>
      <c r="AQ314" s="75"/>
      <c r="AR314" s="80">
        <v>1.202</v>
      </c>
      <c r="AS314" s="80"/>
      <c r="AU314" s="81">
        <v>5000</v>
      </c>
      <c r="AV314" s="81"/>
      <c r="AW314" s="81">
        <v>6010</v>
      </c>
      <c r="AX314" s="81"/>
      <c r="AY314" s="81"/>
      <c r="AZ314" s="81"/>
      <c r="BA314" s="75"/>
      <c r="BB314" s="82" t="s">
        <v>441</v>
      </c>
      <c r="BC314" s="75" t="s">
        <v>95</v>
      </c>
      <c r="BD314" s="45">
        <v>46.262996999999999</v>
      </c>
      <c r="BF314" s="45">
        <v>0.82529699999999995</v>
      </c>
      <c r="BH314" s="45">
        <v>14.438060999999998</v>
      </c>
      <c r="BN314" s="45">
        <v>7.2514859999999999</v>
      </c>
      <c r="BP314" s="45">
        <v>1.8545999999999997E-2</v>
      </c>
      <c r="BR314" s="45">
        <v>5.3319749999999999</v>
      </c>
      <c r="BX314" s="45">
        <v>10.571219999999999</v>
      </c>
      <c r="BZ314" s="45">
        <v>1.8082349999999996</v>
      </c>
      <c r="CB314" s="45">
        <v>6.9732959999999995</v>
      </c>
      <c r="DH314" s="45">
        <f t="shared" si="339"/>
        <v>93.481112999999993</v>
      </c>
      <c r="DJ314" s="45">
        <f t="shared" si="316"/>
        <v>6.5188870000000065</v>
      </c>
      <c r="DL314" s="41" t="s">
        <v>408</v>
      </c>
      <c r="DO314" s="45">
        <v>8.08</v>
      </c>
      <c r="DP314" s="41">
        <v>0.13</v>
      </c>
      <c r="DU314" s="45"/>
      <c r="DW314" s="75"/>
      <c r="DX314" s="41">
        <f t="shared" si="317"/>
        <v>49.489137982343024</v>
      </c>
      <c r="DY314" s="41">
        <f t="shared" si="318"/>
        <v>0</v>
      </c>
      <c r="DZ314" s="41">
        <f t="shared" si="319"/>
        <v>0.88284892371788515</v>
      </c>
      <c r="EA314" s="41">
        <f t="shared" si="320"/>
        <v>0</v>
      </c>
      <c r="EB314" s="41">
        <f t="shared" si="321"/>
        <v>15.444896339648842</v>
      </c>
      <c r="EC314" s="41">
        <f t="shared" si="322"/>
        <v>0</v>
      </c>
      <c r="ED314" s="41">
        <f t="shared" si="323"/>
        <v>7.75716694772344</v>
      </c>
      <c r="EE314" s="41">
        <f t="shared" si="324"/>
        <v>0</v>
      </c>
      <c r="EF314" s="41">
        <f t="shared" si="325"/>
        <v>1.9839301656581685E-2</v>
      </c>
      <c r="EG314" s="41">
        <f t="shared" si="326"/>
        <v>0</v>
      </c>
      <c r="EH314" s="41">
        <f t="shared" si="327"/>
        <v>5.7037992262672361</v>
      </c>
      <c r="EI314" s="41">
        <f t="shared" si="328"/>
        <v>0</v>
      </c>
      <c r="EJ314" s="41">
        <f t="shared" si="329"/>
        <v>11.308401944251562</v>
      </c>
      <c r="EK314" s="41">
        <f t="shared" si="330"/>
        <v>0</v>
      </c>
      <c r="EL314" s="41">
        <f t="shared" si="331"/>
        <v>1.9343319115167144</v>
      </c>
      <c r="EM314" s="41">
        <f t="shared" si="332"/>
        <v>0</v>
      </c>
      <c r="EN314" s="41">
        <f t="shared" si="333"/>
        <v>7.4595774228747151</v>
      </c>
      <c r="EO314" s="41">
        <f t="shared" si="334"/>
        <v>0</v>
      </c>
      <c r="EP314" s="41">
        <f t="shared" si="335"/>
        <v>0</v>
      </c>
      <c r="EQ314" s="41" t="e">
        <f t="shared" si="336"/>
        <v>#DIV/0!</v>
      </c>
      <c r="ER314" s="41">
        <f t="shared" si="337"/>
        <v>100</v>
      </c>
      <c r="ES314" s="41">
        <f t="shared" si="338"/>
        <v>0</v>
      </c>
    </row>
    <row r="315" spans="1:149" s="41" customFormat="1" x14ac:dyDescent="0.45">
      <c r="A315" s="41" t="s">
        <v>634</v>
      </c>
      <c r="B315" s="75" t="s">
        <v>125</v>
      </c>
      <c r="C315" s="41" t="s">
        <v>635</v>
      </c>
      <c r="D315" s="41" t="s">
        <v>675</v>
      </c>
      <c r="E315" s="41" t="s">
        <v>20</v>
      </c>
      <c r="F315" s="41" t="s">
        <v>645</v>
      </c>
      <c r="G315" s="41" t="s">
        <v>434</v>
      </c>
      <c r="H315" s="41" t="s">
        <v>224</v>
      </c>
      <c r="I315" s="41">
        <v>20</v>
      </c>
      <c r="J315" s="41">
        <v>500</v>
      </c>
      <c r="K315" s="41">
        <v>5</v>
      </c>
      <c r="L315" s="41">
        <v>1250</v>
      </c>
      <c r="M315" s="41">
        <v>10</v>
      </c>
      <c r="N315" s="41" t="s">
        <v>89</v>
      </c>
      <c r="O315" s="41" t="s">
        <v>676</v>
      </c>
      <c r="P315" s="76" t="s">
        <v>226</v>
      </c>
      <c r="Q315" s="77">
        <v>3.3</v>
      </c>
      <c r="R315" s="78"/>
      <c r="S315" s="79"/>
      <c r="U315" s="41">
        <v>0</v>
      </c>
      <c r="W315" s="45">
        <v>28.887959866220736</v>
      </c>
      <c r="AA315" s="59">
        <v>1</v>
      </c>
      <c r="AB315" s="59"/>
      <c r="AC315" s="59">
        <v>0</v>
      </c>
      <c r="AE315" s="59"/>
      <c r="AG315" s="59"/>
      <c r="AQ315" s="75"/>
      <c r="AR315" s="80">
        <v>1.202</v>
      </c>
      <c r="AS315" s="80"/>
      <c r="AU315" s="81">
        <v>5000</v>
      </c>
      <c r="AV315" s="81"/>
      <c r="AW315" s="81">
        <v>6010</v>
      </c>
      <c r="AX315" s="81"/>
      <c r="AY315" s="81"/>
      <c r="AZ315" s="81"/>
      <c r="BA315" s="75"/>
      <c r="BB315" s="82" t="s">
        <v>441</v>
      </c>
      <c r="BC315" s="75" t="s">
        <v>95</v>
      </c>
      <c r="BD315" s="45">
        <v>45.05066999999999</v>
      </c>
      <c r="BF315" s="45">
        <v>0.80366999999999988</v>
      </c>
      <c r="BH315" s="45">
        <v>14.059709999999997</v>
      </c>
      <c r="BN315" s="45">
        <v>7.0614599999999985</v>
      </c>
      <c r="BP315" s="45">
        <v>1.8059999999999996E-2</v>
      </c>
      <c r="BR315" s="45">
        <v>5.1922499999999987</v>
      </c>
      <c r="BX315" s="45">
        <v>10.294199999999998</v>
      </c>
      <c r="BZ315" s="45">
        <v>1.7608499999999996</v>
      </c>
      <c r="CB315" s="45">
        <v>6.7905599999999984</v>
      </c>
      <c r="DH315" s="45">
        <f t="shared" si="339"/>
        <v>91.03143</v>
      </c>
      <c r="DJ315" s="45">
        <f t="shared" si="316"/>
        <v>8.9685699999999997</v>
      </c>
      <c r="DL315" s="41" t="s">
        <v>408</v>
      </c>
      <c r="DO315" s="45">
        <v>10.51</v>
      </c>
      <c r="DP315" s="41">
        <v>0.34</v>
      </c>
      <c r="DU315" s="45"/>
      <c r="DW315" s="75"/>
      <c r="DX315" s="41">
        <f t="shared" si="317"/>
        <v>49.48913798234301</v>
      </c>
      <c r="DY315" s="41">
        <f t="shared" si="318"/>
        <v>0</v>
      </c>
      <c r="DZ315" s="41">
        <f t="shared" si="319"/>
        <v>0.88284892371788493</v>
      </c>
      <c r="EA315" s="41">
        <f t="shared" si="320"/>
        <v>0</v>
      </c>
      <c r="EB315" s="41">
        <f t="shared" si="321"/>
        <v>15.444896339648842</v>
      </c>
      <c r="EC315" s="41">
        <f t="shared" si="322"/>
        <v>0</v>
      </c>
      <c r="ED315" s="41">
        <f t="shared" si="323"/>
        <v>7.7571669477234391</v>
      </c>
      <c r="EE315" s="41">
        <f t="shared" si="324"/>
        <v>0</v>
      </c>
      <c r="EF315" s="41">
        <f t="shared" si="325"/>
        <v>1.9839301656581682E-2</v>
      </c>
      <c r="EG315" s="41">
        <f t="shared" si="326"/>
        <v>0</v>
      </c>
      <c r="EH315" s="41">
        <f t="shared" si="327"/>
        <v>5.7037992262672335</v>
      </c>
      <c r="EI315" s="41">
        <f t="shared" si="328"/>
        <v>0</v>
      </c>
      <c r="EJ315" s="41">
        <f t="shared" si="329"/>
        <v>11.30840194425156</v>
      </c>
      <c r="EK315" s="41">
        <f t="shared" si="330"/>
        <v>0</v>
      </c>
      <c r="EL315" s="41">
        <f t="shared" si="331"/>
        <v>1.9343319115167141</v>
      </c>
      <c r="EM315" s="41">
        <f t="shared" si="332"/>
        <v>0</v>
      </c>
      <c r="EN315" s="41">
        <f t="shared" si="333"/>
        <v>7.4595774228747134</v>
      </c>
      <c r="EO315" s="41">
        <f t="shared" si="334"/>
        <v>0</v>
      </c>
      <c r="EP315" s="41">
        <f t="shared" si="335"/>
        <v>0</v>
      </c>
      <c r="EQ315" s="41" t="e">
        <f t="shared" si="336"/>
        <v>#DIV/0!</v>
      </c>
      <c r="ER315" s="41">
        <f t="shared" si="337"/>
        <v>100</v>
      </c>
      <c r="ES315" s="41">
        <f t="shared" si="338"/>
        <v>0</v>
      </c>
    </row>
    <row r="316" spans="1:149" s="41" customFormat="1" x14ac:dyDescent="0.45">
      <c r="A316" s="41" t="s">
        <v>634</v>
      </c>
      <c r="B316" s="75" t="s">
        <v>125</v>
      </c>
      <c r="C316" s="41" t="s">
        <v>635</v>
      </c>
      <c r="D316" s="41" t="s">
        <v>675</v>
      </c>
      <c r="E316" s="41" t="s">
        <v>20</v>
      </c>
      <c r="F316" s="41" t="s">
        <v>646</v>
      </c>
      <c r="G316" s="41" t="s">
        <v>434</v>
      </c>
      <c r="H316" s="41" t="s">
        <v>224</v>
      </c>
      <c r="I316" s="41">
        <v>20</v>
      </c>
      <c r="J316" s="41">
        <v>500</v>
      </c>
      <c r="K316" s="41">
        <v>5</v>
      </c>
      <c r="L316" s="41">
        <v>1250</v>
      </c>
      <c r="M316" s="41">
        <v>10</v>
      </c>
      <c r="N316" s="41" t="s">
        <v>89</v>
      </c>
      <c r="O316" s="41" t="s">
        <v>676</v>
      </c>
      <c r="P316" s="76" t="s">
        <v>226</v>
      </c>
      <c r="Q316" s="77">
        <v>3.3</v>
      </c>
      <c r="R316" s="78"/>
      <c r="S316" s="79"/>
      <c r="U316" s="41">
        <v>0</v>
      </c>
      <c r="W316" s="45">
        <v>27.253421425200568</v>
      </c>
      <c r="AA316" s="59">
        <v>1</v>
      </c>
      <c r="AB316" s="59"/>
      <c r="AC316" s="59">
        <v>0</v>
      </c>
      <c r="AE316" s="59"/>
      <c r="AG316" s="59"/>
      <c r="AQ316" s="75"/>
      <c r="AR316" s="80">
        <v>1.202</v>
      </c>
      <c r="AS316" s="80"/>
      <c r="AU316" s="81">
        <v>5000</v>
      </c>
      <c r="AV316" s="81"/>
      <c r="AW316" s="81">
        <v>6010</v>
      </c>
      <c r="AX316" s="81"/>
      <c r="AY316" s="81"/>
      <c r="AZ316" s="81"/>
      <c r="BA316" s="75"/>
      <c r="BB316" s="82" t="s">
        <v>441</v>
      </c>
      <c r="BC316" s="75" t="s">
        <v>95</v>
      </c>
      <c r="BD316" s="45">
        <v>44.950890000000001</v>
      </c>
      <c r="BF316" s="45">
        <v>0.80188999999999988</v>
      </c>
      <c r="BH316" s="45">
        <v>14.02857</v>
      </c>
      <c r="BN316" s="45">
        <v>7.04582</v>
      </c>
      <c r="BP316" s="45">
        <v>1.8019999999999998E-2</v>
      </c>
      <c r="BR316" s="45">
        <v>5.1807499999999997</v>
      </c>
      <c r="BX316" s="45">
        <v>10.271399999999998</v>
      </c>
      <c r="BZ316" s="45">
        <v>1.75695</v>
      </c>
      <c r="CB316" s="45">
        <v>6.7755199999999993</v>
      </c>
      <c r="DH316" s="45">
        <f t="shared" si="339"/>
        <v>90.829810000000023</v>
      </c>
      <c r="DJ316" s="45">
        <f t="shared" si="316"/>
        <v>9.1701899999999767</v>
      </c>
      <c r="DL316" s="41" t="s">
        <v>408</v>
      </c>
      <c r="DO316" s="45">
        <v>10.71</v>
      </c>
      <c r="DP316" s="41">
        <v>0.13</v>
      </c>
      <c r="DU316" s="45"/>
      <c r="DW316" s="75"/>
      <c r="DX316" s="41">
        <f t="shared" si="317"/>
        <v>49.48913798234301</v>
      </c>
      <c r="DY316" s="41">
        <f t="shared" si="318"/>
        <v>0</v>
      </c>
      <c r="DZ316" s="41">
        <f t="shared" si="319"/>
        <v>0.88284892371788481</v>
      </c>
      <c r="EA316" s="41">
        <f t="shared" si="320"/>
        <v>0</v>
      </c>
      <c r="EB316" s="41">
        <f t="shared" si="321"/>
        <v>15.444896339648842</v>
      </c>
      <c r="EC316" s="41">
        <f t="shared" si="322"/>
        <v>0</v>
      </c>
      <c r="ED316" s="41">
        <f t="shared" si="323"/>
        <v>7.7571669477234391</v>
      </c>
      <c r="EE316" s="41">
        <f t="shared" si="324"/>
        <v>0</v>
      </c>
      <c r="EF316" s="41">
        <f t="shared" si="325"/>
        <v>1.9839301656581682E-2</v>
      </c>
      <c r="EG316" s="41">
        <f t="shared" si="326"/>
        <v>0</v>
      </c>
      <c r="EH316" s="41">
        <f t="shared" si="327"/>
        <v>5.7037992262672335</v>
      </c>
      <c r="EI316" s="41">
        <f t="shared" si="328"/>
        <v>0</v>
      </c>
      <c r="EJ316" s="41">
        <f t="shared" si="329"/>
        <v>11.308401944251557</v>
      </c>
      <c r="EK316" s="41">
        <f t="shared" si="330"/>
        <v>0</v>
      </c>
      <c r="EL316" s="41">
        <f t="shared" si="331"/>
        <v>1.9343319115167141</v>
      </c>
      <c r="EM316" s="41">
        <f t="shared" si="332"/>
        <v>0</v>
      </c>
      <c r="EN316" s="41">
        <f t="shared" si="333"/>
        <v>7.4595774228747125</v>
      </c>
      <c r="EO316" s="41">
        <f t="shared" si="334"/>
        <v>0</v>
      </c>
      <c r="EP316" s="41">
        <f t="shared" si="335"/>
        <v>0</v>
      </c>
      <c r="EQ316" s="41" t="e">
        <f t="shared" si="336"/>
        <v>#DIV/0!</v>
      </c>
      <c r="ER316" s="41">
        <f t="shared" si="337"/>
        <v>100</v>
      </c>
      <c r="ES316" s="41">
        <f t="shared" si="338"/>
        <v>0</v>
      </c>
    </row>
    <row r="317" spans="1:149" s="41" customFormat="1" x14ac:dyDescent="0.45">
      <c r="A317" s="41" t="s">
        <v>634</v>
      </c>
      <c r="B317" s="75" t="s">
        <v>125</v>
      </c>
      <c r="C317" s="41" t="s">
        <v>635</v>
      </c>
      <c r="D317" s="41" t="s">
        <v>675</v>
      </c>
      <c r="E317" s="41" t="s">
        <v>20</v>
      </c>
      <c r="F317" s="41" t="s">
        <v>647</v>
      </c>
      <c r="G317" s="41" t="s">
        <v>434</v>
      </c>
      <c r="H317" s="41" t="s">
        <v>224</v>
      </c>
      <c r="I317" s="41">
        <v>17</v>
      </c>
      <c r="J317" s="41">
        <v>500</v>
      </c>
      <c r="K317" s="41">
        <v>5</v>
      </c>
      <c r="L317" s="41">
        <v>1250</v>
      </c>
      <c r="M317" s="41">
        <v>10</v>
      </c>
      <c r="N317" s="41" t="s">
        <v>89</v>
      </c>
      <c r="O317" s="41" t="s">
        <v>676</v>
      </c>
      <c r="P317" s="76" t="s">
        <v>226</v>
      </c>
      <c r="Q317" s="77">
        <v>3.3</v>
      </c>
      <c r="R317" s="78"/>
      <c r="S317" s="79"/>
      <c r="U317" s="41">
        <v>0</v>
      </c>
      <c r="W317" s="45">
        <v>13.924050632911392</v>
      </c>
      <c r="AA317" s="59">
        <v>1</v>
      </c>
      <c r="AB317" s="59"/>
      <c r="AC317" s="59">
        <v>0</v>
      </c>
      <c r="AE317" s="59"/>
      <c r="AG317" s="59"/>
      <c r="AQ317" s="75"/>
      <c r="AR317" s="80">
        <v>1.202</v>
      </c>
      <c r="AS317" s="80"/>
      <c r="AU317" s="81">
        <v>5000</v>
      </c>
      <c r="AV317" s="81"/>
      <c r="AW317" s="81">
        <v>6010</v>
      </c>
      <c r="AX317" s="81"/>
      <c r="AY317" s="81"/>
      <c r="AZ317" s="81"/>
      <c r="BA317" s="75"/>
      <c r="BB317" s="82" t="s">
        <v>441</v>
      </c>
      <c r="BC317" s="75" t="s">
        <v>95</v>
      </c>
      <c r="BD317" s="45">
        <v>45.47972399999999</v>
      </c>
      <c r="BF317" s="45">
        <v>0.81132399999999993</v>
      </c>
      <c r="BH317" s="45">
        <v>14.193611999999998</v>
      </c>
      <c r="BN317" s="45">
        <v>7.1287119999999993</v>
      </c>
      <c r="BP317" s="45">
        <v>1.8231999999999998E-2</v>
      </c>
      <c r="BR317" s="45">
        <v>5.241699999999998</v>
      </c>
      <c r="BX317" s="45">
        <v>10.392239999999999</v>
      </c>
      <c r="BZ317" s="45">
        <v>1.7776199999999998</v>
      </c>
      <c r="CB317" s="45">
        <v>6.8552319999999982</v>
      </c>
      <c r="DH317" s="45">
        <f t="shared" si="339"/>
        <v>91.898395999999977</v>
      </c>
      <c r="DJ317" s="45">
        <f>IF(AND(DH317&lt;100, DH317&gt;0), 100-DH317, 0)</f>
        <v>8.1016040000000231</v>
      </c>
      <c r="DL317" s="41" t="s">
        <v>408</v>
      </c>
      <c r="DO317" s="45">
        <v>9.65</v>
      </c>
      <c r="DP317" s="41">
        <v>0.13</v>
      </c>
      <c r="DU317" s="45"/>
      <c r="DW317" s="75"/>
      <c r="DX317" s="41">
        <f t="shared" si="317"/>
        <v>49.489137982343024</v>
      </c>
      <c r="DY317" s="41">
        <f t="shared" si="318"/>
        <v>0</v>
      </c>
      <c r="DZ317" s="41">
        <f t="shared" si="319"/>
        <v>0.88284892371788526</v>
      </c>
      <c r="EA317" s="41">
        <f t="shared" si="320"/>
        <v>0</v>
      </c>
      <c r="EB317" s="41">
        <f t="shared" si="321"/>
        <v>15.444896339648848</v>
      </c>
      <c r="EC317" s="41">
        <f t="shared" si="322"/>
        <v>0</v>
      </c>
      <c r="ED317" s="41">
        <f t="shared" si="323"/>
        <v>7.7571669477234417</v>
      </c>
      <c r="EE317" s="41">
        <f t="shared" si="324"/>
        <v>0</v>
      </c>
      <c r="EF317" s="41">
        <f t="shared" si="325"/>
        <v>1.9839301656581692E-2</v>
      </c>
      <c r="EG317" s="41">
        <f t="shared" si="326"/>
        <v>0</v>
      </c>
      <c r="EH317" s="41">
        <f t="shared" si="327"/>
        <v>5.7037992262672343</v>
      </c>
      <c r="EI317" s="41">
        <f t="shared" si="328"/>
        <v>0</v>
      </c>
      <c r="EJ317" s="41">
        <f t="shared" si="329"/>
        <v>11.308401944251564</v>
      </c>
      <c r="EK317" s="41">
        <f t="shared" si="330"/>
        <v>0</v>
      </c>
      <c r="EL317" s="41">
        <f t="shared" si="331"/>
        <v>1.9343319115167148</v>
      </c>
      <c r="EM317" s="41">
        <f t="shared" si="332"/>
        <v>0</v>
      </c>
      <c r="EN317" s="41">
        <f t="shared" si="333"/>
        <v>7.4595774228747151</v>
      </c>
      <c r="EO317" s="41">
        <f t="shared" si="334"/>
        <v>0</v>
      </c>
      <c r="EP317" s="41">
        <f t="shared" si="335"/>
        <v>0</v>
      </c>
      <c r="EQ317" s="41" t="e">
        <f t="shared" si="336"/>
        <v>#DIV/0!</v>
      </c>
      <c r="ER317" s="41">
        <f t="shared" si="337"/>
        <v>100</v>
      </c>
      <c r="ES317" s="41">
        <f t="shared" si="338"/>
        <v>0</v>
      </c>
    </row>
    <row r="318" spans="1:149" s="41" customFormat="1" x14ac:dyDescent="0.45">
      <c r="A318" s="41" t="s">
        <v>634</v>
      </c>
      <c r="B318" s="75" t="s">
        <v>125</v>
      </c>
      <c r="C318" s="41" t="s">
        <v>635</v>
      </c>
      <c r="D318" s="41" t="s">
        <v>675</v>
      </c>
      <c r="E318" s="41" t="s">
        <v>20</v>
      </c>
      <c r="F318" s="41" t="s">
        <v>648</v>
      </c>
      <c r="G318" s="41" t="s">
        <v>434</v>
      </c>
      <c r="H318" s="41" t="s">
        <v>224</v>
      </c>
      <c r="I318" s="41">
        <v>18</v>
      </c>
      <c r="J318" s="41">
        <v>200</v>
      </c>
      <c r="K318" s="41">
        <v>5</v>
      </c>
      <c r="L318" s="41">
        <v>1250</v>
      </c>
      <c r="M318" s="41">
        <v>10</v>
      </c>
      <c r="N318" s="41" t="s">
        <v>89</v>
      </c>
      <c r="O318" s="41" t="s">
        <v>804</v>
      </c>
      <c r="P318" s="76" t="s">
        <v>226</v>
      </c>
      <c r="Q318" s="77">
        <v>2</v>
      </c>
      <c r="R318" s="78"/>
      <c r="S318" s="79"/>
      <c r="U318" s="45">
        <v>3.7912948959130515</v>
      </c>
      <c r="W318" s="45">
        <v>2.5356842989084805</v>
      </c>
      <c r="AA318" s="53">
        <v>0.62026909424238763</v>
      </c>
      <c r="AB318" s="59"/>
      <c r="AC318" s="53">
        <f>1-AA318</f>
        <v>0.37973090575761237</v>
      </c>
      <c r="AE318" s="59"/>
      <c r="AG318" s="59"/>
      <c r="AP318" s="41">
        <f>J318*10</f>
        <v>2000</v>
      </c>
      <c r="AQ318" s="75" t="s">
        <v>110</v>
      </c>
      <c r="AR318" s="80">
        <v>1.022</v>
      </c>
      <c r="AS318" s="80">
        <v>1.5960000000000001</v>
      </c>
      <c r="AU318" s="81">
        <v>1240.5381884847752</v>
      </c>
      <c r="AV318" s="81">
        <v>759.46181151522478</v>
      </c>
      <c r="AW318" s="81">
        <v>1267.8300286314402</v>
      </c>
      <c r="AX318" s="81">
        <v>15.05491036659979</v>
      </c>
      <c r="AY318" s="81">
        <v>1212.1010511782988</v>
      </c>
      <c r="AZ318" s="81">
        <v>17.14169745543035</v>
      </c>
      <c r="BA318" s="75"/>
      <c r="BB318" s="82" t="s">
        <v>441</v>
      </c>
      <c r="BC318" s="75" t="s">
        <v>95</v>
      </c>
      <c r="BD318" s="45">
        <v>49.171584000000003</v>
      </c>
      <c r="BF318" s="45">
        <v>0.87718400000000007</v>
      </c>
      <c r="BH318" s="45">
        <v>15.345792000000001</v>
      </c>
      <c r="BN318" s="45">
        <v>7.7073920000000014</v>
      </c>
      <c r="BP318" s="45">
        <v>1.9712E-2</v>
      </c>
      <c r="BR318" s="45">
        <v>5.6672000000000002</v>
      </c>
      <c r="BX318" s="45">
        <v>11.235840000000001</v>
      </c>
      <c r="BZ318" s="45">
        <v>1.9219200000000001</v>
      </c>
      <c r="CB318" s="45">
        <v>7.4117119999999996</v>
      </c>
      <c r="DH318" s="45">
        <f t="shared" si="339"/>
        <v>99.35833599999998</v>
      </c>
      <c r="DJ318" s="45">
        <f t="shared" ref="DJ318:DJ381" si="340">IF(AND(DH318&lt;100, DH318&gt;0), 100-DH318, 0)</f>
        <v>0.64166400000002</v>
      </c>
      <c r="DL318" s="41" t="s">
        <v>408</v>
      </c>
      <c r="DO318" s="45">
        <v>2.25</v>
      </c>
      <c r="DP318" s="41">
        <v>0.14000000000000001</v>
      </c>
      <c r="DU318" s="45"/>
      <c r="DW318" s="75"/>
      <c r="DX318" s="41">
        <f t="shared" si="317"/>
        <v>49.489137982343031</v>
      </c>
      <c r="DY318" s="41">
        <f t="shared" si="318"/>
        <v>0</v>
      </c>
      <c r="DZ318" s="41">
        <f t="shared" si="319"/>
        <v>0.88284892371788526</v>
      </c>
      <c r="EA318" s="41">
        <f t="shared" si="320"/>
        <v>0</v>
      </c>
      <c r="EB318" s="41">
        <f t="shared" si="321"/>
        <v>15.444896339648848</v>
      </c>
      <c r="EC318" s="41">
        <f t="shared" si="322"/>
        <v>0</v>
      </c>
      <c r="ED318" s="41">
        <f t="shared" si="323"/>
        <v>7.7571669477234426</v>
      </c>
      <c r="EE318" s="41">
        <f t="shared" si="324"/>
        <v>0</v>
      </c>
      <c r="EF318" s="41">
        <f t="shared" si="325"/>
        <v>1.9839301656581695E-2</v>
      </c>
      <c r="EG318" s="41">
        <f t="shared" si="326"/>
        <v>0</v>
      </c>
      <c r="EH318" s="41">
        <f t="shared" si="327"/>
        <v>5.7037992262672361</v>
      </c>
      <c r="EI318" s="41">
        <f t="shared" si="328"/>
        <v>0</v>
      </c>
      <c r="EJ318" s="41">
        <f t="shared" si="329"/>
        <v>11.308401944251566</v>
      </c>
      <c r="EK318" s="41">
        <f t="shared" si="330"/>
        <v>0</v>
      </c>
      <c r="EL318" s="41">
        <f t="shared" si="331"/>
        <v>1.9343319115167152</v>
      </c>
      <c r="EM318" s="41">
        <f t="shared" si="332"/>
        <v>0</v>
      </c>
      <c r="EN318" s="41">
        <f t="shared" si="333"/>
        <v>7.459577422874716</v>
      </c>
      <c r="EO318" s="41">
        <f t="shared" si="334"/>
        <v>0</v>
      </c>
      <c r="EP318" s="41">
        <f t="shared" si="335"/>
        <v>0</v>
      </c>
      <c r="EQ318" s="41" t="e">
        <f t="shared" si="336"/>
        <v>#DIV/0!</v>
      </c>
      <c r="ER318" s="41">
        <f t="shared" si="337"/>
        <v>100</v>
      </c>
      <c r="ES318" s="41">
        <f t="shared" si="338"/>
        <v>0</v>
      </c>
    </row>
    <row r="319" spans="1:149" s="41" customFormat="1" x14ac:dyDescent="0.45">
      <c r="A319" s="41" t="s">
        <v>634</v>
      </c>
      <c r="B319" s="75" t="s">
        <v>125</v>
      </c>
      <c r="C319" s="41" t="s">
        <v>635</v>
      </c>
      <c r="D319" s="41" t="s">
        <v>675</v>
      </c>
      <c r="E319" s="41" t="s">
        <v>20</v>
      </c>
      <c r="F319" s="41" t="s">
        <v>649</v>
      </c>
      <c r="G319" s="41" t="s">
        <v>434</v>
      </c>
      <c r="H319" s="41" t="s">
        <v>224</v>
      </c>
      <c r="I319" s="41">
        <v>18</v>
      </c>
      <c r="J319" s="41">
        <v>200</v>
      </c>
      <c r="K319" s="41">
        <v>5</v>
      </c>
      <c r="L319" s="41">
        <v>1250</v>
      </c>
      <c r="M319" s="41">
        <v>10</v>
      </c>
      <c r="N319" s="41" t="s">
        <v>89</v>
      </c>
      <c r="O319" s="41" t="s">
        <v>804</v>
      </c>
      <c r="P319" s="76" t="s">
        <v>226</v>
      </c>
      <c r="Q319" s="77">
        <v>2</v>
      </c>
      <c r="R319" s="78"/>
      <c r="S319" s="79"/>
      <c r="U319" s="45">
        <v>4.1415678541815115</v>
      </c>
      <c r="W319" s="45">
        <v>4.1990411638287313</v>
      </c>
      <c r="AA319" s="53">
        <v>0.71232776872807957</v>
      </c>
      <c r="AB319" s="59"/>
      <c r="AC319" s="53">
        <f t="shared" ref="AC319:AC346" si="341">1-AA319</f>
        <v>0.28767223127192043</v>
      </c>
      <c r="AE319" s="59"/>
      <c r="AG319" s="59"/>
      <c r="AP319" s="41">
        <f t="shared" ref="AP319:AP346" si="342">J319*10</f>
        <v>2000</v>
      </c>
      <c r="AQ319" s="75" t="s">
        <v>110</v>
      </c>
      <c r="AR319" s="80">
        <v>1.0209999999999999</v>
      </c>
      <c r="AS319" s="80">
        <v>1.601</v>
      </c>
      <c r="AU319" s="81">
        <v>1424.6555374561592</v>
      </c>
      <c r="AV319" s="81">
        <v>575.3444625438409</v>
      </c>
      <c r="AW319" s="81">
        <v>1454.5733037427385</v>
      </c>
      <c r="AX319" s="81">
        <v>17.251846392528225</v>
      </c>
      <c r="AY319" s="81">
        <v>921.12648453268923</v>
      </c>
      <c r="AZ319" s="81">
        <v>13.026695670871801</v>
      </c>
      <c r="BA319" s="75"/>
      <c r="BB319" s="82" t="s">
        <v>441</v>
      </c>
      <c r="BC319" s="75" t="s">
        <v>95</v>
      </c>
      <c r="BD319" s="45">
        <v>48.797408999999995</v>
      </c>
      <c r="BF319" s="45">
        <v>0.87050899999999998</v>
      </c>
      <c r="BH319" s="45">
        <v>15.229017000000001</v>
      </c>
      <c r="BN319" s="45">
        <v>7.6487420000000013</v>
      </c>
      <c r="BP319" s="45">
        <v>1.9562000000000003E-2</v>
      </c>
      <c r="BR319" s="45">
        <v>5.6240750000000004</v>
      </c>
      <c r="BX319" s="45">
        <v>11.150340000000002</v>
      </c>
      <c r="BZ319" s="45">
        <v>1.907295</v>
      </c>
      <c r="CB319" s="45">
        <v>7.3553120000000005</v>
      </c>
      <c r="DH319" s="45">
        <f t="shared" si="339"/>
        <v>98.602260999999999</v>
      </c>
      <c r="DJ319" s="45">
        <f t="shared" si="340"/>
        <v>1.3977390000000014</v>
      </c>
      <c r="DL319" s="41" t="s">
        <v>408</v>
      </c>
      <c r="DO319" s="45">
        <v>3</v>
      </c>
      <c r="DP319" s="41">
        <v>0.14000000000000001</v>
      </c>
      <c r="DU319" s="45"/>
      <c r="DW319" s="75"/>
      <c r="DX319" s="41">
        <f t="shared" si="317"/>
        <v>49.489137982343017</v>
      </c>
      <c r="DY319" s="41">
        <f t="shared" si="318"/>
        <v>0</v>
      </c>
      <c r="DZ319" s="41">
        <f t="shared" si="319"/>
        <v>0.88284892371788515</v>
      </c>
      <c r="EA319" s="41">
        <f t="shared" si="320"/>
        <v>0</v>
      </c>
      <c r="EB319" s="41">
        <f t="shared" si="321"/>
        <v>15.444896339648844</v>
      </c>
      <c r="EC319" s="41">
        <f t="shared" si="322"/>
        <v>0</v>
      </c>
      <c r="ED319" s="41">
        <f t="shared" si="323"/>
        <v>7.7571669477234417</v>
      </c>
      <c r="EE319" s="41">
        <f t="shared" si="324"/>
        <v>0</v>
      </c>
      <c r="EF319" s="41">
        <f t="shared" si="325"/>
        <v>1.9839301656581692E-2</v>
      </c>
      <c r="EG319" s="41">
        <f t="shared" si="326"/>
        <v>0</v>
      </c>
      <c r="EH319" s="41">
        <f t="shared" si="327"/>
        <v>5.7037992262672361</v>
      </c>
      <c r="EI319" s="41">
        <f t="shared" si="328"/>
        <v>0</v>
      </c>
      <c r="EJ319" s="41">
        <f t="shared" si="329"/>
        <v>11.308401944251564</v>
      </c>
      <c r="EK319" s="41">
        <f t="shared" si="330"/>
        <v>0</v>
      </c>
      <c r="EL319" s="41">
        <f t="shared" si="331"/>
        <v>1.9343319115167144</v>
      </c>
      <c r="EM319" s="41">
        <f t="shared" si="332"/>
        <v>0</v>
      </c>
      <c r="EN319" s="41">
        <f t="shared" si="333"/>
        <v>7.4595774228747151</v>
      </c>
      <c r="EO319" s="41">
        <f t="shared" si="334"/>
        <v>0</v>
      </c>
      <c r="EP319" s="41">
        <f t="shared" si="335"/>
        <v>0</v>
      </c>
      <c r="EQ319" s="41" t="e">
        <f t="shared" si="336"/>
        <v>#DIV/0!</v>
      </c>
      <c r="ER319" s="41">
        <f t="shared" si="337"/>
        <v>100</v>
      </c>
      <c r="ES319" s="41">
        <f t="shared" si="338"/>
        <v>0</v>
      </c>
    </row>
    <row r="320" spans="1:149" s="41" customFormat="1" x14ac:dyDescent="0.45">
      <c r="A320" s="41" t="s">
        <v>634</v>
      </c>
      <c r="B320" s="75" t="s">
        <v>125</v>
      </c>
      <c r="C320" s="41" t="s">
        <v>635</v>
      </c>
      <c r="D320" s="41" t="s">
        <v>675</v>
      </c>
      <c r="E320" s="41" t="s">
        <v>20</v>
      </c>
      <c r="F320" s="41" t="s">
        <v>650</v>
      </c>
      <c r="G320" s="41" t="s">
        <v>434</v>
      </c>
      <c r="H320" s="41" t="s">
        <v>224</v>
      </c>
      <c r="I320" s="41">
        <v>18</v>
      </c>
      <c r="J320" s="41">
        <v>200</v>
      </c>
      <c r="K320" s="41">
        <v>5</v>
      </c>
      <c r="L320" s="41">
        <v>1250</v>
      </c>
      <c r="M320" s="41">
        <v>10</v>
      </c>
      <c r="N320" s="41" t="s">
        <v>89</v>
      </c>
      <c r="O320" s="41" t="s">
        <v>676</v>
      </c>
      <c r="P320" s="76" t="s">
        <v>226</v>
      </c>
      <c r="Q320" s="77">
        <v>3.3</v>
      </c>
      <c r="R320" s="78"/>
      <c r="S320" s="79"/>
      <c r="U320" s="45">
        <v>3.877539393771908</v>
      </c>
      <c r="W320" s="45">
        <v>7.3397542344735971</v>
      </c>
      <c r="AA320" s="53">
        <v>0.82215831246383397</v>
      </c>
      <c r="AB320" s="59"/>
      <c r="AC320" s="53">
        <f t="shared" si="341"/>
        <v>0.17784168753616603</v>
      </c>
      <c r="AE320" s="59"/>
      <c r="AG320" s="59"/>
      <c r="AP320" s="41">
        <f t="shared" si="342"/>
        <v>2000</v>
      </c>
      <c r="AQ320" s="75" t="s">
        <v>110</v>
      </c>
      <c r="AR320" s="80">
        <v>1.02</v>
      </c>
      <c r="AS320" s="80">
        <v>1.6040000000000001</v>
      </c>
      <c r="AU320" s="81">
        <v>1644.316624927668</v>
      </c>
      <c r="AV320" s="81">
        <v>355.68337507233207</v>
      </c>
      <c r="AW320" s="81">
        <v>1677.2029574262215</v>
      </c>
      <c r="AX320" s="81">
        <v>19.875964753520609</v>
      </c>
      <c r="AY320" s="81">
        <v>570.51613361602062</v>
      </c>
      <c r="AZ320" s="81">
        <v>8.0683165371243728</v>
      </c>
      <c r="BA320" s="75"/>
      <c r="BB320" s="82" t="s">
        <v>441</v>
      </c>
      <c r="BC320" s="75" t="s">
        <v>95</v>
      </c>
      <c r="BD320" s="45">
        <v>48.473123999999999</v>
      </c>
      <c r="BF320" s="45">
        <v>0.86472399999999994</v>
      </c>
      <c r="BH320" s="45">
        <v>15.127811999999999</v>
      </c>
      <c r="BN320" s="45">
        <v>7.597912</v>
      </c>
      <c r="BP320" s="45">
        <v>1.9432000000000001E-2</v>
      </c>
      <c r="BR320" s="45">
        <v>5.5866999999999996</v>
      </c>
      <c r="BX320" s="45">
        <v>11.07624</v>
      </c>
      <c r="BZ320" s="45">
        <v>1.89462</v>
      </c>
      <c r="CB320" s="45">
        <v>7.306432</v>
      </c>
      <c r="DH320" s="45">
        <f t="shared" si="339"/>
        <v>97.946995999999984</v>
      </c>
      <c r="DJ320" s="45">
        <f t="shared" si="340"/>
        <v>2.0530040000000156</v>
      </c>
      <c r="DL320" s="41" t="s">
        <v>408</v>
      </c>
      <c r="DO320" s="45">
        <v>3.65</v>
      </c>
      <c r="DP320" s="41">
        <v>0.14000000000000001</v>
      </c>
      <c r="DU320" s="45"/>
      <c r="DW320" s="75"/>
      <c r="DX320" s="41">
        <f t="shared" si="317"/>
        <v>49.489137982343031</v>
      </c>
      <c r="DY320" s="41">
        <f t="shared" si="318"/>
        <v>0</v>
      </c>
      <c r="DZ320" s="41">
        <f t="shared" si="319"/>
        <v>0.88284892371788515</v>
      </c>
      <c r="EA320" s="41">
        <f t="shared" si="320"/>
        <v>0</v>
      </c>
      <c r="EB320" s="41">
        <f t="shared" si="321"/>
        <v>15.444896339648844</v>
      </c>
      <c r="EC320" s="41">
        <f t="shared" si="322"/>
        <v>0</v>
      </c>
      <c r="ED320" s="41">
        <f t="shared" si="323"/>
        <v>7.7571669477234417</v>
      </c>
      <c r="EE320" s="41">
        <f t="shared" si="324"/>
        <v>0</v>
      </c>
      <c r="EF320" s="41">
        <f t="shared" si="325"/>
        <v>1.9839301656581695E-2</v>
      </c>
      <c r="EG320" s="41">
        <f t="shared" si="326"/>
        <v>0</v>
      </c>
      <c r="EH320" s="41">
        <f t="shared" si="327"/>
        <v>5.7037992262672361</v>
      </c>
      <c r="EI320" s="41">
        <f t="shared" si="328"/>
        <v>0</v>
      </c>
      <c r="EJ320" s="41">
        <f t="shared" si="329"/>
        <v>11.308401944251564</v>
      </c>
      <c r="EK320" s="41">
        <f t="shared" si="330"/>
        <v>0</v>
      </c>
      <c r="EL320" s="41">
        <f t="shared" si="331"/>
        <v>1.9343319115167148</v>
      </c>
      <c r="EM320" s="41">
        <f t="shared" si="332"/>
        <v>0</v>
      </c>
      <c r="EN320" s="41">
        <f t="shared" si="333"/>
        <v>7.459577422874716</v>
      </c>
      <c r="EO320" s="41">
        <f t="shared" si="334"/>
        <v>0</v>
      </c>
      <c r="EP320" s="41">
        <f t="shared" si="335"/>
        <v>0</v>
      </c>
      <c r="EQ320" s="41" t="e">
        <f t="shared" si="336"/>
        <v>#DIV/0!</v>
      </c>
      <c r="ER320" s="41">
        <f t="shared" si="337"/>
        <v>100</v>
      </c>
      <c r="ES320" s="41">
        <f t="shared" si="338"/>
        <v>0</v>
      </c>
    </row>
    <row r="321" spans="1:149" s="41" customFormat="1" x14ac:dyDescent="0.45">
      <c r="A321" s="41" t="s">
        <v>634</v>
      </c>
      <c r="B321" s="75" t="s">
        <v>125</v>
      </c>
      <c r="C321" s="41" t="s">
        <v>635</v>
      </c>
      <c r="D321" s="41" t="s">
        <v>675</v>
      </c>
      <c r="E321" s="41" t="s">
        <v>20</v>
      </c>
      <c r="F321" s="41" t="s">
        <v>651</v>
      </c>
      <c r="G321" s="41" t="s">
        <v>434</v>
      </c>
      <c r="H321" s="41" t="s">
        <v>224</v>
      </c>
      <c r="I321" s="41">
        <v>20</v>
      </c>
      <c r="J321" s="41">
        <v>200</v>
      </c>
      <c r="K321" s="41">
        <v>5</v>
      </c>
      <c r="L321" s="41">
        <v>1250</v>
      </c>
      <c r="M321" s="41">
        <v>10</v>
      </c>
      <c r="N321" s="41" t="s">
        <v>89</v>
      </c>
      <c r="O321" s="41" t="s">
        <v>676</v>
      </c>
      <c r="P321" s="76" t="s">
        <v>226</v>
      </c>
      <c r="Q321" s="77">
        <v>3.3</v>
      </c>
      <c r="R321" s="78"/>
      <c r="S321" s="79"/>
      <c r="U321" s="45">
        <v>4.1950841415998132</v>
      </c>
      <c r="W321" s="81">
        <v>0</v>
      </c>
      <c r="AA321" s="52">
        <v>0</v>
      </c>
      <c r="AB321" s="52"/>
      <c r="AC321" s="52">
        <f t="shared" si="341"/>
        <v>1</v>
      </c>
      <c r="AE321" s="59"/>
      <c r="AG321" s="59"/>
      <c r="AP321" s="41">
        <f t="shared" si="342"/>
        <v>2000</v>
      </c>
      <c r="AQ321" s="75" t="s">
        <v>110</v>
      </c>
      <c r="AR321" s="80">
        <v>1.0209999999999999</v>
      </c>
      <c r="AS321" s="80">
        <v>1.5640000000000001</v>
      </c>
      <c r="AU321" s="81"/>
      <c r="AV321" s="81">
        <v>2000</v>
      </c>
      <c r="AW321" s="81">
        <v>0</v>
      </c>
      <c r="AX321" s="81"/>
      <c r="AY321" s="81">
        <v>3128</v>
      </c>
      <c r="AZ321" s="81">
        <v>44.236600231030415</v>
      </c>
      <c r="BA321" s="75"/>
      <c r="BB321" s="82" t="s">
        <v>441</v>
      </c>
      <c r="BC321" s="75" t="s">
        <v>95</v>
      </c>
      <c r="BD321" s="45">
        <v>49.667490600000001</v>
      </c>
      <c r="BF321" s="45">
        <v>0.8860306</v>
      </c>
      <c r="BH321" s="45">
        <v>15.500557800000001</v>
      </c>
      <c r="BN321" s="45">
        <v>7.7851227999999999</v>
      </c>
      <c r="BP321" s="45">
        <v>1.9910800000000003E-2</v>
      </c>
      <c r="BR321" s="45">
        <v>5.7243550000000001</v>
      </c>
      <c r="BX321" s="45">
        <v>11.349156000000001</v>
      </c>
      <c r="BZ321" s="45">
        <v>1.941303</v>
      </c>
      <c r="CB321" s="45">
        <v>7.4864607999999997</v>
      </c>
      <c r="DH321" s="45">
        <f t="shared" si="339"/>
        <v>100.36038740000001</v>
      </c>
      <c r="DJ321" s="45">
        <f t="shared" si="340"/>
        <v>0</v>
      </c>
      <c r="DL321" s="41" t="s">
        <v>807</v>
      </c>
      <c r="DO321" s="45">
        <v>0.97</v>
      </c>
      <c r="DP321" s="41">
        <v>0.14000000000000001</v>
      </c>
      <c r="DQ321" s="41">
        <v>0.28599999999999998</v>
      </c>
      <c r="DR321" s="41">
        <v>1.7999999999999999E-2</v>
      </c>
      <c r="DU321" s="45"/>
      <c r="DW321" s="75"/>
      <c r="DX321" s="41">
        <f t="shared" si="317"/>
        <v>49.489137982343017</v>
      </c>
      <c r="DY321" s="41">
        <f t="shared" si="318"/>
        <v>0</v>
      </c>
      <c r="DZ321" s="41">
        <f t="shared" si="319"/>
        <v>0.88284892371788515</v>
      </c>
      <c r="EA321" s="41">
        <f t="shared" si="320"/>
        <v>0</v>
      </c>
      <c r="EB321" s="41">
        <f t="shared" si="321"/>
        <v>15.444896339648844</v>
      </c>
      <c r="EC321" s="41">
        <f t="shared" si="322"/>
        <v>0</v>
      </c>
      <c r="ED321" s="41">
        <f t="shared" si="323"/>
        <v>7.75716694772344</v>
      </c>
      <c r="EE321" s="41">
        <f t="shared" si="324"/>
        <v>0</v>
      </c>
      <c r="EF321" s="41">
        <f t="shared" si="325"/>
        <v>1.9839301656581688E-2</v>
      </c>
      <c r="EG321" s="41">
        <f t="shared" si="326"/>
        <v>0</v>
      </c>
      <c r="EH321" s="41">
        <f t="shared" si="327"/>
        <v>5.7037992262672352</v>
      </c>
      <c r="EI321" s="41">
        <f t="shared" si="328"/>
        <v>0</v>
      </c>
      <c r="EJ321" s="41">
        <f t="shared" si="329"/>
        <v>11.308401944251562</v>
      </c>
      <c r="EK321" s="41">
        <f t="shared" si="330"/>
        <v>0</v>
      </c>
      <c r="EL321" s="41">
        <f t="shared" si="331"/>
        <v>1.9343319115167144</v>
      </c>
      <c r="EM321" s="41">
        <f t="shared" si="332"/>
        <v>0</v>
      </c>
      <c r="EN321" s="41">
        <f t="shared" si="333"/>
        <v>7.4595774228747134</v>
      </c>
      <c r="EO321" s="41">
        <f t="shared" si="334"/>
        <v>0</v>
      </c>
      <c r="EP321" s="41">
        <f t="shared" si="335"/>
        <v>0</v>
      </c>
      <c r="EQ321" s="41" t="e">
        <f t="shared" si="336"/>
        <v>#DIV/0!</v>
      </c>
      <c r="ER321" s="41">
        <f t="shared" si="337"/>
        <v>100</v>
      </c>
      <c r="ES321" s="41">
        <f t="shared" si="338"/>
        <v>0</v>
      </c>
    </row>
    <row r="322" spans="1:149" s="41" customFormat="1" x14ac:dyDescent="0.45">
      <c r="A322" s="41" t="s">
        <v>634</v>
      </c>
      <c r="B322" s="75" t="s">
        <v>125</v>
      </c>
      <c r="C322" s="41" t="s">
        <v>635</v>
      </c>
      <c r="D322" s="41" t="s">
        <v>675</v>
      </c>
      <c r="E322" s="41" t="s">
        <v>20</v>
      </c>
      <c r="F322" s="41" t="s">
        <v>290</v>
      </c>
      <c r="G322" s="41" t="s">
        <v>434</v>
      </c>
      <c r="H322" s="41" t="s">
        <v>224</v>
      </c>
      <c r="I322" s="41">
        <v>20</v>
      </c>
      <c r="J322" s="41">
        <v>200</v>
      </c>
      <c r="K322" s="41">
        <v>5</v>
      </c>
      <c r="L322" s="41">
        <v>1250</v>
      </c>
      <c r="M322" s="41">
        <v>10</v>
      </c>
      <c r="N322" s="41" t="s">
        <v>89</v>
      </c>
      <c r="O322" s="41" t="s">
        <v>676</v>
      </c>
      <c r="P322" s="76" t="s">
        <v>226</v>
      </c>
      <c r="Q322" s="77">
        <v>3.3</v>
      </c>
      <c r="R322" s="78"/>
      <c r="S322" s="79"/>
      <c r="U322" s="45">
        <v>3.9484190975152331</v>
      </c>
      <c r="W322" s="45">
        <v>0.95962938451356716</v>
      </c>
      <c r="AA322" s="53">
        <v>0.37248080157586178</v>
      </c>
      <c r="AB322" s="59"/>
      <c r="AC322" s="53">
        <f t="shared" si="341"/>
        <v>0.62751919842413817</v>
      </c>
      <c r="AE322" s="59"/>
      <c r="AG322" s="59"/>
      <c r="AP322" s="41">
        <f t="shared" si="342"/>
        <v>2000</v>
      </c>
      <c r="AQ322" s="75" t="s">
        <v>110</v>
      </c>
      <c r="AR322" s="80">
        <v>1.0349999999999999</v>
      </c>
      <c r="AS322" s="80">
        <v>1.5780000000000001</v>
      </c>
      <c r="AU322" s="81">
        <v>744.96160315172358</v>
      </c>
      <c r="AV322" s="81">
        <v>1255.0383968482763</v>
      </c>
      <c r="AW322" s="81">
        <v>771.03525926203383</v>
      </c>
      <c r="AX322" s="81">
        <v>9.2208735935053898</v>
      </c>
      <c r="AY322" s="81">
        <v>1980.4505902265801</v>
      </c>
      <c r="AZ322" s="81">
        <v>28.007800843082304</v>
      </c>
      <c r="BA322" s="75"/>
      <c r="BB322" s="82" t="s">
        <v>441</v>
      </c>
      <c r="BC322" s="75" t="s">
        <v>95</v>
      </c>
      <c r="BD322" s="45">
        <v>49.478407500000003</v>
      </c>
      <c r="BF322" s="45">
        <v>0.88265749999999998</v>
      </c>
      <c r="BH322" s="45">
        <v>15.441547499999999</v>
      </c>
      <c r="BN322" s="45">
        <v>7.7554850000000002</v>
      </c>
      <c r="BP322" s="45">
        <v>1.9835000000000002E-2</v>
      </c>
      <c r="BR322" s="45">
        <v>5.7025625</v>
      </c>
      <c r="BX322" s="45">
        <v>11.305950000000001</v>
      </c>
      <c r="BZ322" s="45">
        <v>1.9339124999999999</v>
      </c>
      <c r="CB322" s="45">
        <v>7.457959999999999</v>
      </c>
      <c r="DH322" s="45">
        <f t="shared" si="339"/>
        <v>99.978317500000003</v>
      </c>
      <c r="DJ322" s="45">
        <f t="shared" si="340"/>
        <v>2.1682499999997162E-2</v>
      </c>
      <c r="DL322" s="41" t="s">
        <v>807</v>
      </c>
      <c r="DO322" s="45">
        <v>1.37</v>
      </c>
      <c r="DP322" s="41">
        <v>0.12</v>
      </c>
      <c r="DQ322" s="41">
        <v>0.26500000000000001</v>
      </c>
      <c r="DR322" s="41">
        <v>1.6E-2</v>
      </c>
      <c r="DU322" s="45"/>
      <c r="DW322" s="75"/>
      <c r="DX322" s="41">
        <f t="shared" si="317"/>
        <v>49.489137982343024</v>
      </c>
      <c r="DY322" s="41">
        <f t="shared" si="318"/>
        <v>0</v>
      </c>
      <c r="DZ322" s="41">
        <f t="shared" si="319"/>
        <v>0.88284892371788515</v>
      </c>
      <c r="EA322" s="41">
        <f t="shared" si="320"/>
        <v>0</v>
      </c>
      <c r="EB322" s="41">
        <f t="shared" si="321"/>
        <v>15.444896339648842</v>
      </c>
      <c r="EC322" s="41">
        <f t="shared" si="322"/>
        <v>0</v>
      </c>
      <c r="ED322" s="41">
        <f t="shared" si="323"/>
        <v>7.75716694772344</v>
      </c>
      <c r="EE322" s="41">
        <f t="shared" si="324"/>
        <v>0</v>
      </c>
      <c r="EF322" s="41">
        <f t="shared" si="325"/>
        <v>1.9839301656581688E-2</v>
      </c>
      <c r="EG322" s="41">
        <f t="shared" si="326"/>
        <v>0</v>
      </c>
      <c r="EH322" s="41">
        <f t="shared" si="327"/>
        <v>5.7037992262672352</v>
      </c>
      <c r="EI322" s="41">
        <f t="shared" si="328"/>
        <v>0</v>
      </c>
      <c r="EJ322" s="41">
        <f t="shared" si="329"/>
        <v>11.308401944251562</v>
      </c>
      <c r="EK322" s="41">
        <f t="shared" si="330"/>
        <v>0</v>
      </c>
      <c r="EL322" s="41">
        <f t="shared" si="331"/>
        <v>1.9343319115167144</v>
      </c>
      <c r="EM322" s="41">
        <f t="shared" si="332"/>
        <v>0</v>
      </c>
      <c r="EN322" s="41">
        <f t="shared" si="333"/>
        <v>7.4595774228747134</v>
      </c>
      <c r="EO322" s="41">
        <f t="shared" si="334"/>
        <v>0</v>
      </c>
      <c r="EP322" s="41">
        <f t="shared" si="335"/>
        <v>0</v>
      </c>
      <c r="EQ322" s="41" t="e">
        <f t="shared" si="336"/>
        <v>#DIV/0!</v>
      </c>
      <c r="ER322" s="41">
        <f t="shared" si="337"/>
        <v>100</v>
      </c>
      <c r="ES322" s="41">
        <f t="shared" si="338"/>
        <v>0</v>
      </c>
    </row>
    <row r="323" spans="1:149" s="41" customFormat="1" x14ac:dyDescent="0.45">
      <c r="A323" s="41" t="s">
        <v>634</v>
      </c>
      <c r="B323" s="75" t="s">
        <v>125</v>
      </c>
      <c r="C323" s="41" t="s">
        <v>635</v>
      </c>
      <c r="D323" s="41" t="s">
        <v>675</v>
      </c>
      <c r="E323" s="41" t="s">
        <v>20</v>
      </c>
      <c r="F323" s="41" t="s">
        <v>291</v>
      </c>
      <c r="G323" s="41" t="s">
        <v>434</v>
      </c>
      <c r="H323" s="41" t="s">
        <v>224</v>
      </c>
      <c r="I323" s="41">
        <v>20</v>
      </c>
      <c r="J323" s="41">
        <v>200</v>
      </c>
      <c r="K323" s="41">
        <v>5</v>
      </c>
      <c r="L323" s="41">
        <v>1250</v>
      </c>
      <c r="M323" s="41">
        <v>10</v>
      </c>
      <c r="N323" s="41" t="s">
        <v>89</v>
      </c>
      <c r="O323" s="41" t="s">
        <v>676</v>
      </c>
      <c r="P323" s="76" t="s">
        <v>226</v>
      </c>
      <c r="Q323" s="77">
        <v>3.3</v>
      </c>
      <c r="R323" s="78"/>
      <c r="S323" s="79"/>
      <c r="U323" s="45">
        <v>3.4943831548758961</v>
      </c>
      <c r="W323" s="45">
        <v>7.907669396872671</v>
      </c>
      <c r="AA323" s="53">
        <v>0.84678580422991123</v>
      </c>
      <c r="AB323" s="59"/>
      <c r="AC323" s="53">
        <f t="shared" si="341"/>
        <v>0.15321419577008877</v>
      </c>
      <c r="AE323" s="59"/>
      <c r="AG323" s="59"/>
      <c r="AP323" s="41">
        <f t="shared" si="342"/>
        <v>2000</v>
      </c>
      <c r="AQ323" s="75" t="s">
        <v>110</v>
      </c>
      <c r="AR323" s="80">
        <v>1.02</v>
      </c>
      <c r="AS323" s="80">
        <v>1.603</v>
      </c>
      <c r="AU323" s="81">
        <v>1693.5716084598225</v>
      </c>
      <c r="AV323" s="81">
        <v>306.42839154017753</v>
      </c>
      <c r="AW323" s="81">
        <v>1727.4430406290189</v>
      </c>
      <c r="AX323" s="81">
        <v>20.475021013755775</v>
      </c>
      <c r="AY323" s="81">
        <v>491.2047116389046</v>
      </c>
      <c r="AZ323" s="81">
        <v>6.9466836510130419</v>
      </c>
      <c r="BA323" s="75"/>
      <c r="BB323" s="82" t="s">
        <v>441</v>
      </c>
      <c r="BC323" s="75" t="s">
        <v>95</v>
      </c>
      <c r="BD323" s="45">
        <v>48.475119599999999</v>
      </c>
      <c r="BF323" s="45">
        <v>0.86475959999999996</v>
      </c>
      <c r="BH323" s="45">
        <v>15.128434800000001</v>
      </c>
      <c r="BN323" s="45">
        <v>7.5982248000000006</v>
      </c>
      <c r="BP323" s="45">
        <v>1.94328E-2</v>
      </c>
      <c r="BR323" s="45">
        <v>5.5869299999999997</v>
      </c>
      <c r="BX323" s="45">
        <v>11.076696</v>
      </c>
      <c r="BZ323" s="45">
        <v>1.894698</v>
      </c>
      <c r="CB323" s="45">
        <v>7.3067327999999998</v>
      </c>
      <c r="DH323" s="45">
        <f t="shared" si="339"/>
        <v>97.951028399999998</v>
      </c>
      <c r="DJ323" s="45">
        <f t="shared" si="340"/>
        <v>2.0489716000000016</v>
      </c>
      <c r="DL323" s="41" t="s">
        <v>807</v>
      </c>
      <c r="DO323" s="41">
        <v>3.55</v>
      </c>
      <c r="DP323" s="41">
        <v>0.12</v>
      </c>
      <c r="DQ323" s="41">
        <v>9.6000000000000002E-2</v>
      </c>
      <c r="DR323" s="41">
        <v>0.01</v>
      </c>
      <c r="DU323" s="45"/>
      <c r="DW323" s="75"/>
      <c r="DX323" s="41">
        <f t="shared" si="317"/>
        <v>49.489137982343024</v>
      </c>
      <c r="DY323" s="41">
        <f t="shared" si="318"/>
        <v>0</v>
      </c>
      <c r="DZ323" s="41">
        <f t="shared" si="319"/>
        <v>0.88284892371788515</v>
      </c>
      <c r="EA323" s="41">
        <f t="shared" si="320"/>
        <v>0</v>
      </c>
      <c r="EB323" s="41">
        <f t="shared" si="321"/>
        <v>15.444896339648844</v>
      </c>
      <c r="EC323" s="41">
        <f t="shared" si="322"/>
        <v>0</v>
      </c>
      <c r="ED323" s="41">
        <f t="shared" si="323"/>
        <v>7.7571669477234417</v>
      </c>
      <c r="EE323" s="41">
        <f t="shared" si="324"/>
        <v>0</v>
      </c>
      <c r="EF323" s="41">
        <f t="shared" si="325"/>
        <v>1.9839301656581688E-2</v>
      </c>
      <c r="EG323" s="41">
        <f t="shared" si="326"/>
        <v>0</v>
      </c>
      <c r="EH323" s="41">
        <f t="shared" si="327"/>
        <v>5.7037992262672352</v>
      </c>
      <c r="EI323" s="41">
        <f t="shared" si="328"/>
        <v>0</v>
      </c>
      <c r="EJ323" s="41">
        <f t="shared" si="329"/>
        <v>11.308401944251562</v>
      </c>
      <c r="EK323" s="41">
        <f t="shared" si="330"/>
        <v>0</v>
      </c>
      <c r="EL323" s="41">
        <f t="shared" si="331"/>
        <v>1.9343319115167148</v>
      </c>
      <c r="EM323" s="41">
        <f t="shared" si="332"/>
        <v>0</v>
      </c>
      <c r="EN323" s="41">
        <f t="shared" si="333"/>
        <v>7.4595774228747151</v>
      </c>
      <c r="EO323" s="41">
        <f t="shared" si="334"/>
        <v>0</v>
      </c>
      <c r="EP323" s="41">
        <f t="shared" si="335"/>
        <v>0</v>
      </c>
      <c r="EQ323" s="41" t="e">
        <f t="shared" si="336"/>
        <v>#DIV/0!</v>
      </c>
      <c r="ER323" s="41">
        <f t="shared" si="337"/>
        <v>100</v>
      </c>
      <c r="ES323" s="41">
        <f t="shared" si="338"/>
        <v>0</v>
      </c>
    </row>
    <row r="324" spans="1:149" s="41" customFormat="1" x14ac:dyDescent="0.45">
      <c r="A324" s="41" t="s">
        <v>634</v>
      </c>
      <c r="B324" s="75" t="s">
        <v>125</v>
      </c>
      <c r="C324" s="41" t="s">
        <v>635</v>
      </c>
      <c r="D324" s="41" t="s">
        <v>675</v>
      </c>
      <c r="E324" s="41" t="s">
        <v>20</v>
      </c>
      <c r="F324" s="41" t="s">
        <v>653</v>
      </c>
      <c r="G324" s="41" t="s">
        <v>434</v>
      </c>
      <c r="H324" s="41" t="s">
        <v>224</v>
      </c>
      <c r="I324" s="41">
        <v>18</v>
      </c>
      <c r="J324" s="41">
        <v>500</v>
      </c>
      <c r="K324" s="41">
        <v>5</v>
      </c>
      <c r="L324" s="41">
        <v>1250</v>
      </c>
      <c r="M324" s="41">
        <v>10</v>
      </c>
      <c r="N324" s="41" t="s">
        <v>89</v>
      </c>
      <c r="O324" s="41" t="s">
        <v>804</v>
      </c>
      <c r="P324" s="76" t="s">
        <v>226</v>
      </c>
      <c r="Q324" s="77">
        <v>2</v>
      </c>
      <c r="R324" s="78"/>
      <c r="S324" s="79"/>
      <c r="U324" s="45">
        <v>5.6770507351352713</v>
      </c>
      <c r="W324" s="81">
        <v>0</v>
      </c>
      <c r="AA324" s="52">
        <v>0</v>
      </c>
      <c r="AB324" s="52"/>
      <c r="AC324" s="52">
        <f t="shared" si="341"/>
        <v>1</v>
      </c>
      <c r="AE324" s="59"/>
      <c r="AG324" s="59"/>
      <c r="AP324" s="41">
        <f t="shared" si="342"/>
        <v>5000</v>
      </c>
      <c r="AQ324" s="75" t="s">
        <v>110</v>
      </c>
      <c r="AR324" s="80">
        <v>1.202</v>
      </c>
      <c r="AS324" s="80">
        <v>3.2650000000000001</v>
      </c>
      <c r="AU324" s="81"/>
      <c r="AV324" s="81">
        <v>5000</v>
      </c>
      <c r="AW324" s="81">
        <v>0</v>
      </c>
      <c r="AX324" s="81"/>
      <c r="AY324" s="81">
        <v>16325</v>
      </c>
      <c r="AZ324" s="81">
        <v>175.82563095294151</v>
      </c>
      <c r="BA324" s="75"/>
      <c r="BB324" s="82" t="s">
        <v>441</v>
      </c>
      <c r="BC324" s="75" t="s">
        <v>95</v>
      </c>
      <c r="BD324" s="45">
        <v>49.374137400000009</v>
      </c>
      <c r="BF324" s="45">
        <v>0.88079740000000017</v>
      </c>
      <c r="BH324" s="45">
        <v>15.4090062</v>
      </c>
      <c r="BN324" s="45">
        <v>7.7391412000000015</v>
      </c>
      <c r="BP324" s="45">
        <v>1.97932E-2</v>
      </c>
      <c r="BR324" s="45">
        <v>5.6905450000000011</v>
      </c>
      <c r="BX324" s="45">
        <v>11.282124000000001</v>
      </c>
      <c r="BZ324" s="45">
        <v>1.929837</v>
      </c>
      <c r="CB324" s="45">
        <v>7.4422432000000001</v>
      </c>
      <c r="DH324" s="45">
        <f t="shared" si="339"/>
        <v>99.767624600000005</v>
      </c>
      <c r="DJ324" s="45">
        <f t="shared" si="340"/>
        <v>0.23237539999999512</v>
      </c>
      <c r="DL324" s="41" t="s">
        <v>807</v>
      </c>
      <c r="DO324" s="41">
        <v>0.94</v>
      </c>
      <c r="DP324" s="41">
        <v>0.14000000000000001</v>
      </c>
      <c r="DQ324" s="41">
        <v>0.90400000000000003</v>
      </c>
      <c r="DR324" s="41">
        <v>3.5000000000000003E-2</v>
      </c>
      <c r="DU324" s="45"/>
      <c r="DW324" s="75"/>
      <c r="DX324" s="41">
        <f t="shared" si="317"/>
        <v>49.489137982343031</v>
      </c>
      <c r="DY324" s="41">
        <f t="shared" si="318"/>
        <v>0</v>
      </c>
      <c r="DZ324" s="41">
        <f t="shared" si="319"/>
        <v>0.88284892371788526</v>
      </c>
      <c r="EA324" s="41">
        <f t="shared" si="320"/>
        <v>0</v>
      </c>
      <c r="EB324" s="41">
        <f t="shared" si="321"/>
        <v>15.444896339648844</v>
      </c>
      <c r="EC324" s="41">
        <f t="shared" si="322"/>
        <v>0</v>
      </c>
      <c r="ED324" s="41">
        <f t="shared" si="323"/>
        <v>7.7571669477234417</v>
      </c>
      <c r="EE324" s="41">
        <f t="shared" si="324"/>
        <v>0</v>
      </c>
      <c r="EF324" s="41">
        <f t="shared" si="325"/>
        <v>1.9839301656581688E-2</v>
      </c>
      <c r="EG324" s="41">
        <f t="shared" si="326"/>
        <v>0</v>
      </c>
      <c r="EH324" s="41">
        <f t="shared" si="327"/>
        <v>5.7037992262672361</v>
      </c>
      <c r="EI324" s="41">
        <f t="shared" si="328"/>
        <v>0</v>
      </c>
      <c r="EJ324" s="41">
        <f t="shared" si="329"/>
        <v>11.308401944251562</v>
      </c>
      <c r="EK324" s="41">
        <f t="shared" si="330"/>
        <v>0</v>
      </c>
      <c r="EL324" s="41">
        <f t="shared" si="331"/>
        <v>1.9343319115167144</v>
      </c>
      <c r="EM324" s="41">
        <f t="shared" si="332"/>
        <v>0</v>
      </c>
      <c r="EN324" s="41">
        <f t="shared" si="333"/>
        <v>7.4595774228747151</v>
      </c>
      <c r="EO324" s="41">
        <f t="shared" si="334"/>
        <v>0</v>
      </c>
      <c r="EP324" s="41">
        <f t="shared" si="335"/>
        <v>0</v>
      </c>
      <c r="EQ324" s="41" t="e">
        <f t="shared" si="336"/>
        <v>#DIV/0!</v>
      </c>
      <c r="ER324" s="41">
        <f t="shared" si="337"/>
        <v>100</v>
      </c>
      <c r="ES324" s="41">
        <f t="shared" si="338"/>
        <v>0</v>
      </c>
    </row>
    <row r="325" spans="1:149" s="41" customFormat="1" x14ac:dyDescent="0.45">
      <c r="A325" s="41" t="s">
        <v>634</v>
      </c>
      <c r="B325" s="75" t="s">
        <v>125</v>
      </c>
      <c r="C325" s="41" t="s">
        <v>635</v>
      </c>
      <c r="D325" s="41" t="s">
        <v>675</v>
      </c>
      <c r="E325" s="41" t="s">
        <v>20</v>
      </c>
      <c r="F325" s="41" t="s">
        <v>654</v>
      </c>
      <c r="G325" s="41" t="s">
        <v>434</v>
      </c>
      <c r="H325" s="41" t="s">
        <v>224</v>
      </c>
      <c r="I325" s="41">
        <v>18</v>
      </c>
      <c r="J325" s="41">
        <v>500</v>
      </c>
      <c r="K325" s="41">
        <v>5</v>
      </c>
      <c r="L325" s="41">
        <v>1250</v>
      </c>
      <c r="M325" s="41">
        <v>10</v>
      </c>
      <c r="N325" s="41" t="s">
        <v>89</v>
      </c>
      <c r="O325" s="41" t="s">
        <v>804</v>
      </c>
      <c r="P325" s="76" t="s">
        <v>226</v>
      </c>
      <c r="Q325" s="77">
        <v>2</v>
      </c>
      <c r="R325" s="78"/>
      <c r="S325" s="79"/>
      <c r="U325" s="45">
        <v>5.1825303874285726</v>
      </c>
      <c r="W325" s="45">
        <v>2.8661365142478465</v>
      </c>
      <c r="AA325" s="53">
        <v>0.57459069108385807</v>
      </c>
      <c r="AB325" s="59"/>
      <c r="AC325" s="53">
        <f t="shared" si="341"/>
        <v>0.42540930891614193</v>
      </c>
      <c r="AE325" s="59"/>
      <c r="AG325" s="59"/>
      <c r="AP325" s="41">
        <f t="shared" si="342"/>
        <v>5000</v>
      </c>
      <c r="AQ325" s="75" t="s">
        <v>110</v>
      </c>
      <c r="AR325" s="80">
        <v>1.218</v>
      </c>
      <c r="AS325" s="80">
        <v>3.3959999999999999</v>
      </c>
      <c r="AU325" s="81">
        <v>2872.9534554192905</v>
      </c>
      <c r="AV325" s="81">
        <v>2127.0465445807095</v>
      </c>
      <c r="AW325" s="81">
        <v>3499.2573087006958</v>
      </c>
      <c r="AX325" s="81">
        <v>18.799677043310108</v>
      </c>
      <c r="AY325" s="81">
        <v>7223.4500653960895</v>
      </c>
      <c r="AZ325" s="81">
        <v>77.798938156528905</v>
      </c>
      <c r="BA325" s="75"/>
      <c r="BB325" s="82" t="s">
        <v>441</v>
      </c>
      <c r="BC325" s="75" t="s">
        <v>95</v>
      </c>
      <c r="BD325" s="45">
        <v>48.4307175</v>
      </c>
      <c r="BF325" s="45">
        <v>0.8639675</v>
      </c>
      <c r="BH325" s="45">
        <v>15.114577500000001</v>
      </c>
      <c r="BN325" s="45">
        <v>7.5912650000000008</v>
      </c>
      <c r="BP325" s="45">
        <v>1.9415000000000002E-2</v>
      </c>
      <c r="BR325" s="45">
        <v>5.5818124999999998</v>
      </c>
      <c r="BX325" s="45">
        <v>11.066549999999999</v>
      </c>
      <c r="BZ325" s="45">
        <v>1.8929625000000001</v>
      </c>
      <c r="CB325" s="45">
        <v>7.3000400000000001</v>
      </c>
      <c r="DH325" s="45">
        <f t="shared" si="339"/>
        <v>97.861307499999995</v>
      </c>
      <c r="DJ325" s="45">
        <f t="shared" si="340"/>
        <v>2.1386925000000048</v>
      </c>
      <c r="DL325" s="41" t="s">
        <v>807</v>
      </c>
      <c r="DO325" s="41">
        <v>2.82</v>
      </c>
      <c r="DP325" s="41">
        <v>0.12</v>
      </c>
      <c r="DQ325" s="41">
        <v>0.91500000000000004</v>
      </c>
      <c r="DR325" s="41">
        <v>3.5999999999999997E-2</v>
      </c>
      <c r="DU325" s="45"/>
      <c r="DW325" s="75"/>
      <c r="DX325" s="41">
        <f t="shared" si="317"/>
        <v>49.489137982343024</v>
      </c>
      <c r="DY325" s="41">
        <f t="shared" si="318"/>
        <v>0</v>
      </c>
      <c r="DZ325" s="41">
        <f t="shared" si="319"/>
        <v>0.88284892371788515</v>
      </c>
      <c r="EA325" s="41">
        <f t="shared" si="320"/>
        <v>0</v>
      </c>
      <c r="EB325" s="41">
        <f t="shared" si="321"/>
        <v>15.444896339648848</v>
      </c>
      <c r="EC325" s="41">
        <f t="shared" si="322"/>
        <v>0</v>
      </c>
      <c r="ED325" s="41">
        <f t="shared" si="323"/>
        <v>7.7571669477234417</v>
      </c>
      <c r="EE325" s="41">
        <f t="shared" si="324"/>
        <v>0</v>
      </c>
      <c r="EF325" s="41">
        <f t="shared" si="325"/>
        <v>1.9839301656581692E-2</v>
      </c>
      <c r="EG325" s="41">
        <f t="shared" si="326"/>
        <v>0</v>
      </c>
      <c r="EH325" s="41">
        <f t="shared" si="327"/>
        <v>5.7037992262672352</v>
      </c>
      <c r="EI325" s="41">
        <f t="shared" si="328"/>
        <v>0</v>
      </c>
      <c r="EJ325" s="41">
        <f t="shared" si="329"/>
        <v>11.308401944251562</v>
      </c>
      <c r="EK325" s="41">
        <f t="shared" si="330"/>
        <v>0</v>
      </c>
      <c r="EL325" s="41">
        <f t="shared" si="331"/>
        <v>1.9343319115167148</v>
      </c>
      <c r="EM325" s="41">
        <f t="shared" si="332"/>
        <v>0</v>
      </c>
      <c r="EN325" s="41">
        <f t="shared" si="333"/>
        <v>7.4595774228747151</v>
      </c>
      <c r="EO325" s="41">
        <f t="shared" si="334"/>
        <v>0</v>
      </c>
      <c r="EP325" s="41">
        <f t="shared" si="335"/>
        <v>0</v>
      </c>
      <c r="EQ325" s="41" t="e">
        <f t="shared" si="336"/>
        <v>#DIV/0!</v>
      </c>
      <c r="ER325" s="41">
        <f t="shared" si="337"/>
        <v>100</v>
      </c>
      <c r="ES325" s="41">
        <f t="shared" si="338"/>
        <v>0</v>
      </c>
    </row>
    <row r="326" spans="1:149" s="41" customFormat="1" x14ac:dyDescent="0.45">
      <c r="A326" s="41" t="s">
        <v>634</v>
      </c>
      <c r="B326" s="75" t="s">
        <v>125</v>
      </c>
      <c r="C326" s="41" t="s">
        <v>635</v>
      </c>
      <c r="D326" s="41" t="s">
        <v>675</v>
      </c>
      <c r="E326" s="41" t="s">
        <v>20</v>
      </c>
      <c r="F326" s="41" t="s">
        <v>655</v>
      </c>
      <c r="G326" s="41" t="s">
        <v>434</v>
      </c>
      <c r="H326" s="41" t="s">
        <v>224</v>
      </c>
      <c r="I326" s="41">
        <v>18</v>
      </c>
      <c r="J326" s="41">
        <v>500</v>
      </c>
      <c r="K326" s="41">
        <v>5</v>
      </c>
      <c r="L326" s="41">
        <v>1250</v>
      </c>
      <c r="M326" s="41">
        <v>10</v>
      </c>
      <c r="N326" s="41" t="s">
        <v>89</v>
      </c>
      <c r="O326" s="41" t="s">
        <v>804</v>
      </c>
      <c r="P326" s="76" t="s">
        <v>226</v>
      </c>
      <c r="Q326" s="77">
        <v>2</v>
      </c>
      <c r="R326" s="78"/>
      <c r="S326" s="79"/>
      <c r="U326" s="45">
        <v>3.3710224484025137</v>
      </c>
      <c r="W326" s="45">
        <v>6.7807768268597757</v>
      </c>
      <c r="AA326" s="53">
        <v>0.83087063378929993</v>
      </c>
      <c r="AB326" s="59"/>
      <c r="AC326" s="53">
        <f t="shared" si="341"/>
        <v>0.16912936621070007</v>
      </c>
      <c r="AE326" s="59"/>
      <c r="AG326" s="59"/>
      <c r="AP326" s="41">
        <f t="shared" si="342"/>
        <v>5000</v>
      </c>
      <c r="AQ326" s="75" t="s">
        <v>110</v>
      </c>
      <c r="AR326" s="80">
        <v>1.2030000000000001</v>
      </c>
      <c r="AS326" s="80">
        <v>3.4889999999999999</v>
      </c>
      <c r="AU326" s="81">
        <v>4154.3531689464999</v>
      </c>
      <c r="AV326" s="81">
        <v>845.64683105350036</v>
      </c>
      <c r="AW326" s="81">
        <v>4997.68686224264</v>
      </c>
      <c r="AX326" s="81">
        <v>26.392595376075633</v>
      </c>
      <c r="AY326" s="81">
        <v>2950.4617935456627</v>
      </c>
      <c r="AZ326" s="81">
        <v>31.777446030794103</v>
      </c>
      <c r="BA326" s="75"/>
      <c r="BB326" s="82" t="s">
        <v>441</v>
      </c>
      <c r="BC326" s="75" t="s">
        <v>95</v>
      </c>
      <c r="BD326" s="45">
        <v>47.163012599999995</v>
      </c>
      <c r="BF326" s="45">
        <v>0.84135259999999989</v>
      </c>
      <c r="BH326" s="45">
        <v>14.7189438</v>
      </c>
      <c r="BN326" s="45">
        <v>7.3925587999999998</v>
      </c>
      <c r="BP326" s="45">
        <v>1.8906799999999998E-2</v>
      </c>
      <c r="BR326" s="45">
        <v>5.4357049999999996</v>
      </c>
      <c r="BX326" s="45">
        <v>10.776876</v>
      </c>
      <c r="BZ326" s="45">
        <v>1.843413</v>
      </c>
      <c r="CB326" s="45">
        <v>7.1089567999999987</v>
      </c>
      <c r="DH326" s="45">
        <f t="shared" si="339"/>
        <v>95.299725399999986</v>
      </c>
      <c r="DJ326" s="45">
        <f t="shared" si="340"/>
        <v>4.7002746000000144</v>
      </c>
      <c r="DL326" s="41" t="s">
        <v>807</v>
      </c>
      <c r="DO326" s="41">
        <v>5.54</v>
      </c>
      <c r="DP326" s="41">
        <v>0.13</v>
      </c>
      <c r="DQ326" s="41">
        <v>0.73599999999999999</v>
      </c>
      <c r="DR326" s="41">
        <v>3.1E-2</v>
      </c>
      <c r="DU326" s="45"/>
      <c r="DW326" s="75"/>
      <c r="DX326" s="41">
        <f t="shared" si="317"/>
        <v>49.489137982343024</v>
      </c>
      <c r="DY326" s="41">
        <f t="shared" si="318"/>
        <v>0</v>
      </c>
      <c r="DZ326" s="41">
        <f t="shared" si="319"/>
        <v>0.88284892371788515</v>
      </c>
      <c r="EA326" s="41">
        <f t="shared" si="320"/>
        <v>0</v>
      </c>
      <c r="EB326" s="41">
        <f t="shared" si="321"/>
        <v>15.444896339648848</v>
      </c>
      <c r="EC326" s="41">
        <f t="shared" si="322"/>
        <v>0</v>
      </c>
      <c r="ED326" s="41">
        <f t="shared" si="323"/>
        <v>7.7571669477234417</v>
      </c>
      <c r="EE326" s="41">
        <f t="shared" si="324"/>
        <v>0</v>
      </c>
      <c r="EF326" s="41">
        <f t="shared" si="325"/>
        <v>1.9839301656581688E-2</v>
      </c>
      <c r="EG326" s="41">
        <f t="shared" si="326"/>
        <v>0</v>
      </c>
      <c r="EH326" s="41">
        <f t="shared" si="327"/>
        <v>5.7037992262672361</v>
      </c>
      <c r="EI326" s="41">
        <f t="shared" si="328"/>
        <v>0</v>
      </c>
      <c r="EJ326" s="41">
        <f t="shared" si="329"/>
        <v>11.308401944251564</v>
      </c>
      <c r="EK326" s="41">
        <f t="shared" si="330"/>
        <v>0</v>
      </c>
      <c r="EL326" s="41">
        <f t="shared" si="331"/>
        <v>1.9343319115167148</v>
      </c>
      <c r="EM326" s="41">
        <f t="shared" si="332"/>
        <v>0</v>
      </c>
      <c r="EN326" s="41">
        <f t="shared" si="333"/>
        <v>7.4595774228747151</v>
      </c>
      <c r="EO326" s="41">
        <f t="shared" si="334"/>
        <v>0</v>
      </c>
      <c r="EP326" s="41">
        <f t="shared" si="335"/>
        <v>0</v>
      </c>
      <c r="EQ326" s="41" t="e">
        <f t="shared" si="336"/>
        <v>#DIV/0!</v>
      </c>
      <c r="ER326" s="41">
        <f t="shared" si="337"/>
        <v>100</v>
      </c>
      <c r="ES326" s="41">
        <f t="shared" si="338"/>
        <v>0</v>
      </c>
    </row>
    <row r="327" spans="1:149" s="41" customFormat="1" x14ac:dyDescent="0.45">
      <c r="A327" s="41" t="s">
        <v>634</v>
      </c>
      <c r="B327" s="75" t="s">
        <v>125</v>
      </c>
      <c r="C327" s="41" t="s">
        <v>635</v>
      </c>
      <c r="D327" s="41" t="s">
        <v>675</v>
      </c>
      <c r="E327" s="41" t="s">
        <v>20</v>
      </c>
      <c r="F327" s="41" t="s">
        <v>808</v>
      </c>
      <c r="G327" s="41" t="s">
        <v>434</v>
      </c>
      <c r="H327" s="41" t="s">
        <v>224</v>
      </c>
      <c r="I327" s="41">
        <v>18</v>
      </c>
      <c r="J327" s="41">
        <v>500</v>
      </c>
      <c r="K327" s="41">
        <v>5</v>
      </c>
      <c r="L327" s="41">
        <v>1250</v>
      </c>
      <c r="M327" s="41">
        <v>10</v>
      </c>
      <c r="N327" s="41" t="s">
        <v>89</v>
      </c>
      <c r="O327" s="41" t="s">
        <v>804</v>
      </c>
      <c r="P327" s="76" t="s">
        <v>226</v>
      </c>
      <c r="Q327" s="77">
        <v>2</v>
      </c>
      <c r="R327" s="78"/>
      <c r="S327" s="79"/>
      <c r="U327" s="45">
        <v>0.59316531524557869</v>
      </c>
      <c r="W327" s="45">
        <v>9.2072072072072082</v>
      </c>
      <c r="AA327" s="53">
        <v>0.97429937567206149</v>
      </c>
      <c r="AB327" s="59"/>
      <c r="AC327" s="53">
        <f t="shared" si="341"/>
        <v>2.5700624327938515E-2</v>
      </c>
      <c r="AE327" s="59"/>
      <c r="AG327" s="59"/>
      <c r="AP327" s="41">
        <f t="shared" si="342"/>
        <v>5000</v>
      </c>
      <c r="AQ327" s="75" t="s">
        <v>110</v>
      </c>
      <c r="AR327" s="80">
        <v>1.202</v>
      </c>
      <c r="AS327" s="80">
        <v>3.5089999999999999</v>
      </c>
      <c r="AU327" s="81">
        <v>4871.4968783603072</v>
      </c>
      <c r="AV327" s="81">
        <v>128.50312163969258</v>
      </c>
      <c r="AW327" s="81">
        <v>5855.5392477890891</v>
      </c>
      <c r="AX327" s="81">
        <v>30.837014857082305</v>
      </c>
      <c r="AY327" s="81">
        <v>450.91745383368124</v>
      </c>
      <c r="AZ327" s="81">
        <v>4.856529606615676</v>
      </c>
      <c r="BA327" s="75"/>
      <c r="BB327" s="82" t="s">
        <v>441</v>
      </c>
      <c r="BC327" s="75" t="s">
        <v>95</v>
      </c>
      <c r="BD327" s="45">
        <v>45.470244900000004</v>
      </c>
      <c r="BF327" s="45">
        <v>0.81115490000000012</v>
      </c>
      <c r="BH327" s="45">
        <v>14.1906537</v>
      </c>
      <c r="BN327" s="45">
        <v>7.1272262000000008</v>
      </c>
      <c r="BP327" s="45">
        <v>1.82282E-2</v>
      </c>
      <c r="BR327" s="45">
        <v>5.2406074999999994</v>
      </c>
      <c r="BX327" s="45">
        <v>10.390074000000002</v>
      </c>
      <c r="BZ327" s="45">
        <v>1.7772495000000001</v>
      </c>
      <c r="CB327" s="45">
        <v>6.8538031999999998</v>
      </c>
      <c r="DH327" s="45">
        <f t="shared" si="339"/>
        <v>91.879242099999985</v>
      </c>
      <c r="DJ327" s="45">
        <f t="shared" si="340"/>
        <v>8.1207579000000152</v>
      </c>
      <c r="DL327" s="41" t="s">
        <v>807</v>
      </c>
      <c r="DO327" s="41">
        <v>9.27</v>
      </c>
      <c r="DP327" s="41">
        <v>0.13</v>
      </c>
      <c r="DQ327" s="41">
        <v>0.39900000000000002</v>
      </c>
      <c r="DR327" s="41">
        <v>2.1999999999999999E-2</v>
      </c>
      <c r="DU327" s="45"/>
      <c r="DW327" s="75"/>
      <c r="DX327" s="41">
        <f t="shared" si="317"/>
        <v>49.489137982343031</v>
      </c>
      <c r="DY327" s="41">
        <f t="shared" si="318"/>
        <v>0</v>
      </c>
      <c r="DZ327" s="41">
        <f t="shared" si="319"/>
        <v>0.88284892371788548</v>
      </c>
      <c r="EA327" s="41">
        <f t="shared" si="320"/>
        <v>0</v>
      </c>
      <c r="EB327" s="41">
        <f t="shared" si="321"/>
        <v>15.444896339648848</v>
      </c>
      <c r="EC327" s="41">
        <f t="shared" si="322"/>
        <v>0</v>
      </c>
      <c r="ED327" s="41">
        <f t="shared" si="323"/>
        <v>7.7571669477234426</v>
      </c>
      <c r="EE327" s="41">
        <f t="shared" si="324"/>
        <v>0</v>
      </c>
      <c r="EF327" s="41">
        <f t="shared" si="325"/>
        <v>1.9839301656581692E-2</v>
      </c>
      <c r="EG327" s="41">
        <f t="shared" si="326"/>
        <v>0</v>
      </c>
      <c r="EH327" s="41">
        <f t="shared" si="327"/>
        <v>5.7037992262672361</v>
      </c>
      <c r="EI327" s="41">
        <f t="shared" si="328"/>
        <v>0</v>
      </c>
      <c r="EJ327" s="41">
        <f t="shared" si="329"/>
        <v>11.308401944251568</v>
      </c>
      <c r="EK327" s="41">
        <f t="shared" si="330"/>
        <v>0</v>
      </c>
      <c r="EL327" s="41">
        <f t="shared" si="331"/>
        <v>1.9343319115167152</v>
      </c>
      <c r="EM327" s="41">
        <f t="shared" si="332"/>
        <v>0</v>
      </c>
      <c r="EN327" s="41">
        <f t="shared" si="333"/>
        <v>7.459577422874716</v>
      </c>
      <c r="EO327" s="41">
        <f t="shared" si="334"/>
        <v>0</v>
      </c>
      <c r="EP327" s="41">
        <f t="shared" si="335"/>
        <v>0</v>
      </c>
      <c r="EQ327" s="41" t="e">
        <f t="shared" si="336"/>
        <v>#DIV/0!</v>
      </c>
      <c r="ER327" s="41">
        <f t="shared" si="337"/>
        <v>100</v>
      </c>
      <c r="ES327" s="41">
        <f t="shared" si="338"/>
        <v>0</v>
      </c>
    </row>
    <row r="328" spans="1:149" s="41" customFormat="1" x14ac:dyDescent="0.45">
      <c r="A328" s="41" t="s">
        <v>634</v>
      </c>
      <c r="B328" s="75" t="s">
        <v>125</v>
      </c>
      <c r="C328" s="41" t="s">
        <v>635</v>
      </c>
      <c r="D328" s="41" t="s">
        <v>675</v>
      </c>
      <c r="E328" s="41" t="s">
        <v>20</v>
      </c>
      <c r="F328" s="41" t="s">
        <v>656</v>
      </c>
      <c r="G328" s="41" t="s">
        <v>434</v>
      </c>
      <c r="H328" s="41" t="s">
        <v>224</v>
      </c>
      <c r="I328" s="41">
        <v>18</v>
      </c>
      <c r="J328" s="41">
        <v>500</v>
      </c>
      <c r="K328" s="41">
        <v>5</v>
      </c>
      <c r="L328" s="41">
        <v>1250</v>
      </c>
      <c r="M328" s="41">
        <v>10</v>
      </c>
      <c r="N328" s="41" t="s">
        <v>89</v>
      </c>
      <c r="O328" s="41" t="s">
        <v>804</v>
      </c>
      <c r="P328" s="76" t="s">
        <v>226</v>
      </c>
      <c r="Q328" s="77">
        <v>2</v>
      </c>
      <c r="R328" s="78"/>
      <c r="S328" s="79"/>
      <c r="U328" s="45">
        <v>7.7615380119280761</v>
      </c>
      <c r="W328" s="45">
        <v>4.0359404919723083</v>
      </c>
      <c r="AA328" s="53">
        <v>0.55946559205303514</v>
      </c>
      <c r="AB328" s="59"/>
      <c r="AC328" s="53">
        <f t="shared" si="341"/>
        <v>0.44053440794696486</v>
      </c>
      <c r="AE328" s="59"/>
      <c r="AG328" s="59"/>
      <c r="AP328" s="41">
        <f t="shared" si="342"/>
        <v>5000</v>
      </c>
      <c r="AQ328" s="75" t="s">
        <v>110</v>
      </c>
      <c r="AR328" s="80">
        <v>1.22</v>
      </c>
      <c r="AS328" s="80">
        <v>3.39</v>
      </c>
      <c r="AU328" s="81">
        <v>2797.3279602651755</v>
      </c>
      <c r="AV328" s="81">
        <v>2202.6720397348245</v>
      </c>
      <c r="AW328" s="81">
        <v>3412.7401115235139</v>
      </c>
      <c r="AX328" s="81">
        <v>18.362795407678938</v>
      </c>
      <c r="AY328" s="81">
        <v>7467.0582147010555</v>
      </c>
      <c r="AZ328" s="81">
        <v>80.422678221265443</v>
      </c>
      <c r="BA328" s="75"/>
      <c r="BB328" s="82" t="s">
        <v>441</v>
      </c>
      <c r="BC328" s="75" t="s">
        <v>95</v>
      </c>
      <c r="BD328" s="45">
        <v>48.326447400000006</v>
      </c>
      <c r="BF328" s="45">
        <v>0.86210740000000019</v>
      </c>
      <c r="BH328" s="45">
        <v>15.082036200000003</v>
      </c>
      <c r="BN328" s="45">
        <v>7.5749212000000012</v>
      </c>
      <c r="BP328" s="45">
        <v>1.9373200000000004E-2</v>
      </c>
      <c r="BR328" s="45">
        <v>5.5697950000000001</v>
      </c>
      <c r="BX328" s="45">
        <v>11.042724000000003</v>
      </c>
      <c r="BZ328" s="45">
        <v>1.8888870000000002</v>
      </c>
      <c r="CB328" s="45">
        <v>7.2843232000000011</v>
      </c>
      <c r="DH328" s="45">
        <f>SUM(BD328,BF328,BH328,BN328,BP328,BR328,BX328,BZ328,CB328)</f>
        <v>97.650614600000026</v>
      </c>
      <c r="DJ328" s="45">
        <f t="shared" si="340"/>
        <v>2.3493853999999743</v>
      </c>
      <c r="DL328" s="41" t="s">
        <v>807</v>
      </c>
      <c r="DO328" s="41">
        <v>3.21</v>
      </c>
      <c r="DP328" s="41">
        <v>0.12</v>
      </c>
      <c r="DQ328" s="41">
        <v>0.73399999999999999</v>
      </c>
      <c r="DR328" s="41">
        <v>0.04</v>
      </c>
      <c r="DU328" s="45"/>
      <c r="DW328" s="75"/>
      <c r="DX328" s="41">
        <f t="shared" ref="DX328:DX391" si="343">BD328/$DH328*100</f>
        <v>49.489137982343017</v>
      </c>
      <c r="DY328" s="41">
        <f t="shared" ref="DY328:DY391" si="344">DX328*SQRT(((BE328/BD328)^2)+(($DI328/$DH328)^2))</f>
        <v>0</v>
      </c>
      <c r="DZ328" s="41">
        <f t="shared" ref="DZ328:DZ391" si="345">BF328/$DH328*100</f>
        <v>0.88284892371788515</v>
      </c>
      <c r="EA328" s="41">
        <f t="shared" ref="EA328:EA391" si="346">DZ328*SQRT(((BG328/BF328)^2)+(($DI328/$DH328)^2))</f>
        <v>0</v>
      </c>
      <c r="EB328" s="41">
        <f t="shared" ref="EB328:EB391" si="347">BH328/$DH328*100</f>
        <v>15.444896339648842</v>
      </c>
      <c r="EC328" s="41">
        <f t="shared" ref="EC328:EC391" si="348">EB328*SQRT(((BI328/BH328)^2)+(($DI328/$DH328)^2))</f>
        <v>0</v>
      </c>
      <c r="ED328" s="41">
        <f t="shared" ref="ED328:ED391" si="349">BN328/$DH328*100</f>
        <v>7.7571669477234391</v>
      </c>
      <c r="EE328" s="41">
        <f t="shared" ref="EE328:EE391" si="350">ED328*SQRT(((BO328/BN328)^2)+(($DI328/$DH328)^2))</f>
        <v>0</v>
      </c>
      <c r="EF328" s="41">
        <f t="shared" ref="EF328:EF391" si="351">BP328/$DH328*100</f>
        <v>1.9839301656581685E-2</v>
      </c>
      <c r="EG328" s="41">
        <f t="shared" ref="EG328:EG391" si="352">EF328*SQRT(((BQ328/BP328)^2)+(($DI328/$DH328)^2))</f>
        <v>0</v>
      </c>
      <c r="EH328" s="41">
        <f t="shared" ref="EH328:EH391" si="353">BR328/$DH328*100</f>
        <v>5.7037992262672335</v>
      </c>
      <c r="EI328" s="41">
        <f t="shared" ref="EI328:EI391" si="354">EH328*SQRT(((BS328/BR328)^2)+(($DI328/$DH328)^2))</f>
        <v>0</v>
      </c>
      <c r="EJ328" s="41">
        <f t="shared" ref="EJ328:EJ391" si="355">BX328/$DH328*100</f>
        <v>11.308401944251562</v>
      </c>
      <c r="EK328" s="41">
        <f t="shared" ref="EK328:EK391" si="356">EJ328*SQRT(((BY328/BX328)^2)+(($DI328/$DH328)^2))</f>
        <v>0</v>
      </c>
      <c r="EL328" s="41">
        <f t="shared" ref="EL328:EL391" si="357">BZ328/$DH328*100</f>
        <v>1.9343319115167144</v>
      </c>
      <c r="EM328" s="41">
        <f t="shared" ref="EM328:EM391" si="358">EL328*SQRT(((CA328/BZ328)^2)+(($DI328/$DH328)^2))</f>
        <v>0</v>
      </c>
      <c r="EN328" s="41">
        <f t="shared" ref="EN328:EN391" si="359">CB328/$DH328*100</f>
        <v>7.4595774228747134</v>
      </c>
      <c r="EO328" s="41">
        <f t="shared" ref="EO328:EO391" si="360">EN328*SQRT(((CC328/CB328)^2)+(($DI328/$DH328)^2))</f>
        <v>0</v>
      </c>
      <c r="EP328" s="41">
        <f t="shared" ref="EP328:EP391" si="361">CD328/$DH328*100</f>
        <v>0</v>
      </c>
      <c r="EQ328" s="41" t="e">
        <f t="shared" ref="EQ328:EQ391" si="362">EP328*SQRT(((CE328/CD328)^2)+(($DI328/$DH328)^2))</f>
        <v>#DIV/0!</v>
      </c>
      <c r="ER328" s="41">
        <f t="shared" ref="ER328:ER391" si="363">DH328/$DH328*100</f>
        <v>100</v>
      </c>
      <c r="ES328" s="41">
        <f t="shared" ref="ES328:ES391" si="364">ER328*SQRT(((DI328/DH328)^2)+(($DI328/$DH328)^2))</f>
        <v>0</v>
      </c>
    </row>
    <row r="329" spans="1:149" s="41" customFormat="1" x14ac:dyDescent="0.45">
      <c r="A329" s="41" t="s">
        <v>634</v>
      </c>
      <c r="B329" s="75" t="s">
        <v>125</v>
      </c>
      <c r="C329" s="41" t="s">
        <v>635</v>
      </c>
      <c r="D329" s="41" t="s">
        <v>675</v>
      </c>
      <c r="E329" s="41" t="s">
        <v>20</v>
      </c>
      <c r="F329" s="41" t="s">
        <v>657</v>
      </c>
      <c r="G329" s="41" t="s">
        <v>434</v>
      </c>
      <c r="H329" s="41" t="s">
        <v>224</v>
      </c>
      <c r="I329" s="41">
        <v>18</v>
      </c>
      <c r="J329" s="41">
        <v>500</v>
      </c>
      <c r="K329" s="41">
        <v>5</v>
      </c>
      <c r="L329" s="41">
        <v>1250</v>
      </c>
      <c r="M329" s="41">
        <v>10</v>
      </c>
      <c r="N329" s="41" t="s">
        <v>89</v>
      </c>
      <c r="O329" s="41" t="s">
        <v>804</v>
      </c>
      <c r="P329" s="76" t="s">
        <v>226</v>
      </c>
      <c r="Q329" s="77">
        <v>2</v>
      </c>
      <c r="R329" s="78"/>
      <c r="S329" s="79"/>
      <c r="U329" s="45">
        <v>4.6211350939899791</v>
      </c>
      <c r="W329" s="45">
        <v>10.115959719255416</v>
      </c>
      <c r="AA329" s="53">
        <v>0.84242838592785818</v>
      </c>
      <c r="AB329" s="59"/>
      <c r="AC329" s="53">
        <f t="shared" si="341"/>
        <v>0.15757161407214182</v>
      </c>
      <c r="AE329" s="59"/>
      <c r="AG329" s="59"/>
      <c r="AP329" s="41">
        <f t="shared" si="342"/>
        <v>5000</v>
      </c>
      <c r="AQ329" s="75" t="s">
        <v>110</v>
      </c>
      <c r="AR329" s="80">
        <v>1.2030000000000001</v>
      </c>
      <c r="AS329" s="80">
        <v>3.492</v>
      </c>
      <c r="AU329" s="81">
        <v>4212.1419296392905</v>
      </c>
      <c r="AV329" s="81">
        <v>787.85807036070912</v>
      </c>
      <c r="AW329" s="81">
        <v>5067.2067413560671</v>
      </c>
      <c r="AX329" s="81">
        <v>26.749929513972205</v>
      </c>
      <c r="AY329" s="81">
        <v>2751.2003816995962</v>
      </c>
      <c r="AZ329" s="81">
        <v>29.631334945807357</v>
      </c>
      <c r="BA329" s="75"/>
      <c r="BB329" s="82" t="s">
        <v>441</v>
      </c>
      <c r="BC329" s="75" t="s">
        <v>95</v>
      </c>
      <c r="BD329" s="45">
        <v>46.582293</v>
      </c>
      <c r="BF329" s="45">
        <v>0.83099299999999998</v>
      </c>
      <c r="BH329" s="45">
        <v>14.537709000000001</v>
      </c>
      <c r="BN329" s="45">
        <v>7.3015340000000002</v>
      </c>
      <c r="BP329" s="45">
        <v>1.8674000000000003E-2</v>
      </c>
      <c r="BR329" s="45">
        <v>5.3687750000000003</v>
      </c>
      <c r="BX329" s="45">
        <v>10.64418</v>
      </c>
      <c r="BZ329" s="45">
        <v>1.8207150000000001</v>
      </c>
      <c r="CB329" s="45">
        <v>7.0214239999999997</v>
      </c>
      <c r="DH329" s="45">
        <f t="shared" si="339"/>
        <v>94.126297000000008</v>
      </c>
      <c r="DJ329" s="45">
        <f t="shared" si="340"/>
        <v>5.8737029999999919</v>
      </c>
      <c r="DL329" s="41" t="s">
        <v>807</v>
      </c>
      <c r="DO329" s="41">
        <v>6.91</v>
      </c>
      <c r="DP329" s="41">
        <v>0.13</v>
      </c>
      <c r="DQ329" s="41">
        <v>0.53</v>
      </c>
      <c r="DR329" s="41">
        <v>0.03</v>
      </c>
      <c r="DU329" s="45"/>
      <c r="DW329" s="75"/>
      <c r="DX329" s="41">
        <f t="shared" si="343"/>
        <v>49.489137982343017</v>
      </c>
      <c r="DY329" s="41">
        <f t="shared" si="344"/>
        <v>0</v>
      </c>
      <c r="DZ329" s="41">
        <f t="shared" si="345"/>
        <v>0.88284892371788493</v>
      </c>
      <c r="EA329" s="41">
        <f t="shared" si="346"/>
        <v>0</v>
      </c>
      <c r="EB329" s="41">
        <f t="shared" si="347"/>
        <v>15.444896339648844</v>
      </c>
      <c r="EC329" s="41">
        <f t="shared" si="348"/>
        <v>0</v>
      </c>
      <c r="ED329" s="41">
        <f t="shared" si="349"/>
        <v>7.75716694772344</v>
      </c>
      <c r="EE329" s="41">
        <f t="shared" si="350"/>
        <v>0</v>
      </c>
      <c r="EF329" s="41">
        <f t="shared" si="351"/>
        <v>1.9839301656581692E-2</v>
      </c>
      <c r="EG329" s="41">
        <f t="shared" si="352"/>
        <v>0</v>
      </c>
      <c r="EH329" s="41">
        <f t="shared" si="353"/>
        <v>5.7037992262672352</v>
      </c>
      <c r="EI329" s="41">
        <f t="shared" si="354"/>
        <v>0</v>
      </c>
      <c r="EJ329" s="41">
        <f t="shared" si="355"/>
        <v>11.308401944251562</v>
      </c>
      <c r="EK329" s="41">
        <f t="shared" si="356"/>
        <v>0</v>
      </c>
      <c r="EL329" s="41">
        <f t="shared" si="357"/>
        <v>1.9343319115167144</v>
      </c>
      <c r="EM329" s="41">
        <f t="shared" si="358"/>
        <v>0</v>
      </c>
      <c r="EN329" s="41">
        <f t="shared" si="359"/>
        <v>7.4595774228747134</v>
      </c>
      <c r="EO329" s="41">
        <f t="shared" si="360"/>
        <v>0</v>
      </c>
      <c r="EP329" s="41">
        <f t="shared" si="361"/>
        <v>0</v>
      </c>
      <c r="EQ329" s="41" t="e">
        <f t="shared" si="362"/>
        <v>#DIV/0!</v>
      </c>
      <c r="ER329" s="41">
        <f t="shared" si="363"/>
        <v>100</v>
      </c>
      <c r="ES329" s="41">
        <f t="shared" si="364"/>
        <v>0</v>
      </c>
    </row>
    <row r="330" spans="1:149" s="41" customFormat="1" x14ac:dyDescent="0.45">
      <c r="A330" s="41" t="s">
        <v>634</v>
      </c>
      <c r="B330" s="75" t="s">
        <v>125</v>
      </c>
      <c r="C330" s="41" t="s">
        <v>635</v>
      </c>
      <c r="D330" s="41" t="s">
        <v>675</v>
      </c>
      <c r="E330" s="41" t="s">
        <v>20</v>
      </c>
      <c r="F330" s="41" t="s">
        <v>658</v>
      </c>
      <c r="G330" s="41" t="s">
        <v>434</v>
      </c>
      <c r="H330" s="41" t="s">
        <v>224</v>
      </c>
      <c r="I330" s="41">
        <v>18</v>
      </c>
      <c r="J330" s="41">
        <v>500</v>
      </c>
      <c r="K330" s="41">
        <v>5</v>
      </c>
      <c r="L330" s="41">
        <v>1250</v>
      </c>
      <c r="M330" s="41">
        <v>10</v>
      </c>
      <c r="N330" s="41" t="s">
        <v>89</v>
      </c>
      <c r="O330" s="41" t="s">
        <v>804</v>
      </c>
      <c r="P330" s="76" t="s">
        <v>226</v>
      </c>
      <c r="Q330" s="77">
        <v>2</v>
      </c>
      <c r="R330" s="78"/>
      <c r="S330" s="79"/>
      <c r="U330" s="45">
        <v>0.84160157184170348</v>
      </c>
      <c r="W330" s="45">
        <v>13.41034655951783</v>
      </c>
      <c r="AA330" s="53">
        <v>0.97494749359679556</v>
      </c>
      <c r="AB330" s="59"/>
      <c r="AC330" s="53">
        <f t="shared" si="341"/>
        <v>2.5052506403204444E-2</v>
      </c>
      <c r="AE330" s="59"/>
      <c r="AG330" s="59"/>
      <c r="AP330" s="41">
        <f t="shared" si="342"/>
        <v>5000</v>
      </c>
      <c r="AQ330" s="75" t="s">
        <v>110</v>
      </c>
      <c r="AR330" s="80">
        <v>1.202</v>
      </c>
      <c r="AS330" s="80">
        <v>3.5089999999999999</v>
      </c>
      <c r="AU330" s="81">
        <v>4874.7374679839777</v>
      </c>
      <c r="AV330" s="81">
        <v>125.26253201602222</v>
      </c>
      <c r="AW330" s="81">
        <v>5859.4344365167408</v>
      </c>
      <c r="AX330" s="81">
        <v>30.857528081839714</v>
      </c>
      <c r="AY330" s="81">
        <v>439.54622484422197</v>
      </c>
      <c r="AZ330" s="81">
        <v>4.7340577222798688</v>
      </c>
      <c r="BA330" s="75"/>
      <c r="BB330" s="82" t="s">
        <v>441</v>
      </c>
      <c r="BC330" s="75" t="s">
        <v>95</v>
      </c>
      <c r="BD330" s="45">
        <v>46.627194000000003</v>
      </c>
      <c r="BF330" s="45">
        <v>0.83179400000000003</v>
      </c>
      <c r="BH330" s="45">
        <v>14.551722</v>
      </c>
      <c r="BN330" s="45">
        <v>7.3085720000000007</v>
      </c>
      <c r="BP330" s="45">
        <v>1.8692E-2</v>
      </c>
      <c r="BR330" s="45">
        <v>5.3739499999999998</v>
      </c>
      <c r="BX330" s="45">
        <v>10.654439999999999</v>
      </c>
      <c r="BZ330" s="45">
        <v>1.8224699999999998</v>
      </c>
      <c r="CB330" s="45">
        <v>7.0281919999999989</v>
      </c>
      <c r="DH330" s="45">
        <f t="shared" si="339"/>
        <v>94.21702599999999</v>
      </c>
      <c r="DJ330" s="45">
        <f t="shared" si="340"/>
        <v>5.7829740000000101</v>
      </c>
      <c r="DL330" s="41" t="s">
        <v>807</v>
      </c>
      <c r="DO330" s="41">
        <v>6.87</v>
      </c>
      <c r="DP330" s="41">
        <v>0.12</v>
      </c>
      <c r="DQ330" s="41">
        <v>0.48</v>
      </c>
      <c r="DR330" s="41">
        <v>3.5999999999999997E-2</v>
      </c>
      <c r="DU330" s="45"/>
      <c r="DW330" s="75"/>
      <c r="DX330" s="41">
        <f t="shared" si="343"/>
        <v>49.489137982343031</v>
      </c>
      <c r="DY330" s="41">
        <f t="shared" si="344"/>
        <v>0</v>
      </c>
      <c r="DZ330" s="41">
        <f t="shared" si="345"/>
        <v>0.88284892371788526</v>
      </c>
      <c r="EA330" s="41">
        <f t="shared" si="346"/>
        <v>0</v>
      </c>
      <c r="EB330" s="41">
        <f t="shared" si="347"/>
        <v>15.444896339648844</v>
      </c>
      <c r="EC330" s="41">
        <f t="shared" si="348"/>
        <v>0</v>
      </c>
      <c r="ED330" s="41">
        <f t="shared" si="349"/>
        <v>7.7571669477234417</v>
      </c>
      <c r="EE330" s="41">
        <f t="shared" si="350"/>
        <v>0</v>
      </c>
      <c r="EF330" s="41">
        <f t="shared" si="351"/>
        <v>1.9839301656581692E-2</v>
      </c>
      <c r="EG330" s="41">
        <f t="shared" si="352"/>
        <v>0</v>
      </c>
      <c r="EH330" s="41">
        <f t="shared" si="353"/>
        <v>5.7037992262672361</v>
      </c>
      <c r="EI330" s="41">
        <f t="shared" si="354"/>
        <v>0</v>
      </c>
      <c r="EJ330" s="41">
        <f t="shared" si="355"/>
        <v>11.308401944251562</v>
      </c>
      <c r="EK330" s="41">
        <f t="shared" si="356"/>
        <v>0</v>
      </c>
      <c r="EL330" s="41">
        <f t="shared" si="357"/>
        <v>1.9343319115167148</v>
      </c>
      <c r="EM330" s="41">
        <f t="shared" si="358"/>
        <v>0</v>
      </c>
      <c r="EN330" s="41">
        <f t="shared" si="359"/>
        <v>7.4595774228747151</v>
      </c>
      <c r="EO330" s="41">
        <f t="shared" si="360"/>
        <v>0</v>
      </c>
      <c r="EP330" s="41">
        <f t="shared" si="361"/>
        <v>0</v>
      </c>
      <c r="EQ330" s="41" t="e">
        <f t="shared" si="362"/>
        <v>#DIV/0!</v>
      </c>
      <c r="ER330" s="41">
        <f t="shared" si="363"/>
        <v>100</v>
      </c>
      <c r="ES330" s="41">
        <f t="shared" si="364"/>
        <v>0</v>
      </c>
    </row>
    <row r="331" spans="1:149" s="41" customFormat="1" x14ac:dyDescent="0.45">
      <c r="A331" s="41" t="s">
        <v>634</v>
      </c>
      <c r="B331" s="75" t="s">
        <v>125</v>
      </c>
      <c r="C331" s="41" t="s">
        <v>635</v>
      </c>
      <c r="D331" s="41" t="s">
        <v>675</v>
      </c>
      <c r="E331" s="41" t="s">
        <v>20</v>
      </c>
      <c r="F331" s="41" t="s">
        <v>659</v>
      </c>
      <c r="G331" s="41" t="s">
        <v>434</v>
      </c>
      <c r="H331" s="41" t="s">
        <v>224</v>
      </c>
      <c r="I331" s="41">
        <v>18</v>
      </c>
      <c r="J331" s="41">
        <v>500</v>
      </c>
      <c r="K331" s="41">
        <v>5</v>
      </c>
      <c r="L331" s="41">
        <v>1250</v>
      </c>
      <c r="M331" s="41">
        <v>10</v>
      </c>
      <c r="N331" s="41" t="s">
        <v>89</v>
      </c>
      <c r="O331" s="41" t="s">
        <v>804</v>
      </c>
      <c r="P331" s="76" t="s">
        <v>226</v>
      </c>
      <c r="Q331" s="77">
        <v>2</v>
      </c>
      <c r="R331" s="78"/>
      <c r="S331" s="79"/>
      <c r="U331" s="45">
        <v>6.2448823453428783</v>
      </c>
      <c r="W331" s="45">
        <v>7.4015748031496065</v>
      </c>
      <c r="AA331" s="53">
        <v>0.74323769146000507</v>
      </c>
      <c r="AB331" s="59"/>
      <c r="AC331" s="53">
        <f t="shared" si="341"/>
        <v>0.25676230853999493</v>
      </c>
      <c r="AE331" s="59"/>
      <c r="AG331" s="59"/>
      <c r="AP331" s="41">
        <f t="shared" si="342"/>
        <v>5000</v>
      </c>
      <c r="AQ331" s="75" t="s">
        <v>110</v>
      </c>
      <c r="AR331" s="80">
        <v>1.206</v>
      </c>
      <c r="AS331" s="80">
        <v>3.4609999999999999</v>
      </c>
      <c r="AU331" s="81">
        <v>3716.1884573000252</v>
      </c>
      <c r="AV331" s="81">
        <v>1283.8115426999746</v>
      </c>
      <c r="AW331" s="81">
        <v>4481.7232795038299</v>
      </c>
      <c r="AX331" s="81">
        <v>23.775123063891485</v>
      </c>
      <c r="AY331" s="81">
        <v>4443.2717492846114</v>
      </c>
      <c r="AZ331" s="81">
        <v>47.855501305564907</v>
      </c>
      <c r="BA331" s="75"/>
      <c r="BB331" s="82" t="s">
        <v>441</v>
      </c>
      <c r="BC331" s="75" t="s">
        <v>95</v>
      </c>
      <c r="BD331" s="45">
        <v>47.196937800000008</v>
      </c>
      <c r="BF331" s="45">
        <v>0.84195779999999998</v>
      </c>
      <c r="BH331" s="45">
        <v>14.729531400000001</v>
      </c>
      <c r="BN331" s="45">
        <v>7.3978764000000004</v>
      </c>
      <c r="BP331" s="45">
        <v>1.89204E-2</v>
      </c>
      <c r="BR331" s="45">
        <v>5.4396149999999999</v>
      </c>
      <c r="BX331" s="45">
        <v>10.784628</v>
      </c>
      <c r="BZ331" s="45">
        <v>1.8447390000000001</v>
      </c>
      <c r="CB331" s="45">
        <v>7.1140703999999992</v>
      </c>
      <c r="DH331" s="45">
        <f t="shared" si="339"/>
        <v>95.368276200000011</v>
      </c>
      <c r="DJ331" s="45">
        <f t="shared" si="340"/>
        <v>4.631723799999989</v>
      </c>
      <c r="DL331" s="41" t="s">
        <v>807</v>
      </c>
      <c r="DO331" s="41">
        <v>5.59</v>
      </c>
      <c r="DP331" s="41">
        <v>0.13</v>
      </c>
      <c r="DQ331" s="41">
        <v>0.61799999999999999</v>
      </c>
      <c r="DR331" s="41">
        <v>2.9000000000000001E-2</v>
      </c>
      <c r="DU331" s="45"/>
      <c r="DW331" s="75"/>
      <c r="DX331" s="41">
        <f t="shared" si="343"/>
        <v>49.489137982343024</v>
      </c>
      <c r="DY331" s="41">
        <f t="shared" si="344"/>
        <v>0</v>
      </c>
      <c r="DZ331" s="41">
        <f t="shared" si="345"/>
        <v>0.88284892371788493</v>
      </c>
      <c r="EA331" s="41">
        <f t="shared" si="346"/>
        <v>0</v>
      </c>
      <c r="EB331" s="41">
        <f t="shared" si="347"/>
        <v>15.444896339648844</v>
      </c>
      <c r="EC331" s="41">
        <f t="shared" si="348"/>
        <v>0</v>
      </c>
      <c r="ED331" s="41">
        <f t="shared" si="349"/>
        <v>7.75716694772344</v>
      </c>
      <c r="EE331" s="41">
        <f t="shared" si="350"/>
        <v>0</v>
      </c>
      <c r="EF331" s="41">
        <f t="shared" si="351"/>
        <v>1.9839301656581685E-2</v>
      </c>
      <c r="EG331" s="41">
        <f t="shared" si="352"/>
        <v>0</v>
      </c>
      <c r="EH331" s="41">
        <f t="shared" si="353"/>
        <v>5.7037992262672343</v>
      </c>
      <c r="EI331" s="41">
        <f t="shared" si="354"/>
        <v>0</v>
      </c>
      <c r="EJ331" s="41">
        <f t="shared" si="355"/>
        <v>11.30840194425156</v>
      </c>
      <c r="EK331" s="41">
        <f t="shared" si="356"/>
        <v>0</v>
      </c>
      <c r="EL331" s="41">
        <f t="shared" si="357"/>
        <v>1.9343319115167144</v>
      </c>
      <c r="EM331" s="41">
        <f t="shared" si="358"/>
        <v>0</v>
      </c>
      <c r="EN331" s="41">
        <f t="shared" si="359"/>
        <v>7.4595774228747134</v>
      </c>
      <c r="EO331" s="41">
        <f t="shared" si="360"/>
        <v>0</v>
      </c>
      <c r="EP331" s="41">
        <f t="shared" si="361"/>
        <v>0</v>
      </c>
      <c r="EQ331" s="41" t="e">
        <f t="shared" si="362"/>
        <v>#DIV/0!</v>
      </c>
      <c r="ER331" s="41">
        <f t="shared" si="363"/>
        <v>100</v>
      </c>
      <c r="ES331" s="41">
        <f t="shared" si="364"/>
        <v>0</v>
      </c>
    </row>
    <row r="332" spans="1:149" s="41" customFormat="1" x14ac:dyDescent="0.45">
      <c r="A332" s="41" t="s">
        <v>634</v>
      </c>
      <c r="B332" s="75" t="s">
        <v>125</v>
      </c>
      <c r="C332" s="41" t="s">
        <v>635</v>
      </c>
      <c r="D332" s="41" t="s">
        <v>675</v>
      </c>
      <c r="E332" s="41" t="s">
        <v>20</v>
      </c>
      <c r="F332" s="41" t="s">
        <v>660</v>
      </c>
      <c r="G332" s="41" t="s">
        <v>434</v>
      </c>
      <c r="H332" s="41" t="s">
        <v>224</v>
      </c>
      <c r="I332" s="41">
        <v>18</v>
      </c>
      <c r="J332" s="41">
        <v>500</v>
      </c>
      <c r="K332" s="41">
        <v>5</v>
      </c>
      <c r="L332" s="41">
        <v>1250</v>
      </c>
      <c r="M332" s="41">
        <v>10</v>
      </c>
      <c r="N332" s="41" t="s">
        <v>89</v>
      </c>
      <c r="O332" s="41" t="s">
        <v>804</v>
      </c>
      <c r="P332" s="76" t="s">
        <v>226</v>
      </c>
      <c r="Q332" s="77">
        <v>2</v>
      </c>
      <c r="R332" s="78"/>
      <c r="S332" s="79"/>
      <c r="U332" s="45">
        <v>6.3088847814443429</v>
      </c>
      <c r="W332" s="45">
        <v>2.6896766169154231</v>
      </c>
      <c r="AA332" s="53">
        <v>0.51009779573306402</v>
      </c>
      <c r="AB332" s="59"/>
      <c r="AC332" s="53">
        <f t="shared" si="341"/>
        <v>0.48990220426693598</v>
      </c>
      <c r="AE332" s="59"/>
      <c r="AG332" s="59"/>
      <c r="AP332" s="41">
        <f t="shared" si="342"/>
        <v>5000</v>
      </c>
      <c r="AQ332" s="75" t="s">
        <v>110</v>
      </c>
      <c r="AR332" s="80">
        <v>1.226</v>
      </c>
      <c r="AS332" s="80">
        <v>3.371</v>
      </c>
      <c r="AU332" s="81">
        <v>2550.4889786653202</v>
      </c>
      <c r="AV332" s="81">
        <v>2449.5110213346798</v>
      </c>
      <c r="AW332" s="81">
        <v>3126.8994878436824</v>
      </c>
      <c r="AX332" s="81">
        <v>16.904662798293312</v>
      </c>
      <c r="AY332" s="81">
        <v>8257.3016529192046</v>
      </c>
      <c r="AZ332" s="81">
        <v>88.933860526388145</v>
      </c>
      <c r="BA332" s="75"/>
      <c r="BB332" s="82" t="s">
        <v>441</v>
      </c>
      <c r="BC332" s="75" t="s">
        <v>95</v>
      </c>
      <c r="BD332" s="45">
        <v>48.745523400000003</v>
      </c>
      <c r="BF332" s="45">
        <v>0.86958340000000012</v>
      </c>
      <c r="BH332" s="45">
        <v>15.2128242</v>
      </c>
      <c r="BN332" s="45">
        <v>7.6406092000000001</v>
      </c>
      <c r="BP332" s="45">
        <v>1.9541200000000002E-2</v>
      </c>
      <c r="BR332" s="45">
        <v>5.6180950000000003</v>
      </c>
      <c r="BX332" s="45">
        <v>11.138484</v>
      </c>
      <c r="BZ332" s="45">
        <v>1.905267</v>
      </c>
      <c r="CB332" s="45">
        <v>7.3474911999999994</v>
      </c>
      <c r="DH332" s="45">
        <f t="shared" si="339"/>
        <v>98.497418600000003</v>
      </c>
      <c r="DJ332" s="45">
        <f t="shared" si="340"/>
        <v>1.5025813999999968</v>
      </c>
      <c r="DL332" s="41" t="s">
        <v>807</v>
      </c>
      <c r="DO332" s="41">
        <v>2.2799999999999998</v>
      </c>
      <c r="DP332" s="41">
        <v>0.12</v>
      </c>
      <c r="DQ332" s="41">
        <v>0.82399999999999995</v>
      </c>
      <c r="DR332" s="41">
        <v>3.6999999999999998E-2</v>
      </c>
      <c r="DU332" s="45"/>
      <c r="DW332" s="75"/>
      <c r="DX332" s="41">
        <f t="shared" si="343"/>
        <v>49.489137982343024</v>
      </c>
      <c r="DY332" s="41">
        <f t="shared" si="344"/>
        <v>0</v>
      </c>
      <c r="DZ332" s="41">
        <f t="shared" si="345"/>
        <v>0.88284892371788526</v>
      </c>
      <c r="EA332" s="41">
        <f t="shared" si="346"/>
        <v>0</v>
      </c>
      <c r="EB332" s="41">
        <f t="shared" si="347"/>
        <v>15.444896339648844</v>
      </c>
      <c r="EC332" s="41">
        <f t="shared" si="348"/>
        <v>0</v>
      </c>
      <c r="ED332" s="41">
        <f t="shared" si="349"/>
        <v>7.75716694772344</v>
      </c>
      <c r="EE332" s="41">
        <f t="shared" si="350"/>
        <v>0</v>
      </c>
      <c r="EF332" s="41">
        <f t="shared" si="351"/>
        <v>1.9839301656581688E-2</v>
      </c>
      <c r="EG332" s="41">
        <f t="shared" si="352"/>
        <v>0</v>
      </c>
      <c r="EH332" s="41">
        <f t="shared" si="353"/>
        <v>5.7037992262672352</v>
      </c>
      <c r="EI332" s="41">
        <f t="shared" si="354"/>
        <v>0</v>
      </c>
      <c r="EJ332" s="41">
        <f t="shared" si="355"/>
        <v>11.308401944251562</v>
      </c>
      <c r="EK332" s="41">
        <f t="shared" si="356"/>
        <v>0</v>
      </c>
      <c r="EL332" s="41">
        <f t="shared" si="357"/>
        <v>1.9343319115167144</v>
      </c>
      <c r="EM332" s="41">
        <f t="shared" si="358"/>
        <v>0</v>
      </c>
      <c r="EN332" s="41">
        <f t="shared" si="359"/>
        <v>7.4595774228747134</v>
      </c>
      <c r="EO332" s="41">
        <f t="shared" si="360"/>
        <v>0</v>
      </c>
      <c r="EP332" s="41">
        <f t="shared" si="361"/>
        <v>0</v>
      </c>
      <c r="EQ332" s="41" t="e">
        <f t="shared" si="362"/>
        <v>#DIV/0!</v>
      </c>
      <c r="ER332" s="41">
        <f t="shared" si="363"/>
        <v>100</v>
      </c>
      <c r="ES332" s="41">
        <f t="shared" si="364"/>
        <v>0</v>
      </c>
    </row>
    <row r="333" spans="1:149" s="41" customFormat="1" x14ac:dyDescent="0.45">
      <c r="A333" s="41" t="s">
        <v>634</v>
      </c>
      <c r="B333" s="75" t="s">
        <v>125</v>
      </c>
      <c r="C333" s="41" t="s">
        <v>635</v>
      </c>
      <c r="D333" s="41" t="s">
        <v>675</v>
      </c>
      <c r="E333" s="41" t="s">
        <v>20</v>
      </c>
      <c r="F333" s="41" t="s">
        <v>661</v>
      </c>
      <c r="G333" s="41" t="s">
        <v>434</v>
      </c>
      <c r="H333" s="41" t="s">
        <v>224</v>
      </c>
      <c r="I333" s="41">
        <v>18</v>
      </c>
      <c r="J333" s="41">
        <v>200</v>
      </c>
      <c r="K333" s="41">
        <v>5</v>
      </c>
      <c r="L333" s="41">
        <v>1200</v>
      </c>
      <c r="M333" s="41">
        <v>10</v>
      </c>
      <c r="N333" s="41" t="s">
        <v>89</v>
      </c>
      <c r="O333" s="41" t="s">
        <v>804</v>
      </c>
      <c r="P333" s="76" t="s">
        <v>226</v>
      </c>
      <c r="Q333" s="77">
        <v>2</v>
      </c>
      <c r="R333" s="78"/>
      <c r="S333" s="79"/>
      <c r="U333" s="81">
        <v>0</v>
      </c>
      <c r="W333" s="45">
        <v>9.0607123085440122</v>
      </c>
      <c r="AA333" s="52">
        <v>1</v>
      </c>
      <c r="AB333" s="52"/>
      <c r="AC333" s="52">
        <f t="shared" si="341"/>
        <v>0</v>
      </c>
      <c r="AE333" s="59"/>
      <c r="AG333" s="59"/>
      <c r="AP333" s="41">
        <f t="shared" si="342"/>
        <v>2000</v>
      </c>
      <c r="AQ333" s="75"/>
      <c r="AR333" s="80">
        <v>1.0069999999999999</v>
      </c>
      <c r="AS333" s="80"/>
      <c r="AU333" s="81">
        <v>2000</v>
      </c>
      <c r="AV333" s="81"/>
      <c r="AW333" s="81">
        <v>2013.9999999999998</v>
      </c>
      <c r="AX333" s="81"/>
      <c r="AY333" s="81"/>
      <c r="AZ333" s="81"/>
      <c r="BA333" s="75"/>
      <c r="BB333" s="82" t="s">
        <v>441</v>
      </c>
      <c r="BC333" s="75" t="s">
        <v>95</v>
      </c>
      <c r="BD333" s="45">
        <v>47.639961</v>
      </c>
      <c r="BF333" s="45">
        <v>0.84986100000000009</v>
      </c>
      <c r="BH333" s="45">
        <v>14.867793000000001</v>
      </c>
      <c r="BN333" s="45">
        <v>7.4673180000000015</v>
      </c>
      <c r="BP333" s="45">
        <v>1.9098E-2</v>
      </c>
      <c r="BR333" s="45">
        <v>5.4906750000000013</v>
      </c>
      <c r="BX333" s="45">
        <v>10.885860000000003</v>
      </c>
      <c r="BZ333" s="45">
        <v>1.862055</v>
      </c>
      <c r="CB333" s="45">
        <v>7.1808480000000001</v>
      </c>
      <c r="DH333" s="45">
        <f t="shared" si="339"/>
        <v>96.263469000000001</v>
      </c>
      <c r="DJ333" s="45">
        <f t="shared" si="340"/>
        <v>3.7365309999999994</v>
      </c>
      <c r="DL333" s="41" t="s">
        <v>408</v>
      </c>
      <c r="DO333" s="41">
        <v>5.32</v>
      </c>
      <c r="DP333" s="41">
        <v>0.13</v>
      </c>
      <c r="DU333" s="45"/>
      <c r="DW333" s="75"/>
      <c r="DX333" s="41">
        <f t="shared" si="343"/>
        <v>49.489137982343024</v>
      </c>
      <c r="DY333" s="41">
        <f t="shared" si="344"/>
        <v>0</v>
      </c>
      <c r="DZ333" s="41">
        <f t="shared" si="345"/>
        <v>0.88284892371788515</v>
      </c>
      <c r="EA333" s="41">
        <f t="shared" si="346"/>
        <v>0</v>
      </c>
      <c r="EB333" s="41">
        <f t="shared" si="347"/>
        <v>15.444896339648844</v>
      </c>
      <c r="EC333" s="41">
        <f t="shared" si="348"/>
        <v>0</v>
      </c>
      <c r="ED333" s="41">
        <f t="shared" si="349"/>
        <v>7.7571669477234417</v>
      </c>
      <c r="EE333" s="41">
        <f t="shared" si="350"/>
        <v>0</v>
      </c>
      <c r="EF333" s="41">
        <f t="shared" si="351"/>
        <v>1.9839301656581688E-2</v>
      </c>
      <c r="EG333" s="41">
        <f t="shared" si="352"/>
        <v>0</v>
      </c>
      <c r="EH333" s="41">
        <f t="shared" si="353"/>
        <v>5.7037992262672361</v>
      </c>
      <c r="EI333" s="41">
        <f t="shared" si="354"/>
        <v>0</v>
      </c>
      <c r="EJ333" s="41">
        <f t="shared" si="355"/>
        <v>11.308401944251566</v>
      </c>
      <c r="EK333" s="41">
        <f t="shared" si="356"/>
        <v>0</v>
      </c>
      <c r="EL333" s="41">
        <f t="shared" si="357"/>
        <v>1.9343319115167148</v>
      </c>
      <c r="EM333" s="41">
        <f t="shared" si="358"/>
        <v>0</v>
      </c>
      <c r="EN333" s="41">
        <f t="shared" si="359"/>
        <v>7.4595774228747151</v>
      </c>
      <c r="EO333" s="41">
        <f t="shared" si="360"/>
        <v>0</v>
      </c>
      <c r="EP333" s="41">
        <f t="shared" si="361"/>
        <v>0</v>
      </c>
      <c r="EQ333" s="41" t="e">
        <f t="shared" si="362"/>
        <v>#DIV/0!</v>
      </c>
      <c r="ER333" s="41">
        <f t="shared" si="363"/>
        <v>100</v>
      </c>
      <c r="ES333" s="41">
        <f t="shared" si="364"/>
        <v>0</v>
      </c>
    </row>
    <row r="334" spans="1:149" s="41" customFormat="1" x14ac:dyDescent="0.45">
      <c r="A334" s="41" t="s">
        <v>634</v>
      </c>
      <c r="B334" s="75" t="s">
        <v>125</v>
      </c>
      <c r="C334" s="41" t="s">
        <v>635</v>
      </c>
      <c r="D334" s="41" t="s">
        <v>675</v>
      </c>
      <c r="E334" s="41" t="s">
        <v>20</v>
      </c>
      <c r="F334" s="41" t="s">
        <v>662</v>
      </c>
      <c r="G334" s="41" t="s">
        <v>434</v>
      </c>
      <c r="H334" s="41" t="s">
        <v>224</v>
      </c>
      <c r="I334" s="41">
        <v>18</v>
      </c>
      <c r="J334" s="41">
        <v>200</v>
      </c>
      <c r="K334" s="41">
        <v>5</v>
      </c>
      <c r="L334" s="41">
        <v>1200</v>
      </c>
      <c r="M334" s="41">
        <v>10</v>
      </c>
      <c r="N334" s="41" t="s">
        <v>89</v>
      </c>
      <c r="O334" s="41" t="s">
        <v>804</v>
      </c>
      <c r="P334" s="76" t="s">
        <v>226</v>
      </c>
      <c r="Q334" s="77">
        <v>2</v>
      </c>
      <c r="R334" s="78"/>
      <c r="S334" s="79"/>
      <c r="U334" s="45">
        <v>0.29690469372827</v>
      </c>
      <c r="W334" s="45">
        <v>7.3436921938586766</v>
      </c>
      <c r="AA334" s="53">
        <v>0.98371545935289384</v>
      </c>
      <c r="AB334" s="59"/>
      <c r="AC334" s="53">
        <f t="shared" si="341"/>
        <v>1.628454064710616E-2</v>
      </c>
      <c r="AE334" s="59"/>
      <c r="AG334" s="59"/>
      <c r="AP334" s="41">
        <f t="shared" si="342"/>
        <v>2000</v>
      </c>
      <c r="AQ334" s="75" t="s">
        <v>110</v>
      </c>
      <c r="AR334" s="80">
        <v>1.0069999999999999</v>
      </c>
      <c r="AS334" s="80">
        <v>1.6240000000000001</v>
      </c>
      <c r="AU334" s="81">
        <v>1967.4309187057877</v>
      </c>
      <c r="AV334" s="81">
        <v>32.569081294212324</v>
      </c>
      <c r="AW334" s="81">
        <v>1981.202935136728</v>
      </c>
      <c r="AX334" s="81">
        <v>23.311709912134138</v>
      </c>
      <c r="AY334" s="81">
        <v>52.89218802180082</v>
      </c>
      <c r="AZ334" s="81">
        <v>0.74800849644018486</v>
      </c>
      <c r="BA334" s="75"/>
      <c r="BB334" s="82" t="s">
        <v>441</v>
      </c>
      <c r="BC334" s="75" t="s">
        <v>95</v>
      </c>
      <c r="BD334" s="45">
        <v>47.896894500000002</v>
      </c>
      <c r="BF334" s="45">
        <v>0.85444450000000005</v>
      </c>
      <c r="BH334" s="45">
        <v>14.9479785</v>
      </c>
      <c r="BN334" s="45">
        <v>7.5075909999999997</v>
      </c>
      <c r="BP334" s="45">
        <v>1.9200999999999999E-2</v>
      </c>
      <c r="BR334" s="45">
        <v>5.5202874999999993</v>
      </c>
      <c r="BX334" s="45">
        <v>10.944569999999999</v>
      </c>
      <c r="BZ334" s="45">
        <v>1.8720974999999997</v>
      </c>
      <c r="CB334" s="45">
        <v>7.219576</v>
      </c>
      <c r="DH334" s="45">
        <f t="shared" si="339"/>
        <v>96.782640499999985</v>
      </c>
      <c r="DJ334" s="45">
        <f t="shared" si="340"/>
        <v>3.2173595000000148</v>
      </c>
      <c r="DL334" s="41" t="s">
        <v>807</v>
      </c>
      <c r="DO334" s="41">
        <v>4.7300000000000004</v>
      </c>
      <c r="DP334" s="41">
        <v>0.17</v>
      </c>
      <c r="DQ334" s="41">
        <v>7.4999999999999997E-2</v>
      </c>
      <c r="DR334" s="41">
        <v>6.0000000000000001E-3</v>
      </c>
      <c r="DU334" s="45"/>
      <c r="DW334" s="75"/>
      <c r="DX334" s="41">
        <f t="shared" si="343"/>
        <v>49.489137982343031</v>
      </c>
      <c r="DY334" s="41">
        <f t="shared" si="344"/>
        <v>0</v>
      </c>
      <c r="DZ334" s="41">
        <f t="shared" si="345"/>
        <v>0.88284892371788526</v>
      </c>
      <c r="EA334" s="41">
        <f t="shared" si="346"/>
        <v>0</v>
      </c>
      <c r="EB334" s="41">
        <f t="shared" si="347"/>
        <v>15.444896339648848</v>
      </c>
      <c r="EC334" s="41">
        <f t="shared" si="348"/>
        <v>0</v>
      </c>
      <c r="ED334" s="41">
        <f t="shared" si="349"/>
        <v>7.7571669477234417</v>
      </c>
      <c r="EE334" s="41">
        <f t="shared" si="350"/>
        <v>0</v>
      </c>
      <c r="EF334" s="41">
        <f t="shared" si="351"/>
        <v>1.9839301656581692E-2</v>
      </c>
      <c r="EG334" s="41">
        <f t="shared" si="352"/>
        <v>0</v>
      </c>
      <c r="EH334" s="41">
        <f t="shared" si="353"/>
        <v>5.7037992262672361</v>
      </c>
      <c r="EI334" s="41">
        <f t="shared" si="354"/>
        <v>0</v>
      </c>
      <c r="EJ334" s="41">
        <f t="shared" si="355"/>
        <v>11.308401944251562</v>
      </c>
      <c r="EK334" s="41">
        <f t="shared" si="356"/>
        <v>0</v>
      </c>
      <c r="EL334" s="41">
        <f t="shared" si="357"/>
        <v>1.9343319115167148</v>
      </c>
      <c r="EM334" s="41">
        <f t="shared" si="358"/>
        <v>0</v>
      </c>
      <c r="EN334" s="41">
        <f t="shared" si="359"/>
        <v>7.459577422874716</v>
      </c>
      <c r="EO334" s="41">
        <f t="shared" si="360"/>
        <v>0</v>
      </c>
      <c r="EP334" s="41">
        <f t="shared" si="361"/>
        <v>0</v>
      </c>
      <c r="EQ334" s="41" t="e">
        <f t="shared" si="362"/>
        <v>#DIV/0!</v>
      </c>
      <c r="ER334" s="41">
        <f t="shared" si="363"/>
        <v>100</v>
      </c>
      <c r="ES334" s="41">
        <f t="shared" si="364"/>
        <v>0</v>
      </c>
    </row>
    <row r="335" spans="1:149" s="41" customFormat="1" x14ac:dyDescent="0.45">
      <c r="A335" s="41" t="s">
        <v>634</v>
      </c>
      <c r="B335" s="75" t="s">
        <v>125</v>
      </c>
      <c r="C335" s="41" t="s">
        <v>635</v>
      </c>
      <c r="D335" s="41" t="s">
        <v>675</v>
      </c>
      <c r="E335" s="41" t="s">
        <v>20</v>
      </c>
      <c r="F335" s="41" t="s">
        <v>663</v>
      </c>
      <c r="G335" s="41" t="s">
        <v>434</v>
      </c>
      <c r="H335" s="41" t="s">
        <v>224</v>
      </c>
      <c r="I335" s="41">
        <v>18</v>
      </c>
      <c r="J335" s="41">
        <v>200</v>
      </c>
      <c r="K335" s="41">
        <v>5</v>
      </c>
      <c r="L335" s="41">
        <v>1200</v>
      </c>
      <c r="M335" s="41">
        <v>10</v>
      </c>
      <c r="N335" s="41" t="s">
        <v>89</v>
      </c>
      <c r="O335" s="41" t="s">
        <v>804</v>
      </c>
      <c r="P335" s="76" t="s">
        <v>226</v>
      </c>
      <c r="Q335" s="77">
        <v>2</v>
      </c>
      <c r="R335" s="78"/>
      <c r="S335" s="79"/>
      <c r="U335" s="45">
        <v>0.74351147157610242</v>
      </c>
      <c r="W335" s="45">
        <v>2.9662659945715397</v>
      </c>
      <c r="AA335" s="53">
        <v>0.90692124333254132</v>
      </c>
      <c r="AB335" s="59"/>
      <c r="AC335" s="53">
        <f t="shared" si="341"/>
        <v>9.3078756667458684E-2</v>
      </c>
      <c r="AE335" s="59"/>
      <c r="AG335" s="59"/>
      <c r="AP335" s="41">
        <f t="shared" si="342"/>
        <v>2000</v>
      </c>
      <c r="AQ335" s="75" t="s">
        <v>110</v>
      </c>
      <c r="AR335" s="80">
        <v>1.0069999999999999</v>
      </c>
      <c r="AS335" s="80">
        <v>1.63</v>
      </c>
      <c r="AU335" s="81">
        <v>1813.8424866650826</v>
      </c>
      <c r="AV335" s="81">
        <v>186.15751333491738</v>
      </c>
      <c r="AW335" s="81">
        <v>1826.5393840717379</v>
      </c>
      <c r="AX335" s="81">
        <v>21.469929187096522</v>
      </c>
      <c r="AY335" s="81">
        <v>303.43674673591534</v>
      </c>
      <c r="AZ335" s="81">
        <v>4.2912436255630144</v>
      </c>
      <c r="BA335" s="75"/>
      <c r="BB335" s="82" t="s">
        <v>441</v>
      </c>
      <c r="BC335" s="75" t="s">
        <v>95</v>
      </c>
      <c r="BD335" s="45">
        <v>48.824349600000005</v>
      </c>
      <c r="BF335" s="45">
        <v>0.87098960000000003</v>
      </c>
      <c r="BH335" s="45">
        <v>15.237424800000001</v>
      </c>
      <c r="BN335" s="45">
        <v>7.6529648000000012</v>
      </c>
      <c r="BP335" s="45">
        <v>1.9572800000000001E-2</v>
      </c>
      <c r="BR335" s="45">
        <v>5.627180000000001</v>
      </c>
      <c r="BX335" s="45">
        <v>11.156496000000002</v>
      </c>
      <c r="BZ335" s="45">
        <v>1.9083479999999999</v>
      </c>
      <c r="CB335" s="45">
        <v>7.3593728</v>
      </c>
      <c r="DH335" s="45">
        <f t="shared" si="339"/>
        <v>98.656698400000025</v>
      </c>
      <c r="DJ335" s="45">
        <f t="shared" si="340"/>
        <v>1.3433015999999753</v>
      </c>
      <c r="DL335" s="41" t="s">
        <v>807</v>
      </c>
      <c r="DO335" s="41">
        <v>2.67</v>
      </c>
      <c r="DP335" s="41">
        <v>0.13</v>
      </c>
      <c r="DQ335" s="41">
        <v>0.27600000000000002</v>
      </c>
      <c r="DR335" s="41">
        <v>1.2999999999999999E-2</v>
      </c>
      <c r="DU335" s="45"/>
      <c r="DW335" s="75"/>
      <c r="DX335" s="41">
        <f t="shared" si="343"/>
        <v>49.48913798234301</v>
      </c>
      <c r="DY335" s="41">
        <f t="shared" si="344"/>
        <v>0</v>
      </c>
      <c r="DZ335" s="41">
        <f t="shared" si="345"/>
        <v>0.88284892371788493</v>
      </c>
      <c r="EA335" s="41">
        <f t="shared" si="346"/>
        <v>0</v>
      </c>
      <c r="EB335" s="41">
        <f t="shared" si="347"/>
        <v>15.444896339648842</v>
      </c>
      <c r="EC335" s="41">
        <f t="shared" si="348"/>
        <v>0</v>
      </c>
      <c r="ED335" s="41">
        <f t="shared" si="349"/>
        <v>7.75716694772344</v>
      </c>
      <c r="EE335" s="41">
        <f t="shared" si="350"/>
        <v>0</v>
      </c>
      <c r="EF335" s="41">
        <f t="shared" si="351"/>
        <v>1.9839301656581685E-2</v>
      </c>
      <c r="EG335" s="41">
        <f t="shared" si="352"/>
        <v>0</v>
      </c>
      <c r="EH335" s="41">
        <f t="shared" si="353"/>
        <v>5.7037992262672352</v>
      </c>
      <c r="EI335" s="41">
        <f t="shared" si="354"/>
        <v>0</v>
      </c>
      <c r="EJ335" s="41">
        <f t="shared" si="355"/>
        <v>11.308401944251562</v>
      </c>
      <c r="EK335" s="41">
        <f t="shared" si="356"/>
        <v>0</v>
      </c>
      <c r="EL335" s="41">
        <f t="shared" si="357"/>
        <v>1.9343319115167141</v>
      </c>
      <c r="EM335" s="41">
        <f t="shared" si="358"/>
        <v>0</v>
      </c>
      <c r="EN335" s="41">
        <f t="shared" si="359"/>
        <v>7.4595774228747134</v>
      </c>
      <c r="EO335" s="41">
        <f t="shared" si="360"/>
        <v>0</v>
      </c>
      <c r="EP335" s="41">
        <f t="shared" si="361"/>
        <v>0</v>
      </c>
      <c r="EQ335" s="41" t="e">
        <f t="shared" si="362"/>
        <v>#DIV/0!</v>
      </c>
      <c r="ER335" s="41">
        <f t="shared" si="363"/>
        <v>100</v>
      </c>
      <c r="ES335" s="41">
        <f t="shared" si="364"/>
        <v>0</v>
      </c>
    </row>
    <row r="336" spans="1:149" s="41" customFormat="1" x14ac:dyDescent="0.45">
      <c r="A336" s="41" t="s">
        <v>634</v>
      </c>
      <c r="B336" s="75" t="s">
        <v>125</v>
      </c>
      <c r="C336" s="41" t="s">
        <v>635</v>
      </c>
      <c r="D336" s="41" t="s">
        <v>675</v>
      </c>
      <c r="E336" s="41" t="s">
        <v>20</v>
      </c>
      <c r="F336" s="41" t="s">
        <v>664</v>
      </c>
      <c r="G336" s="41" t="s">
        <v>434</v>
      </c>
      <c r="H336" s="41" t="s">
        <v>224</v>
      </c>
      <c r="I336" s="41">
        <v>18</v>
      </c>
      <c r="J336" s="41">
        <v>200</v>
      </c>
      <c r="K336" s="41">
        <v>5</v>
      </c>
      <c r="L336" s="41">
        <v>1200</v>
      </c>
      <c r="M336" s="41">
        <v>10</v>
      </c>
      <c r="N336" s="41" t="s">
        <v>89</v>
      </c>
      <c r="O336" s="41" t="s">
        <v>804</v>
      </c>
      <c r="P336" s="76" t="s">
        <v>226</v>
      </c>
      <c r="Q336" s="77">
        <v>2</v>
      </c>
      <c r="R336" s="78"/>
      <c r="S336" s="79"/>
      <c r="U336" s="45">
        <v>1.0616505287743487</v>
      </c>
      <c r="W336" s="45">
        <v>0.96006144393241177</v>
      </c>
      <c r="AA336" s="53">
        <v>0.68833609226472903</v>
      </c>
      <c r="AB336" s="59"/>
      <c r="AC336" s="53">
        <f t="shared" si="341"/>
        <v>0.31166390773527097</v>
      </c>
      <c r="AE336" s="59"/>
      <c r="AG336" s="59"/>
      <c r="AP336" s="41">
        <f t="shared" si="342"/>
        <v>2000</v>
      </c>
      <c r="AQ336" s="75" t="s">
        <v>110</v>
      </c>
      <c r="AR336" s="80">
        <v>1.008</v>
      </c>
      <c r="AS336" s="80">
        <v>1.6240000000000001</v>
      </c>
      <c r="AU336" s="81">
        <v>1376.672184529458</v>
      </c>
      <c r="AV336" s="81">
        <v>623.32781547054196</v>
      </c>
      <c r="AW336" s="81">
        <v>1387.6855620056938</v>
      </c>
      <c r="AX336" s="81">
        <v>16.332626648468892</v>
      </c>
      <c r="AY336" s="81">
        <v>1012.2843723241602</v>
      </c>
      <c r="AZ336" s="81">
        <v>14.315862883191631</v>
      </c>
      <c r="BA336" s="75"/>
      <c r="BB336" s="82" t="s">
        <v>441</v>
      </c>
      <c r="BC336" s="75" t="s">
        <v>95</v>
      </c>
      <c r="BD336" s="45">
        <v>49.409060400000001</v>
      </c>
      <c r="BF336" s="45">
        <v>0.8814204000000001</v>
      </c>
      <c r="BH336" s="45">
        <v>15.419905200000001</v>
      </c>
      <c r="BN336" s="45">
        <v>7.744615200000001</v>
      </c>
      <c r="BP336" s="45">
        <v>1.9807200000000001E-2</v>
      </c>
      <c r="BR336" s="45">
        <v>5.6945699999999997</v>
      </c>
      <c r="BX336" s="45">
        <v>11.290104000000001</v>
      </c>
      <c r="BZ336" s="45">
        <v>1.9312020000000001</v>
      </c>
      <c r="CB336" s="45">
        <v>7.4475072000000004</v>
      </c>
      <c r="DH336" s="45">
        <f t="shared" si="339"/>
        <v>99.838191600000002</v>
      </c>
      <c r="DJ336" s="45">
        <f t="shared" si="340"/>
        <v>0.16180839999999819</v>
      </c>
      <c r="DL336" s="41" t="s">
        <v>807</v>
      </c>
      <c r="DO336" s="41">
        <v>1.41</v>
      </c>
      <c r="DP336" s="41">
        <v>0.11</v>
      </c>
      <c r="DQ336" s="41">
        <v>0.36399999999999999</v>
      </c>
      <c r="DR336" s="41">
        <v>1.7000000000000001E-2</v>
      </c>
      <c r="DU336" s="45"/>
      <c r="DW336" s="75"/>
      <c r="DX336" s="41">
        <f t="shared" si="343"/>
        <v>49.489137982343024</v>
      </c>
      <c r="DY336" s="41">
        <f t="shared" si="344"/>
        <v>0</v>
      </c>
      <c r="DZ336" s="41">
        <f t="shared" si="345"/>
        <v>0.88284892371788515</v>
      </c>
      <c r="EA336" s="41">
        <f t="shared" si="346"/>
        <v>0</v>
      </c>
      <c r="EB336" s="41">
        <f t="shared" si="347"/>
        <v>15.444896339648844</v>
      </c>
      <c r="EC336" s="41">
        <f t="shared" si="348"/>
        <v>0</v>
      </c>
      <c r="ED336" s="41">
        <f t="shared" si="349"/>
        <v>7.7571669477234417</v>
      </c>
      <c r="EE336" s="41">
        <f t="shared" si="350"/>
        <v>0</v>
      </c>
      <c r="EF336" s="41">
        <f t="shared" si="351"/>
        <v>1.9839301656581688E-2</v>
      </c>
      <c r="EG336" s="41">
        <f t="shared" si="352"/>
        <v>0</v>
      </c>
      <c r="EH336" s="41">
        <f t="shared" si="353"/>
        <v>5.7037992262672352</v>
      </c>
      <c r="EI336" s="41">
        <f t="shared" si="354"/>
        <v>0</v>
      </c>
      <c r="EJ336" s="41">
        <f t="shared" si="355"/>
        <v>11.308401944251562</v>
      </c>
      <c r="EK336" s="41">
        <f t="shared" si="356"/>
        <v>0</v>
      </c>
      <c r="EL336" s="41">
        <f t="shared" si="357"/>
        <v>1.9343319115167148</v>
      </c>
      <c r="EM336" s="41">
        <f t="shared" si="358"/>
        <v>0</v>
      </c>
      <c r="EN336" s="41">
        <f t="shared" si="359"/>
        <v>7.4595774228747151</v>
      </c>
      <c r="EO336" s="41">
        <f t="shared" si="360"/>
        <v>0</v>
      </c>
      <c r="EP336" s="41">
        <f t="shared" si="361"/>
        <v>0</v>
      </c>
      <c r="EQ336" s="41" t="e">
        <f t="shared" si="362"/>
        <v>#DIV/0!</v>
      </c>
      <c r="ER336" s="41">
        <f t="shared" si="363"/>
        <v>100</v>
      </c>
      <c r="ES336" s="41">
        <f t="shared" si="364"/>
        <v>0</v>
      </c>
    </row>
    <row r="337" spans="1:149" s="41" customFormat="1" x14ac:dyDescent="0.45">
      <c r="A337" s="41" t="s">
        <v>634</v>
      </c>
      <c r="B337" s="75" t="s">
        <v>125</v>
      </c>
      <c r="C337" s="41" t="s">
        <v>635</v>
      </c>
      <c r="D337" s="41" t="s">
        <v>675</v>
      </c>
      <c r="E337" s="41" t="s">
        <v>20</v>
      </c>
      <c r="F337" s="41" t="s">
        <v>665</v>
      </c>
      <c r="G337" s="41" t="s">
        <v>434</v>
      </c>
      <c r="H337" s="41" t="s">
        <v>224</v>
      </c>
      <c r="I337" s="41">
        <v>5</v>
      </c>
      <c r="J337" s="41">
        <v>200</v>
      </c>
      <c r="K337" s="41">
        <v>5</v>
      </c>
      <c r="L337" s="41">
        <v>1200</v>
      </c>
      <c r="M337" s="41">
        <v>10</v>
      </c>
      <c r="N337" s="41" t="s">
        <v>89</v>
      </c>
      <c r="O337" s="41" t="s">
        <v>94</v>
      </c>
      <c r="P337" s="76" t="s">
        <v>226</v>
      </c>
      <c r="Q337" s="77"/>
      <c r="R337" s="78"/>
      <c r="S337" s="79"/>
      <c r="U337" s="81">
        <v>0</v>
      </c>
      <c r="W337" s="45">
        <v>8.8784200036238463</v>
      </c>
      <c r="AA337" s="52">
        <v>1</v>
      </c>
      <c r="AB337" s="52"/>
      <c r="AC337" s="52">
        <f t="shared" si="341"/>
        <v>0</v>
      </c>
      <c r="AE337" s="59"/>
      <c r="AG337" s="59"/>
      <c r="AP337" s="41">
        <f t="shared" si="342"/>
        <v>2000</v>
      </c>
      <c r="AQ337" s="75"/>
      <c r="AR337" s="80">
        <v>1.0069999999999999</v>
      </c>
      <c r="AS337" s="80"/>
      <c r="AU337" s="81">
        <v>2000</v>
      </c>
      <c r="AV337" s="81"/>
      <c r="AW337" s="81">
        <v>2013.9999999999998</v>
      </c>
      <c r="AX337" s="81"/>
      <c r="AY337" s="81"/>
      <c r="AZ337" s="81"/>
      <c r="BA337" s="75"/>
      <c r="BB337" s="82" t="s">
        <v>441</v>
      </c>
      <c r="BC337" s="75" t="s">
        <v>95</v>
      </c>
      <c r="BD337" s="45">
        <v>47.639961</v>
      </c>
      <c r="BF337" s="45">
        <v>0.84986100000000009</v>
      </c>
      <c r="BH337" s="45">
        <v>14.867793000000001</v>
      </c>
      <c r="BN337" s="45">
        <v>7.4673180000000015</v>
      </c>
      <c r="BP337" s="45">
        <v>1.9098E-2</v>
      </c>
      <c r="BR337" s="45">
        <v>5.4906750000000013</v>
      </c>
      <c r="BX337" s="45">
        <v>10.885860000000003</v>
      </c>
      <c r="BZ337" s="45">
        <v>1.862055</v>
      </c>
      <c r="CB337" s="45">
        <v>7.1808480000000001</v>
      </c>
      <c r="DH337" s="45">
        <f t="shared" si="339"/>
        <v>96.263469000000001</v>
      </c>
      <c r="DJ337" s="45">
        <f t="shared" si="340"/>
        <v>3.7365309999999994</v>
      </c>
      <c r="DL337" s="41" t="s">
        <v>408</v>
      </c>
      <c r="DO337" s="41">
        <v>5.32</v>
      </c>
      <c r="DP337" s="41">
        <v>0.12</v>
      </c>
      <c r="DU337" s="45"/>
      <c r="DW337" s="75"/>
      <c r="DX337" s="41">
        <f t="shared" si="343"/>
        <v>49.489137982343024</v>
      </c>
      <c r="DY337" s="41">
        <f t="shared" si="344"/>
        <v>0</v>
      </c>
      <c r="DZ337" s="41">
        <f t="shared" si="345"/>
        <v>0.88284892371788515</v>
      </c>
      <c r="EA337" s="41">
        <f t="shared" si="346"/>
        <v>0</v>
      </c>
      <c r="EB337" s="41">
        <f t="shared" si="347"/>
        <v>15.444896339648844</v>
      </c>
      <c r="EC337" s="41">
        <f t="shared" si="348"/>
        <v>0</v>
      </c>
      <c r="ED337" s="41">
        <f t="shared" si="349"/>
        <v>7.7571669477234417</v>
      </c>
      <c r="EE337" s="41">
        <f t="shared" si="350"/>
        <v>0</v>
      </c>
      <c r="EF337" s="41">
        <f t="shared" si="351"/>
        <v>1.9839301656581688E-2</v>
      </c>
      <c r="EG337" s="41">
        <f t="shared" si="352"/>
        <v>0</v>
      </c>
      <c r="EH337" s="41">
        <f t="shared" si="353"/>
        <v>5.7037992262672361</v>
      </c>
      <c r="EI337" s="41">
        <f t="shared" si="354"/>
        <v>0</v>
      </c>
      <c r="EJ337" s="41">
        <f t="shared" si="355"/>
        <v>11.308401944251566</v>
      </c>
      <c r="EK337" s="41">
        <f t="shared" si="356"/>
        <v>0</v>
      </c>
      <c r="EL337" s="41">
        <f t="shared" si="357"/>
        <v>1.9343319115167148</v>
      </c>
      <c r="EM337" s="41">
        <f t="shared" si="358"/>
        <v>0</v>
      </c>
      <c r="EN337" s="41">
        <f t="shared" si="359"/>
        <v>7.4595774228747151</v>
      </c>
      <c r="EO337" s="41">
        <f t="shared" si="360"/>
        <v>0</v>
      </c>
      <c r="EP337" s="41">
        <f t="shared" si="361"/>
        <v>0</v>
      </c>
      <c r="EQ337" s="41" t="e">
        <f t="shared" si="362"/>
        <v>#DIV/0!</v>
      </c>
      <c r="ER337" s="41">
        <f t="shared" si="363"/>
        <v>100</v>
      </c>
      <c r="ES337" s="41">
        <f t="shared" si="364"/>
        <v>0</v>
      </c>
    </row>
    <row r="338" spans="1:149" s="41" customFormat="1" x14ac:dyDescent="0.45">
      <c r="A338" s="41" t="s">
        <v>634</v>
      </c>
      <c r="B338" s="75" t="s">
        <v>125</v>
      </c>
      <c r="C338" s="41" t="s">
        <v>635</v>
      </c>
      <c r="D338" s="41" t="s">
        <v>675</v>
      </c>
      <c r="E338" s="41" t="s">
        <v>20</v>
      </c>
      <c r="F338" s="41" t="s">
        <v>666</v>
      </c>
      <c r="G338" s="41" t="s">
        <v>434</v>
      </c>
      <c r="H338" s="41" t="s">
        <v>224</v>
      </c>
      <c r="I338" s="41">
        <v>5</v>
      </c>
      <c r="J338" s="41">
        <v>200</v>
      </c>
      <c r="K338" s="41">
        <v>5</v>
      </c>
      <c r="L338" s="41">
        <v>1200</v>
      </c>
      <c r="M338" s="41">
        <v>10</v>
      </c>
      <c r="N338" s="41" t="s">
        <v>89</v>
      </c>
      <c r="O338" s="41" t="s">
        <v>94</v>
      </c>
      <c r="P338" s="76" t="s">
        <v>226</v>
      </c>
      <c r="Q338" s="77"/>
      <c r="R338" s="78"/>
      <c r="S338" s="79"/>
      <c r="U338" s="45">
        <v>0.29916524276840573</v>
      </c>
      <c r="W338" s="45">
        <v>7.10232473000183</v>
      </c>
      <c r="AA338" s="53">
        <v>0.98304539786521283</v>
      </c>
      <c r="AB338" s="59"/>
      <c r="AC338" s="53">
        <f t="shared" si="341"/>
        <v>1.6954602134787167E-2</v>
      </c>
      <c r="AE338" s="59"/>
      <c r="AG338" s="59"/>
      <c r="AP338" s="41">
        <f t="shared" si="342"/>
        <v>2000</v>
      </c>
      <c r="AQ338" s="75" t="s">
        <v>110</v>
      </c>
      <c r="AR338" s="80">
        <v>1.0069999999999999</v>
      </c>
      <c r="AS338" s="80">
        <v>1.6240000000000001</v>
      </c>
      <c r="AU338" s="81">
        <v>1966.0907957304257</v>
      </c>
      <c r="AV338" s="81">
        <v>33.909204269574332</v>
      </c>
      <c r="AW338" s="81">
        <v>1979.8534313005384</v>
      </c>
      <c r="AX338" s="81">
        <v>23.295831053186053</v>
      </c>
      <c r="AY338" s="81">
        <v>55.068547733788719</v>
      </c>
      <c r="AZ338" s="81">
        <v>0.77878687065314178</v>
      </c>
      <c r="BA338" s="75"/>
      <c r="BB338" s="82" t="s">
        <v>441</v>
      </c>
      <c r="BC338" s="75" t="s">
        <v>95</v>
      </c>
      <c r="BD338" s="45">
        <v>47.941296600000008</v>
      </c>
      <c r="BF338" s="45">
        <v>0.85523660000000001</v>
      </c>
      <c r="BH338" s="45">
        <v>14.961835800000001</v>
      </c>
      <c r="BN338" s="45">
        <v>7.5145508000000003</v>
      </c>
      <c r="BP338" s="45">
        <v>1.9218800000000001E-2</v>
      </c>
      <c r="BR338" s="45">
        <v>5.525405000000001</v>
      </c>
      <c r="BX338" s="45">
        <v>10.954716000000001</v>
      </c>
      <c r="BZ338" s="45">
        <v>1.8738330000000003</v>
      </c>
      <c r="CB338" s="45">
        <v>7.2262688000000006</v>
      </c>
      <c r="DH338" s="45">
        <f t="shared" si="339"/>
        <v>96.872361400000031</v>
      </c>
      <c r="DJ338" s="45">
        <f t="shared" si="340"/>
        <v>3.127638599999969</v>
      </c>
      <c r="DL338" s="41" t="s">
        <v>807</v>
      </c>
      <c r="DO338" s="41">
        <v>4.6399999999999997</v>
      </c>
      <c r="DP338" s="41">
        <v>0.12</v>
      </c>
      <c r="DQ338" s="41">
        <v>7.5999999999999998E-2</v>
      </c>
      <c r="DR338" s="41">
        <v>6.0000000000000001E-3</v>
      </c>
      <c r="DU338" s="45"/>
      <c r="DW338" s="75"/>
      <c r="DX338" s="41">
        <f t="shared" si="343"/>
        <v>49.48913798234301</v>
      </c>
      <c r="DY338" s="41">
        <f t="shared" si="344"/>
        <v>0</v>
      </c>
      <c r="DZ338" s="41">
        <f t="shared" si="345"/>
        <v>0.88284892371788481</v>
      </c>
      <c r="EA338" s="41">
        <f t="shared" si="346"/>
        <v>0</v>
      </c>
      <c r="EB338" s="41">
        <f t="shared" si="347"/>
        <v>15.444896339648839</v>
      </c>
      <c r="EC338" s="41">
        <f t="shared" si="348"/>
        <v>0</v>
      </c>
      <c r="ED338" s="41">
        <f t="shared" si="349"/>
        <v>7.7571669477234373</v>
      </c>
      <c r="EE338" s="41">
        <f t="shared" si="350"/>
        <v>0</v>
      </c>
      <c r="EF338" s="41">
        <f t="shared" si="351"/>
        <v>1.9839301656581682E-2</v>
      </c>
      <c r="EG338" s="41">
        <f t="shared" si="352"/>
        <v>0</v>
      </c>
      <c r="EH338" s="41">
        <f t="shared" si="353"/>
        <v>5.7037992262672343</v>
      </c>
      <c r="EI338" s="41">
        <f t="shared" si="354"/>
        <v>0</v>
      </c>
      <c r="EJ338" s="41">
        <f t="shared" si="355"/>
        <v>11.30840194425156</v>
      </c>
      <c r="EK338" s="41">
        <f t="shared" si="356"/>
        <v>0</v>
      </c>
      <c r="EL338" s="41">
        <f t="shared" si="357"/>
        <v>1.9343319115167144</v>
      </c>
      <c r="EM338" s="41">
        <f t="shared" si="358"/>
        <v>0</v>
      </c>
      <c r="EN338" s="41">
        <f t="shared" si="359"/>
        <v>7.4595774228747134</v>
      </c>
      <c r="EO338" s="41">
        <f t="shared" si="360"/>
        <v>0</v>
      </c>
      <c r="EP338" s="41">
        <f t="shared" si="361"/>
        <v>0</v>
      </c>
      <c r="EQ338" s="41" t="e">
        <f t="shared" si="362"/>
        <v>#DIV/0!</v>
      </c>
      <c r="ER338" s="41">
        <f t="shared" si="363"/>
        <v>100</v>
      </c>
      <c r="ES338" s="41">
        <f t="shared" si="364"/>
        <v>0</v>
      </c>
    </row>
    <row r="339" spans="1:149" s="41" customFormat="1" x14ac:dyDescent="0.45">
      <c r="A339" s="41" t="s">
        <v>634</v>
      </c>
      <c r="B339" s="75" t="s">
        <v>125</v>
      </c>
      <c r="C339" s="41" t="s">
        <v>635</v>
      </c>
      <c r="D339" s="41" t="s">
        <v>675</v>
      </c>
      <c r="E339" s="41" t="s">
        <v>20</v>
      </c>
      <c r="F339" s="41" t="s">
        <v>667</v>
      </c>
      <c r="G339" s="41" t="s">
        <v>434</v>
      </c>
      <c r="H339" s="41" t="s">
        <v>224</v>
      </c>
      <c r="I339" s="41">
        <v>5</v>
      </c>
      <c r="J339" s="41">
        <v>200</v>
      </c>
      <c r="K339" s="41">
        <v>5</v>
      </c>
      <c r="L339" s="41">
        <v>1200</v>
      </c>
      <c r="M339" s="41">
        <v>10</v>
      </c>
      <c r="N339" s="41" t="s">
        <v>89</v>
      </c>
      <c r="O339" s="41" t="s">
        <v>94</v>
      </c>
      <c r="P339" s="76" t="s">
        <v>226</v>
      </c>
      <c r="Q339" s="77"/>
      <c r="R339" s="78"/>
      <c r="S339" s="79"/>
      <c r="U339" s="45">
        <v>0.7301626068578535</v>
      </c>
      <c r="W339" s="45">
        <v>2.7027027027027026</v>
      </c>
      <c r="AA339" s="53">
        <v>0.90039981867339625</v>
      </c>
      <c r="AB339" s="59"/>
      <c r="AC339" s="53">
        <f t="shared" si="341"/>
        <v>9.9600181326603754E-2</v>
      </c>
      <c r="AE339" s="59"/>
      <c r="AG339" s="59"/>
      <c r="AP339" s="41">
        <f t="shared" si="342"/>
        <v>2000</v>
      </c>
      <c r="AQ339" s="75" t="s">
        <v>110</v>
      </c>
      <c r="AR339" s="80">
        <v>1.0069999999999999</v>
      </c>
      <c r="AS339" s="80">
        <v>1.63</v>
      </c>
      <c r="AU339" s="81">
        <v>1800.7996373467925</v>
      </c>
      <c r="AV339" s="81">
        <v>199.20036265320752</v>
      </c>
      <c r="AW339" s="81">
        <v>1813.4052348082198</v>
      </c>
      <c r="AX339" s="81">
        <v>21.315544750013171</v>
      </c>
      <c r="AY339" s="81">
        <v>324.69659112472823</v>
      </c>
      <c r="AZ339" s="81">
        <v>4.5919032282490218</v>
      </c>
      <c r="BA339" s="75"/>
      <c r="BB339" s="82" t="s">
        <v>441</v>
      </c>
      <c r="BC339" s="75" t="s">
        <v>95</v>
      </c>
      <c r="BD339" s="45">
        <v>48.778949700000005</v>
      </c>
      <c r="BF339" s="45">
        <v>0.87017969999999989</v>
      </c>
      <c r="BH339" s="45">
        <v>15.223256099999999</v>
      </c>
      <c r="BN339" s="45">
        <v>7.6458486000000008</v>
      </c>
      <c r="BP339" s="45">
        <v>1.9554599999999998E-2</v>
      </c>
      <c r="BR339" s="45">
        <v>5.6219475000000001</v>
      </c>
      <c r="BX339" s="45">
        <v>11.146122</v>
      </c>
      <c r="BZ339" s="45">
        <v>1.9065734999999997</v>
      </c>
      <c r="CB339" s="45">
        <v>7.3525295999999996</v>
      </c>
      <c r="DH339" s="45">
        <f t="shared" si="339"/>
        <v>98.564961300000007</v>
      </c>
      <c r="DJ339" s="45">
        <f t="shared" si="340"/>
        <v>1.4350386999999927</v>
      </c>
      <c r="DL339" s="41" t="s">
        <v>807</v>
      </c>
      <c r="DO339" s="41">
        <v>2.78</v>
      </c>
      <c r="DP339" s="41">
        <v>0.21</v>
      </c>
      <c r="DQ339" s="41">
        <v>0.25700000000000001</v>
      </c>
      <c r="DR339" s="41">
        <v>1.2E-2</v>
      </c>
      <c r="DU339" s="45"/>
      <c r="DW339" s="75"/>
      <c r="DX339" s="41">
        <f t="shared" si="343"/>
        <v>49.489137982343024</v>
      </c>
      <c r="DY339" s="41">
        <f t="shared" si="344"/>
        <v>0</v>
      </c>
      <c r="DZ339" s="41">
        <f t="shared" si="345"/>
        <v>0.88284892371788493</v>
      </c>
      <c r="EA339" s="41">
        <f t="shared" si="346"/>
        <v>0</v>
      </c>
      <c r="EB339" s="41">
        <f t="shared" si="347"/>
        <v>15.444896339648842</v>
      </c>
      <c r="EC339" s="41">
        <f t="shared" si="348"/>
        <v>0</v>
      </c>
      <c r="ED339" s="41">
        <f t="shared" si="349"/>
        <v>7.75716694772344</v>
      </c>
      <c r="EE339" s="41">
        <f t="shared" si="350"/>
        <v>0</v>
      </c>
      <c r="EF339" s="41">
        <f t="shared" si="351"/>
        <v>1.9839301656581685E-2</v>
      </c>
      <c r="EG339" s="41">
        <f t="shared" si="352"/>
        <v>0</v>
      </c>
      <c r="EH339" s="41">
        <f t="shared" si="353"/>
        <v>5.7037992262672352</v>
      </c>
      <c r="EI339" s="41">
        <f t="shared" si="354"/>
        <v>0</v>
      </c>
      <c r="EJ339" s="41">
        <f t="shared" si="355"/>
        <v>11.308401944251562</v>
      </c>
      <c r="EK339" s="41">
        <f t="shared" si="356"/>
        <v>0</v>
      </c>
      <c r="EL339" s="41">
        <f t="shared" si="357"/>
        <v>1.9343319115167141</v>
      </c>
      <c r="EM339" s="41">
        <f t="shared" si="358"/>
        <v>0</v>
      </c>
      <c r="EN339" s="41">
        <f t="shared" si="359"/>
        <v>7.4595774228747134</v>
      </c>
      <c r="EO339" s="41">
        <f t="shared" si="360"/>
        <v>0</v>
      </c>
      <c r="EP339" s="41">
        <f t="shared" si="361"/>
        <v>0</v>
      </c>
      <c r="EQ339" s="41" t="e">
        <f t="shared" si="362"/>
        <v>#DIV/0!</v>
      </c>
      <c r="ER339" s="41">
        <f t="shared" si="363"/>
        <v>100</v>
      </c>
      <c r="ES339" s="41">
        <f t="shared" si="364"/>
        <v>0</v>
      </c>
    </row>
    <row r="340" spans="1:149" s="41" customFormat="1" x14ac:dyDescent="0.45">
      <c r="A340" s="41" t="s">
        <v>634</v>
      </c>
      <c r="B340" s="75" t="s">
        <v>125</v>
      </c>
      <c r="C340" s="41" t="s">
        <v>635</v>
      </c>
      <c r="D340" s="41" t="s">
        <v>675</v>
      </c>
      <c r="E340" s="41" t="s">
        <v>20</v>
      </c>
      <c r="F340" s="41" t="s">
        <v>668</v>
      </c>
      <c r="G340" s="41" t="s">
        <v>434</v>
      </c>
      <c r="H340" s="41" t="s">
        <v>224</v>
      </c>
      <c r="I340" s="41">
        <v>5</v>
      </c>
      <c r="J340" s="41">
        <v>200</v>
      </c>
      <c r="K340" s="41">
        <v>5</v>
      </c>
      <c r="L340" s="41">
        <v>1200</v>
      </c>
      <c r="M340" s="41">
        <v>10</v>
      </c>
      <c r="N340" s="41" t="s">
        <v>89</v>
      </c>
      <c r="O340" s="41" t="s">
        <v>94</v>
      </c>
      <c r="P340" s="76" t="s">
        <v>226</v>
      </c>
      <c r="Q340" s="77"/>
      <c r="R340" s="78"/>
      <c r="S340" s="79"/>
      <c r="U340" s="45">
        <v>1.0597914150617602</v>
      </c>
      <c r="W340" s="45">
        <v>1.0051204248056134</v>
      </c>
      <c r="AA340" s="53">
        <v>0.69845887195181644</v>
      </c>
      <c r="AB340" s="59"/>
      <c r="AC340" s="53">
        <f t="shared" si="341"/>
        <v>0.30154112804818356</v>
      </c>
      <c r="AE340" s="59"/>
      <c r="AG340" s="59"/>
      <c r="AP340" s="41">
        <f t="shared" si="342"/>
        <v>2000</v>
      </c>
      <c r="AQ340" s="75" t="s">
        <v>110</v>
      </c>
      <c r="AR340" s="80">
        <v>1.008</v>
      </c>
      <c r="AS340" s="80">
        <v>1.625</v>
      </c>
      <c r="AU340" s="81">
        <v>1396.917743903633</v>
      </c>
      <c r="AV340" s="81">
        <v>603.08225609636713</v>
      </c>
      <c r="AW340" s="81">
        <v>1408.093085854862</v>
      </c>
      <c r="AX340" s="81">
        <v>16.569981110550064</v>
      </c>
      <c r="AY340" s="81">
        <v>980.00866615659663</v>
      </c>
      <c r="AZ340" s="81">
        <v>13.859415469218257</v>
      </c>
      <c r="BA340" s="75"/>
      <c r="BB340" s="82" t="s">
        <v>441</v>
      </c>
      <c r="BC340" s="75" t="s">
        <v>95</v>
      </c>
      <c r="BD340" s="45">
        <v>49.160109300000002</v>
      </c>
      <c r="BF340" s="45">
        <v>0.87697930000000013</v>
      </c>
      <c r="BH340" s="45">
        <v>15.342210900000003</v>
      </c>
      <c r="BN340" s="45">
        <v>7.7055934000000006</v>
      </c>
      <c r="BP340" s="45">
        <v>1.97074E-2</v>
      </c>
      <c r="BR340" s="45">
        <v>5.6658775000000006</v>
      </c>
      <c r="BX340" s="45">
        <v>11.233218000000001</v>
      </c>
      <c r="BZ340" s="45">
        <v>1.9214715</v>
      </c>
      <c r="CB340" s="45">
        <v>7.4099824000000005</v>
      </c>
      <c r="DH340" s="45">
        <f t="shared" si="339"/>
        <v>99.335149700000002</v>
      </c>
      <c r="DJ340" s="45">
        <f t="shared" si="340"/>
        <v>0.66485029999999767</v>
      </c>
      <c r="DL340" s="41" t="s">
        <v>807</v>
      </c>
      <c r="DO340" s="41">
        <v>1.97</v>
      </c>
      <c r="DP340" s="41">
        <v>0.21</v>
      </c>
      <c r="DQ340" s="41">
        <v>0.30299999999999999</v>
      </c>
      <c r="DR340" s="41">
        <v>1.2999999999999999E-2</v>
      </c>
      <c r="DU340" s="45"/>
      <c r="DW340" s="75"/>
      <c r="DX340" s="41">
        <f t="shared" si="343"/>
        <v>49.489137982343024</v>
      </c>
      <c r="DY340" s="41">
        <f t="shared" si="344"/>
        <v>0</v>
      </c>
      <c r="DZ340" s="41">
        <f t="shared" si="345"/>
        <v>0.88284892371788526</v>
      </c>
      <c r="EA340" s="41">
        <f t="shared" si="346"/>
        <v>0</v>
      </c>
      <c r="EB340" s="41">
        <f t="shared" si="347"/>
        <v>15.444896339648848</v>
      </c>
      <c r="EC340" s="41">
        <f t="shared" si="348"/>
        <v>0</v>
      </c>
      <c r="ED340" s="41">
        <f t="shared" si="349"/>
        <v>7.75716694772344</v>
      </c>
      <c r="EE340" s="41">
        <f t="shared" si="350"/>
        <v>0</v>
      </c>
      <c r="EF340" s="41">
        <f t="shared" si="351"/>
        <v>1.9839301656581688E-2</v>
      </c>
      <c r="EG340" s="41">
        <f t="shared" si="352"/>
        <v>0</v>
      </c>
      <c r="EH340" s="41">
        <f t="shared" si="353"/>
        <v>5.7037992262672361</v>
      </c>
      <c r="EI340" s="41">
        <f t="shared" si="354"/>
        <v>0</v>
      </c>
      <c r="EJ340" s="41">
        <f t="shared" si="355"/>
        <v>11.308401944251562</v>
      </c>
      <c r="EK340" s="41">
        <f t="shared" si="356"/>
        <v>0</v>
      </c>
      <c r="EL340" s="41">
        <f t="shared" si="357"/>
        <v>1.9343319115167144</v>
      </c>
      <c r="EM340" s="41">
        <f t="shared" si="358"/>
        <v>0</v>
      </c>
      <c r="EN340" s="41">
        <f t="shared" si="359"/>
        <v>7.4595774228747151</v>
      </c>
      <c r="EO340" s="41">
        <f t="shared" si="360"/>
        <v>0</v>
      </c>
      <c r="EP340" s="41">
        <f t="shared" si="361"/>
        <v>0</v>
      </c>
      <c r="EQ340" s="41" t="e">
        <f t="shared" si="362"/>
        <v>#DIV/0!</v>
      </c>
      <c r="ER340" s="41">
        <f t="shared" si="363"/>
        <v>100</v>
      </c>
      <c r="ES340" s="41">
        <f t="shared" si="364"/>
        <v>0</v>
      </c>
    </row>
    <row r="341" spans="1:149" s="41" customFormat="1" x14ac:dyDescent="0.45">
      <c r="A341" s="41" t="s">
        <v>634</v>
      </c>
      <c r="B341" s="75" t="s">
        <v>125</v>
      </c>
      <c r="C341" s="41" t="s">
        <v>635</v>
      </c>
      <c r="D341" s="41" t="s">
        <v>675</v>
      </c>
      <c r="E341" s="41" t="s">
        <v>20</v>
      </c>
      <c r="F341" s="41" t="s">
        <v>669</v>
      </c>
      <c r="G341" s="41" t="s">
        <v>434</v>
      </c>
      <c r="H341" s="41" t="s">
        <v>224</v>
      </c>
      <c r="I341" s="41">
        <v>5</v>
      </c>
      <c r="J341" s="41">
        <v>200</v>
      </c>
      <c r="K341" s="41">
        <v>5</v>
      </c>
      <c r="L341" s="41">
        <v>1200</v>
      </c>
      <c r="M341" s="41">
        <v>10</v>
      </c>
      <c r="N341" s="41" t="s">
        <v>89</v>
      </c>
      <c r="O341" s="41" t="s">
        <v>94</v>
      </c>
      <c r="P341" s="76" t="s">
        <v>226</v>
      </c>
      <c r="Q341" s="77"/>
      <c r="R341" s="78"/>
      <c r="S341" s="79"/>
      <c r="U341" s="45">
        <v>1.4747897593114898</v>
      </c>
      <c r="W341" s="81">
        <v>0</v>
      </c>
      <c r="AA341" s="52">
        <v>0</v>
      </c>
      <c r="AB341" s="52"/>
      <c r="AC341" s="52">
        <f t="shared" si="341"/>
        <v>1</v>
      </c>
      <c r="AE341" s="59"/>
      <c r="AG341" s="59"/>
      <c r="AP341" s="41">
        <f t="shared" si="342"/>
        <v>2000</v>
      </c>
      <c r="AQ341" s="75" t="s">
        <v>110</v>
      </c>
      <c r="AR341" s="80">
        <v>1.0069999999999999</v>
      </c>
      <c r="AS341" s="80">
        <v>1.581</v>
      </c>
      <c r="AU341" s="81"/>
      <c r="AV341" s="81">
        <v>2000</v>
      </c>
      <c r="AW341" s="81">
        <v>0</v>
      </c>
      <c r="AX341" s="81"/>
      <c r="AY341" s="81">
        <v>3162</v>
      </c>
      <c r="AZ341" s="81">
        <v>44.717432842237265</v>
      </c>
      <c r="BA341" s="75"/>
      <c r="BB341" s="82" t="s">
        <v>441</v>
      </c>
      <c r="BC341" s="75" t="s">
        <v>95</v>
      </c>
      <c r="BD341" s="45">
        <v>49.367651700000003</v>
      </c>
      <c r="BF341" s="45">
        <v>0.88068170000000012</v>
      </c>
      <c r="BH341" s="45">
        <v>15.4069821</v>
      </c>
      <c r="BN341" s="45">
        <v>7.7381246000000008</v>
      </c>
      <c r="BP341" s="45">
        <v>1.9790600000000002E-2</v>
      </c>
      <c r="BR341" s="45">
        <v>5.6897975000000001</v>
      </c>
      <c r="BX341" s="45">
        <v>11.280642</v>
      </c>
      <c r="BZ341" s="45">
        <v>1.9295834999999999</v>
      </c>
      <c r="CB341" s="45">
        <v>7.4412655999999995</v>
      </c>
      <c r="DH341" s="45">
        <f t="shared" si="339"/>
        <v>99.754519299999998</v>
      </c>
      <c r="DJ341" s="45">
        <f t="shared" si="340"/>
        <v>0.24548070000000166</v>
      </c>
      <c r="DL341" s="41" t="s">
        <v>807</v>
      </c>
      <c r="DO341" s="41">
        <v>1.57</v>
      </c>
      <c r="DP341" s="45">
        <v>0.2</v>
      </c>
      <c r="DQ341" s="41">
        <v>0.28699999999999998</v>
      </c>
      <c r="DR341" s="41">
        <v>1.2E-2</v>
      </c>
      <c r="DU341" s="45"/>
      <c r="DW341" s="75"/>
      <c r="DX341" s="41">
        <f t="shared" si="343"/>
        <v>49.489137982343024</v>
      </c>
      <c r="DY341" s="41">
        <f t="shared" si="344"/>
        <v>0</v>
      </c>
      <c r="DZ341" s="41">
        <f t="shared" si="345"/>
        <v>0.88284892371788526</v>
      </c>
      <c r="EA341" s="41">
        <f t="shared" si="346"/>
        <v>0</v>
      </c>
      <c r="EB341" s="41">
        <f t="shared" si="347"/>
        <v>15.444896339648844</v>
      </c>
      <c r="EC341" s="41">
        <f t="shared" si="348"/>
        <v>0</v>
      </c>
      <c r="ED341" s="41">
        <f t="shared" si="349"/>
        <v>7.7571669477234417</v>
      </c>
      <c r="EE341" s="41">
        <f t="shared" si="350"/>
        <v>0</v>
      </c>
      <c r="EF341" s="41">
        <f t="shared" si="351"/>
        <v>1.9839301656581692E-2</v>
      </c>
      <c r="EG341" s="41">
        <f t="shared" si="352"/>
        <v>0</v>
      </c>
      <c r="EH341" s="41">
        <f t="shared" si="353"/>
        <v>5.7037992262672361</v>
      </c>
      <c r="EI341" s="41">
        <f t="shared" si="354"/>
        <v>0</v>
      </c>
      <c r="EJ341" s="41">
        <f t="shared" si="355"/>
        <v>11.308401944251562</v>
      </c>
      <c r="EK341" s="41">
        <f t="shared" si="356"/>
        <v>0</v>
      </c>
      <c r="EL341" s="41">
        <f t="shared" si="357"/>
        <v>1.9343319115167144</v>
      </c>
      <c r="EM341" s="41">
        <f t="shared" si="358"/>
        <v>0</v>
      </c>
      <c r="EN341" s="41">
        <f t="shared" si="359"/>
        <v>7.4595774228747151</v>
      </c>
      <c r="EO341" s="41">
        <f t="shared" si="360"/>
        <v>0</v>
      </c>
      <c r="EP341" s="41">
        <f t="shared" si="361"/>
        <v>0</v>
      </c>
      <c r="EQ341" s="41" t="e">
        <f t="shared" si="362"/>
        <v>#DIV/0!</v>
      </c>
      <c r="ER341" s="41">
        <f t="shared" si="363"/>
        <v>100</v>
      </c>
      <c r="ES341" s="41">
        <f t="shared" si="364"/>
        <v>0</v>
      </c>
    </row>
    <row r="342" spans="1:149" s="41" customFormat="1" x14ac:dyDescent="0.45">
      <c r="A342" s="41" t="s">
        <v>634</v>
      </c>
      <c r="B342" s="75" t="s">
        <v>125</v>
      </c>
      <c r="C342" s="41" t="s">
        <v>635</v>
      </c>
      <c r="D342" s="41" t="s">
        <v>675</v>
      </c>
      <c r="E342" s="41" t="s">
        <v>20</v>
      </c>
      <c r="F342" s="41" t="s">
        <v>670</v>
      </c>
      <c r="G342" s="41" t="s">
        <v>434</v>
      </c>
      <c r="H342" s="41" t="s">
        <v>224</v>
      </c>
      <c r="I342" s="41">
        <v>1.5</v>
      </c>
      <c r="J342" s="41">
        <v>200</v>
      </c>
      <c r="K342" s="41">
        <v>5</v>
      </c>
      <c r="L342" s="41">
        <v>1200</v>
      </c>
      <c r="M342" s="41">
        <v>10</v>
      </c>
      <c r="N342" s="41" t="s">
        <v>89</v>
      </c>
      <c r="O342" s="41" t="s">
        <v>94</v>
      </c>
      <c r="P342" s="76" t="s">
        <v>226</v>
      </c>
      <c r="Q342" s="77"/>
      <c r="R342" s="78"/>
      <c r="S342" s="79"/>
      <c r="U342" s="81">
        <v>0</v>
      </c>
      <c r="W342" s="45">
        <v>8.9190677188474954</v>
      </c>
      <c r="AA342" s="52">
        <v>1</v>
      </c>
      <c r="AB342" s="52"/>
      <c r="AC342" s="52">
        <f t="shared" si="341"/>
        <v>0</v>
      </c>
      <c r="AE342" s="59"/>
      <c r="AG342" s="59"/>
      <c r="AP342" s="41">
        <f t="shared" si="342"/>
        <v>2000</v>
      </c>
      <c r="AQ342" s="75"/>
      <c r="AR342" s="80">
        <v>1.0069999999999999</v>
      </c>
      <c r="AS342" s="80"/>
      <c r="AU342" s="81">
        <v>2000</v>
      </c>
      <c r="AV342" s="81"/>
      <c r="AW342" s="81">
        <v>2013.9999999999998</v>
      </c>
      <c r="AX342" s="81"/>
      <c r="AY342" s="81"/>
      <c r="AZ342" s="81"/>
      <c r="BA342" s="75"/>
      <c r="BB342" s="82" t="s">
        <v>441</v>
      </c>
      <c r="BC342" s="75" t="s">
        <v>95</v>
      </c>
      <c r="BD342" s="45">
        <v>47.894400000000005</v>
      </c>
      <c r="BF342" s="45">
        <v>0.85439999999999994</v>
      </c>
      <c r="BH342" s="45">
        <v>14.9472</v>
      </c>
      <c r="BN342" s="45">
        <v>7.5072000000000001</v>
      </c>
      <c r="BP342" s="45">
        <v>1.9199999999999998E-2</v>
      </c>
      <c r="BR342" s="45">
        <v>5.52</v>
      </c>
      <c r="BX342" s="45">
        <v>10.944000000000001</v>
      </c>
      <c r="BZ342" s="45">
        <v>1.8719999999999999</v>
      </c>
      <c r="CB342" s="45">
        <v>7.2191999999999998</v>
      </c>
      <c r="DH342" s="45">
        <f t="shared" si="339"/>
        <v>96.777600000000007</v>
      </c>
      <c r="DJ342" s="45">
        <f t="shared" si="340"/>
        <v>3.2223999999999933</v>
      </c>
      <c r="DL342" s="41" t="s">
        <v>408</v>
      </c>
      <c r="DO342" s="41">
        <v>4.8099999999999996</v>
      </c>
      <c r="DP342" s="45">
        <v>0.12</v>
      </c>
      <c r="DU342" s="45"/>
      <c r="DW342" s="75"/>
      <c r="DX342" s="41">
        <f t="shared" si="343"/>
        <v>49.489137982343024</v>
      </c>
      <c r="DY342" s="41">
        <f t="shared" si="344"/>
        <v>0</v>
      </c>
      <c r="DZ342" s="41">
        <f t="shared" si="345"/>
        <v>0.88284892371788493</v>
      </c>
      <c r="EA342" s="41">
        <f t="shared" si="346"/>
        <v>0</v>
      </c>
      <c r="EB342" s="41">
        <f t="shared" si="347"/>
        <v>15.444896339648844</v>
      </c>
      <c r="EC342" s="41">
        <f t="shared" si="348"/>
        <v>0</v>
      </c>
      <c r="ED342" s="41">
        <f t="shared" si="349"/>
        <v>7.75716694772344</v>
      </c>
      <c r="EE342" s="41">
        <f t="shared" si="350"/>
        <v>0</v>
      </c>
      <c r="EF342" s="41">
        <f t="shared" si="351"/>
        <v>1.9839301656581685E-2</v>
      </c>
      <c r="EG342" s="41">
        <f t="shared" si="352"/>
        <v>0</v>
      </c>
      <c r="EH342" s="41">
        <f t="shared" si="353"/>
        <v>5.7037992262672343</v>
      </c>
      <c r="EI342" s="41">
        <f t="shared" si="354"/>
        <v>0</v>
      </c>
      <c r="EJ342" s="41">
        <f t="shared" si="355"/>
        <v>11.308401944251562</v>
      </c>
      <c r="EK342" s="41">
        <f t="shared" si="356"/>
        <v>0</v>
      </c>
      <c r="EL342" s="41">
        <f t="shared" si="357"/>
        <v>1.9343319115167144</v>
      </c>
      <c r="EM342" s="41">
        <f t="shared" si="358"/>
        <v>0</v>
      </c>
      <c r="EN342" s="41">
        <f t="shared" si="359"/>
        <v>7.4595774228747134</v>
      </c>
      <c r="EO342" s="41">
        <f t="shared" si="360"/>
        <v>0</v>
      </c>
      <c r="EP342" s="41">
        <f t="shared" si="361"/>
        <v>0</v>
      </c>
      <c r="EQ342" s="41" t="e">
        <f t="shared" si="362"/>
        <v>#DIV/0!</v>
      </c>
      <c r="ER342" s="41">
        <f t="shared" si="363"/>
        <v>100</v>
      </c>
      <c r="ES342" s="41">
        <f t="shared" si="364"/>
        <v>0</v>
      </c>
    </row>
    <row r="343" spans="1:149" s="41" customFormat="1" x14ac:dyDescent="0.45">
      <c r="A343" s="41" t="s">
        <v>634</v>
      </c>
      <c r="B343" s="75" t="s">
        <v>125</v>
      </c>
      <c r="C343" s="41" t="s">
        <v>635</v>
      </c>
      <c r="D343" s="41" t="s">
        <v>675</v>
      </c>
      <c r="E343" s="41" t="s">
        <v>20</v>
      </c>
      <c r="F343" s="41" t="s">
        <v>671</v>
      </c>
      <c r="G343" s="41" t="s">
        <v>434</v>
      </c>
      <c r="H343" s="41" t="s">
        <v>224</v>
      </c>
      <c r="I343" s="41">
        <v>1.5</v>
      </c>
      <c r="J343" s="41">
        <v>200</v>
      </c>
      <c r="K343" s="41">
        <v>5</v>
      </c>
      <c r="L343" s="41">
        <v>1200</v>
      </c>
      <c r="M343" s="41">
        <v>10</v>
      </c>
      <c r="N343" s="41" t="s">
        <v>89</v>
      </c>
      <c r="O343" s="41" t="s">
        <v>94</v>
      </c>
      <c r="P343" s="76" t="s">
        <v>226</v>
      </c>
      <c r="Q343" s="77"/>
      <c r="R343" s="78"/>
      <c r="S343" s="79"/>
      <c r="U343" s="45">
        <v>0.27883275733082757</v>
      </c>
      <c r="W343" s="45">
        <v>7.352941176470587</v>
      </c>
      <c r="AA343" s="53">
        <v>0.98471045127694157</v>
      </c>
      <c r="AB343" s="59"/>
      <c r="AC343" s="53">
        <f t="shared" si="341"/>
        <v>1.5289548723058433E-2</v>
      </c>
      <c r="AE343" s="59"/>
      <c r="AG343" s="59"/>
      <c r="AP343" s="41">
        <f t="shared" si="342"/>
        <v>2000</v>
      </c>
      <c r="AQ343" s="75" t="s">
        <v>110</v>
      </c>
      <c r="AR343" s="80">
        <v>1.0069999999999999</v>
      </c>
      <c r="AS343" s="80">
        <v>1.6240000000000001</v>
      </c>
      <c r="AU343" s="81">
        <v>1969.420902553883</v>
      </c>
      <c r="AV343" s="81">
        <v>30.579097446116865</v>
      </c>
      <c r="AW343" s="81">
        <v>1983.20684887176</v>
      </c>
      <c r="AX343" s="81">
        <v>23.335288847361578</v>
      </c>
      <c r="AY343" s="81">
        <v>49.660454252493793</v>
      </c>
      <c r="AZ343" s="81">
        <v>0.70230487917485362</v>
      </c>
      <c r="BA343" s="75"/>
      <c r="BB343" s="82" t="s">
        <v>441</v>
      </c>
      <c r="BC343" s="75" t="s">
        <v>95</v>
      </c>
      <c r="BD343" s="45">
        <v>48.062529300000008</v>
      </c>
      <c r="BF343" s="45">
        <v>0.85739929999999998</v>
      </c>
      <c r="BH343" s="45">
        <v>14.999670900000002</v>
      </c>
      <c r="BN343" s="45">
        <v>7.5335534000000006</v>
      </c>
      <c r="BP343" s="45">
        <v>1.92674E-2</v>
      </c>
      <c r="BR343" s="45">
        <v>5.5393775000000005</v>
      </c>
      <c r="BX343" s="45">
        <v>10.982418000000001</v>
      </c>
      <c r="BZ343" s="45">
        <v>1.8785714999999998</v>
      </c>
      <c r="CB343" s="45">
        <v>7.2445424000000003</v>
      </c>
      <c r="DH343" s="45">
        <f t="shared" si="339"/>
        <v>97.117329700000013</v>
      </c>
      <c r="DJ343" s="45">
        <f t="shared" si="340"/>
        <v>2.8826702999999867</v>
      </c>
      <c r="DL343" s="41" t="s">
        <v>807</v>
      </c>
      <c r="DO343" s="41">
        <v>4.37</v>
      </c>
      <c r="DP343" s="45">
        <v>0.13</v>
      </c>
      <c r="DQ343" s="41">
        <v>0.10299999999999999</v>
      </c>
      <c r="DR343" s="41">
        <v>5.0000000000000001E-3</v>
      </c>
      <c r="DU343" s="45"/>
      <c r="DW343" s="75"/>
      <c r="DX343" s="41">
        <f t="shared" si="343"/>
        <v>49.489137982343024</v>
      </c>
      <c r="DY343" s="41">
        <f t="shared" si="344"/>
        <v>0</v>
      </c>
      <c r="DZ343" s="41">
        <f t="shared" si="345"/>
        <v>0.88284892371788493</v>
      </c>
      <c r="EA343" s="41">
        <f t="shared" si="346"/>
        <v>0</v>
      </c>
      <c r="EB343" s="41">
        <f t="shared" si="347"/>
        <v>15.444896339648844</v>
      </c>
      <c r="EC343" s="41">
        <f t="shared" si="348"/>
        <v>0</v>
      </c>
      <c r="ED343" s="41">
        <f t="shared" si="349"/>
        <v>7.75716694772344</v>
      </c>
      <c r="EE343" s="41">
        <f t="shared" si="350"/>
        <v>0</v>
      </c>
      <c r="EF343" s="41">
        <f t="shared" si="351"/>
        <v>1.9839301656581685E-2</v>
      </c>
      <c r="EG343" s="41">
        <f t="shared" si="352"/>
        <v>0</v>
      </c>
      <c r="EH343" s="41">
        <f t="shared" si="353"/>
        <v>5.7037992262672352</v>
      </c>
      <c r="EI343" s="41">
        <f t="shared" si="354"/>
        <v>0</v>
      </c>
      <c r="EJ343" s="41">
        <f t="shared" si="355"/>
        <v>11.308401944251562</v>
      </c>
      <c r="EK343" s="41">
        <f t="shared" si="356"/>
        <v>0</v>
      </c>
      <c r="EL343" s="41">
        <f t="shared" si="357"/>
        <v>1.9343319115167141</v>
      </c>
      <c r="EM343" s="41">
        <f t="shared" si="358"/>
        <v>0</v>
      </c>
      <c r="EN343" s="41">
        <f t="shared" si="359"/>
        <v>7.4595774228747134</v>
      </c>
      <c r="EO343" s="41">
        <f t="shared" si="360"/>
        <v>0</v>
      </c>
      <c r="EP343" s="41">
        <f t="shared" si="361"/>
        <v>0</v>
      </c>
      <c r="EQ343" s="41" t="e">
        <f t="shared" si="362"/>
        <v>#DIV/0!</v>
      </c>
      <c r="ER343" s="41">
        <f t="shared" si="363"/>
        <v>100</v>
      </c>
      <c r="ES343" s="41">
        <f t="shared" si="364"/>
        <v>0</v>
      </c>
    </row>
    <row r="344" spans="1:149" s="41" customFormat="1" x14ac:dyDescent="0.45">
      <c r="A344" s="41" t="s">
        <v>634</v>
      </c>
      <c r="B344" s="75" t="s">
        <v>125</v>
      </c>
      <c r="C344" s="41" t="s">
        <v>635</v>
      </c>
      <c r="D344" s="41" t="s">
        <v>675</v>
      </c>
      <c r="E344" s="41" t="s">
        <v>20</v>
      </c>
      <c r="F344" s="41" t="s">
        <v>672</v>
      </c>
      <c r="G344" s="41" t="s">
        <v>434</v>
      </c>
      <c r="H344" s="41" t="s">
        <v>224</v>
      </c>
      <c r="I344" s="41">
        <v>1.5</v>
      </c>
      <c r="J344" s="41">
        <v>200</v>
      </c>
      <c r="K344" s="41">
        <v>5</v>
      </c>
      <c r="L344" s="41">
        <v>1200</v>
      </c>
      <c r="M344" s="41">
        <v>10</v>
      </c>
      <c r="N344" s="41" t="s">
        <v>89</v>
      </c>
      <c r="O344" s="41" t="s">
        <v>94</v>
      </c>
      <c r="P344" s="76" t="s">
        <v>226</v>
      </c>
      <c r="Q344" s="77"/>
      <c r="R344" s="78"/>
      <c r="S344" s="79"/>
      <c r="U344" s="45">
        <v>0.71649610656391483</v>
      </c>
      <c r="W344" s="45">
        <v>3.7577117218171621</v>
      </c>
      <c r="AA344" s="53">
        <v>0.92758206508122232</v>
      </c>
      <c r="AB344" s="59"/>
      <c r="AC344" s="53">
        <f t="shared" si="341"/>
        <v>7.2417934918777682E-2</v>
      </c>
      <c r="AE344" s="59"/>
      <c r="AG344" s="59"/>
      <c r="AP344" s="41">
        <f t="shared" si="342"/>
        <v>2000</v>
      </c>
      <c r="AQ344" s="75" t="s">
        <v>110</v>
      </c>
      <c r="AR344" s="80">
        <v>1.0069999999999999</v>
      </c>
      <c r="AS344" s="80">
        <v>1.629</v>
      </c>
      <c r="AU344" s="81">
        <v>1855.1641301624447</v>
      </c>
      <c r="AV344" s="81">
        <v>144.83586983755538</v>
      </c>
      <c r="AW344" s="81">
        <v>1868.1502790735817</v>
      </c>
      <c r="AX344" s="81">
        <v>21.962766047977539</v>
      </c>
      <c r="AY344" s="81">
        <v>235.9376319653777</v>
      </c>
      <c r="AZ344" s="81">
        <v>3.3366619899962902</v>
      </c>
      <c r="BA344" s="75"/>
      <c r="BB344" s="82" t="s">
        <v>441</v>
      </c>
      <c r="BC344" s="75" t="s">
        <v>95</v>
      </c>
      <c r="BD344" s="45">
        <v>48.745523400000003</v>
      </c>
      <c r="BF344" s="45">
        <v>0.86958340000000012</v>
      </c>
      <c r="BH344" s="45">
        <v>15.2128242</v>
      </c>
      <c r="BN344" s="45">
        <v>7.6406092000000001</v>
      </c>
      <c r="BP344" s="45">
        <v>1.9541200000000002E-2</v>
      </c>
      <c r="BR344" s="45">
        <v>5.6180950000000003</v>
      </c>
      <c r="BX344" s="45">
        <v>11.138484</v>
      </c>
      <c r="BZ344" s="45">
        <v>1.905267</v>
      </c>
      <c r="CB344" s="45">
        <v>7.3474911999999994</v>
      </c>
      <c r="DH344" s="45">
        <f t="shared" si="339"/>
        <v>98.497418600000003</v>
      </c>
      <c r="DJ344" s="45">
        <f t="shared" si="340"/>
        <v>1.5025813999999968</v>
      </c>
      <c r="DL344" s="41" t="s">
        <v>807</v>
      </c>
      <c r="DO344" s="41">
        <v>2.84</v>
      </c>
      <c r="DP344" s="45">
        <v>0.12</v>
      </c>
      <c r="DQ344" s="41">
        <v>0.26400000000000001</v>
      </c>
      <c r="DR344" s="41">
        <v>0.01</v>
      </c>
      <c r="DU344" s="45"/>
      <c r="DW344" s="75"/>
      <c r="DX344" s="41">
        <f t="shared" si="343"/>
        <v>49.489137982343024</v>
      </c>
      <c r="DY344" s="41">
        <f t="shared" si="344"/>
        <v>0</v>
      </c>
      <c r="DZ344" s="41">
        <f t="shared" si="345"/>
        <v>0.88284892371788526</v>
      </c>
      <c r="EA344" s="41">
        <f t="shared" si="346"/>
        <v>0</v>
      </c>
      <c r="EB344" s="41">
        <f t="shared" si="347"/>
        <v>15.444896339648844</v>
      </c>
      <c r="EC344" s="41">
        <f t="shared" si="348"/>
        <v>0</v>
      </c>
      <c r="ED344" s="41">
        <f t="shared" si="349"/>
        <v>7.75716694772344</v>
      </c>
      <c r="EE344" s="41">
        <f t="shared" si="350"/>
        <v>0</v>
      </c>
      <c r="EF344" s="41">
        <f t="shared" si="351"/>
        <v>1.9839301656581688E-2</v>
      </c>
      <c r="EG344" s="41">
        <f t="shared" si="352"/>
        <v>0</v>
      </c>
      <c r="EH344" s="41">
        <f t="shared" si="353"/>
        <v>5.7037992262672352</v>
      </c>
      <c r="EI344" s="41">
        <f t="shared" si="354"/>
        <v>0</v>
      </c>
      <c r="EJ344" s="41">
        <f t="shared" si="355"/>
        <v>11.308401944251562</v>
      </c>
      <c r="EK344" s="41">
        <f t="shared" si="356"/>
        <v>0</v>
      </c>
      <c r="EL344" s="41">
        <f t="shared" si="357"/>
        <v>1.9343319115167144</v>
      </c>
      <c r="EM344" s="41">
        <f t="shared" si="358"/>
        <v>0</v>
      </c>
      <c r="EN344" s="41">
        <f t="shared" si="359"/>
        <v>7.4595774228747134</v>
      </c>
      <c r="EO344" s="41">
        <f t="shared" si="360"/>
        <v>0</v>
      </c>
      <c r="EP344" s="41">
        <f t="shared" si="361"/>
        <v>0</v>
      </c>
      <c r="EQ344" s="41" t="e">
        <f t="shared" si="362"/>
        <v>#DIV/0!</v>
      </c>
      <c r="ER344" s="41">
        <f t="shared" si="363"/>
        <v>100</v>
      </c>
      <c r="ES344" s="41">
        <f t="shared" si="364"/>
        <v>0</v>
      </c>
    </row>
    <row r="345" spans="1:149" s="41" customFormat="1" x14ac:dyDescent="0.45">
      <c r="A345" s="41" t="s">
        <v>634</v>
      </c>
      <c r="B345" s="75" t="s">
        <v>125</v>
      </c>
      <c r="C345" s="41" t="s">
        <v>635</v>
      </c>
      <c r="D345" s="41" t="s">
        <v>675</v>
      </c>
      <c r="E345" s="41" t="s">
        <v>20</v>
      </c>
      <c r="F345" s="41" t="s">
        <v>673</v>
      </c>
      <c r="G345" s="41" t="s">
        <v>434</v>
      </c>
      <c r="H345" s="41" t="s">
        <v>224</v>
      </c>
      <c r="I345" s="41">
        <v>1.5</v>
      </c>
      <c r="J345" s="41">
        <v>200</v>
      </c>
      <c r="K345" s="41">
        <v>5</v>
      </c>
      <c r="L345" s="41">
        <v>1200</v>
      </c>
      <c r="M345" s="41">
        <v>10</v>
      </c>
      <c r="N345" s="41" t="s">
        <v>89</v>
      </c>
      <c r="O345" s="41" t="s">
        <v>94</v>
      </c>
      <c r="P345" s="76" t="s">
        <v>226</v>
      </c>
      <c r="Q345" s="77"/>
      <c r="R345" s="78"/>
      <c r="S345" s="79"/>
      <c r="U345" s="45">
        <v>0.91688758752366051</v>
      </c>
      <c r="W345" s="45">
        <v>0.97439816583874661</v>
      </c>
      <c r="AA345" s="53">
        <v>0.72187267605020267</v>
      </c>
      <c r="AB345" s="59"/>
      <c r="AC345" s="53">
        <f t="shared" si="341"/>
        <v>0.27812732394979733</v>
      </c>
      <c r="AE345" s="59"/>
      <c r="AG345" s="59"/>
      <c r="AP345" s="41">
        <f t="shared" si="342"/>
        <v>2000</v>
      </c>
      <c r="AQ345" s="75" t="s">
        <v>110</v>
      </c>
      <c r="AR345" s="80">
        <v>1.0069999999999999</v>
      </c>
      <c r="AS345" s="80">
        <v>1.6259999999999999</v>
      </c>
      <c r="AU345" s="81">
        <v>1443.7453521004054</v>
      </c>
      <c r="AV345" s="81">
        <v>556.25464789959472</v>
      </c>
      <c r="AW345" s="81">
        <v>1453.8515695651081</v>
      </c>
      <c r="AX345" s="81">
        <v>17.10081964710168</v>
      </c>
      <c r="AY345" s="81">
        <v>904.47005748474089</v>
      </c>
      <c r="AZ345" s="81">
        <v>12.791138220552934</v>
      </c>
      <c r="BA345" s="75"/>
      <c r="BB345" s="82" t="s">
        <v>441</v>
      </c>
      <c r="BC345" s="75" t="s">
        <v>95</v>
      </c>
      <c r="BD345" s="45">
        <v>49.657512599999997</v>
      </c>
      <c r="BF345" s="45">
        <v>0.88585259999999988</v>
      </c>
      <c r="BH345" s="45">
        <v>15.497443799999999</v>
      </c>
      <c r="BN345" s="45">
        <v>7.7835587999999998</v>
      </c>
      <c r="BP345" s="45">
        <v>1.9906799999999999E-2</v>
      </c>
      <c r="BR345" s="45">
        <v>5.7232049999999992</v>
      </c>
      <c r="BX345" s="45">
        <v>11.346876</v>
      </c>
      <c r="BZ345" s="45">
        <v>1.9409129999999999</v>
      </c>
      <c r="CB345" s="45">
        <v>7.4849567999999991</v>
      </c>
      <c r="DH345" s="45">
        <f t="shared" si="339"/>
        <v>100.34022539999998</v>
      </c>
      <c r="DJ345" s="45">
        <f t="shared" si="340"/>
        <v>0</v>
      </c>
      <c r="DL345" s="41" t="s">
        <v>807</v>
      </c>
      <c r="DO345" s="41">
        <v>1.26</v>
      </c>
      <c r="DP345" s="41">
        <v>0.12</v>
      </c>
      <c r="DQ345" s="41">
        <v>1.6E-2</v>
      </c>
      <c r="DR345" s="41">
        <v>5.0000000000000001E-3</v>
      </c>
      <c r="DU345" s="45"/>
      <c r="DW345" s="75"/>
      <c r="DX345" s="41">
        <f t="shared" si="343"/>
        <v>49.489137982343031</v>
      </c>
      <c r="DY345" s="41">
        <f t="shared" si="344"/>
        <v>0</v>
      </c>
      <c r="DZ345" s="41">
        <f t="shared" si="345"/>
        <v>0.88284892371788515</v>
      </c>
      <c r="EA345" s="41">
        <f t="shared" si="346"/>
        <v>0</v>
      </c>
      <c r="EB345" s="41">
        <f t="shared" si="347"/>
        <v>15.444896339648848</v>
      </c>
      <c r="EC345" s="41">
        <f t="shared" si="348"/>
        <v>0</v>
      </c>
      <c r="ED345" s="41">
        <f t="shared" si="349"/>
        <v>7.7571669477234417</v>
      </c>
      <c r="EE345" s="41">
        <f t="shared" si="350"/>
        <v>0</v>
      </c>
      <c r="EF345" s="41">
        <f t="shared" si="351"/>
        <v>1.9839301656581692E-2</v>
      </c>
      <c r="EG345" s="41">
        <f t="shared" si="352"/>
        <v>0</v>
      </c>
      <c r="EH345" s="41">
        <f t="shared" si="353"/>
        <v>5.7037992262672361</v>
      </c>
      <c r="EI345" s="41">
        <f t="shared" si="354"/>
        <v>0</v>
      </c>
      <c r="EJ345" s="41">
        <f t="shared" si="355"/>
        <v>11.308401944251564</v>
      </c>
      <c r="EK345" s="41">
        <f t="shared" si="356"/>
        <v>0</v>
      </c>
      <c r="EL345" s="41">
        <f t="shared" si="357"/>
        <v>1.9343319115167148</v>
      </c>
      <c r="EM345" s="41">
        <f t="shared" si="358"/>
        <v>0</v>
      </c>
      <c r="EN345" s="41">
        <f t="shared" si="359"/>
        <v>7.4595774228747151</v>
      </c>
      <c r="EO345" s="41">
        <f t="shared" si="360"/>
        <v>0</v>
      </c>
      <c r="EP345" s="41">
        <f t="shared" si="361"/>
        <v>0</v>
      </c>
      <c r="EQ345" s="41" t="e">
        <f t="shared" si="362"/>
        <v>#DIV/0!</v>
      </c>
      <c r="ER345" s="41">
        <f t="shared" si="363"/>
        <v>100</v>
      </c>
      <c r="ES345" s="41">
        <f t="shared" si="364"/>
        <v>0</v>
      </c>
    </row>
    <row r="346" spans="1:149" s="42" customFormat="1" ht="14.65" thickBot="1" x14ac:dyDescent="0.5">
      <c r="A346" s="42" t="s">
        <v>634</v>
      </c>
      <c r="B346" s="84" t="s">
        <v>125</v>
      </c>
      <c r="C346" s="42" t="s">
        <v>635</v>
      </c>
      <c r="D346" s="42" t="s">
        <v>675</v>
      </c>
      <c r="E346" s="42" t="s">
        <v>20</v>
      </c>
      <c r="F346" s="42" t="s">
        <v>674</v>
      </c>
      <c r="G346" s="42" t="s">
        <v>434</v>
      </c>
      <c r="H346" s="42" t="s">
        <v>224</v>
      </c>
      <c r="I346" s="42">
        <v>1.5</v>
      </c>
      <c r="J346" s="42">
        <v>200</v>
      </c>
      <c r="K346" s="42">
        <v>5</v>
      </c>
      <c r="L346" s="42">
        <v>1200</v>
      </c>
      <c r="M346" s="42">
        <v>10</v>
      </c>
      <c r="N346" s="42" t="s">
        <v>89</v>
      </c>
      <c r="O346" s="42" t="s">
        <v>94</v>
      </c>
      <c r="P346" s="85" t="s">
        <v>226</v>
      </c>
      <c r="Q346" s="86"/>
      <c r="R346" s="87"/>
      <c r="S346" s="88"/>
      <c r="U346" s="46">
        <v>1.480481010394513</v>
      </c>
      <c r="W346" s="90">
        <v>0</v>
      </c>
      <c r="AA346" s="111">
        <v>0</v>
      </c>
      <c r="AB346" s="111"/>
      <c r="AC346" s="111">
        <f t="shared" si="341"/>
        <v>1</v>
      </c>
      <c r="AE346" s="60"/>
      <c r="AG346" s="60"/>
      <c r="AP346" s="42">
        <f t="shared" si="342"/>
        <v>2000</v>
      </c>
      <c r="AQ346" s="84" t="s">
        <v>110</v>
      </c>
      <c r="AR346" s="89">
        <v>1.0069999999999999</v>
      </c>
      <c r="AS346" s="89">
        <v>1.581</v>
      </c>
      <c r="AU346" s="90"/>
      <c r="AV346" s="90">
        <v>2000</v>
      </c>
      <c r="AW346" s="90">
        <v>0</v>
      </c>
      <c r="AX346" s="90"/>
      <c r="AY346" s="90">
        <v>3162</v>
      </c>
      <c r="AZ346" s="90">
        <v>44.717432842237265</v>
      </c>
      <c r="BA346" s="84"/>
      <c r="BB346" s="91" t="s">
        <v>441</v>
      </c>
      <c r="BC346" s="84" t="s">
        <v>95</v>
      </c>
      <c r="BD346" s="46">
        <v>49.676470800000004</v>
      </c>
      <c r="BF346" s="46">
        <v>0.88619079999999995</v>
      </c>
      <c r="BH346" s="46">
        <v>15.503360400000002</v>
      </c>
      <c r="BN346" s="46">
        <v>7.7865304000000002</v>
      </c>
      <c r="BP346" s="46">
        <v>1.9914400000000002E-2</v>
      </c>
      <c r="BR346" s="46">
        <v>5.72539</v>
      </c>
      <c r="BX346" s="46">
        <v>11.351208000000002</v>
      </c>
      <c r="BZ346" s="46">
        <v>1.941654</v>
      </c>
      <c r="CB346" s="46">
        <v>7.4878143999999995</v>
      </c>
      <c r="DH346" s="46">
        <f t="shared" si="339"/>
        <v>100.37853320000002</v>
      </c>
      <c r="DJ346" s="46">
        <f t="shared" si="340"/>
        <v>0</v>
      </c>
      <c r="DL346" s="42" t="s">
        <v>807</v>
      </c>
      <c r="DO346" s="42">
        <v>1.08</v>
      </c>
      <c r="DP346" s="42">
        <v>0.12</v>
      </c>
      <c r="DQ346" s="42">
        <v>0.158</v>
      </c>
      <c r="DR346" s="42">
        <v>7.0000000000000001E-3</v>
      </c>
      <c r="DU346" s="46"/>
      <c r="DW346" s="84"/>
      <c r="DX346" s="42">
        <f t="shared" si="343"/>
        <v>49.489137982343017</v>
      </c>
      <c r="DY346" s="42">
        <f t="shared" si="344"/>
        <v>0</v>
      </c>
      <c r="DZ346" s="42">
        <f t="shared" si="345"/>
        <v>0.88284892371788493</v>
      </c>
      <c r="EA346" s="42">
        <f t="shared" si="346"/>
        <v>0</v>
      </c>
      <c r="EB346" s="42">
        <f t="shared" si="347"/>
        <v>15.444896339648842</v>
      </c>
      <c r="EC346" s="42">
        <f t="shared" si="348"/>
        <v>0</v>
      </c>
      <c r="ED346" s="42">
        <f t="shared" si="349"/>
        <v>7.7571669477234391</v>
      </c>
      <c r="EE346" s="42">
        <f t="shared" si="350"/>
        <v>0</v>
      </c>
      <c r="EF346" s="42">
        <f t="shared" si="351"/>
        <v>1.9839301656581685E-2</v>
      </c>
      <c r="EG346" s="42">
        <f t="shared" si="352"/>
        <v>0</v>
      </c>
      <c r="EH346" s="42">
        <f t="shared" si="353"/>
        <v>5.7037992262672343</v>
      </c>
      <c r="EI346" s="42">
        <f t="shared" si="354"/>
        <v>0</v>
      </c>
      <c r="EJ346" s="42">
        <f t="shared" si="355"/>
        <v>11.308401944251562</v>
      </c>
      <c r="EK346" s="42">
        <f t="shared" si="356"/>
        <v>0</v>
      </c>
      <c r="EL346" s="42">
        <f t="shared" si="357"/>
        <v>1.9343319115167141</v>
      </c>
      <c r="EM346" s="42">
        <f t="shared" si="358"/>
        <v>0</v>
      </c>
      <c r="EN346" s="42">
        <f t="shared" si="359"/>
        <v>7.4595774228747125</v>
      </c>
      <c r="EO346" s="42">
        <f t="shared" si="360"/>
        <v>0</v>
      </c>
      <c r="EP346" s="42">
        <f t="shared" si="361"/>
        <v>0</v>
      </c>
      <c r="EQ346" s="42" t="e">
        <f t="shared" si="362"/>
        <v>#DIV/0!</v>
      </c>
      <c r="ER346" s="42">
        <f t="shared" si="363"/>
        <v>100</v>
      </c>
      <c r="ES346" s="42">
        <f t="shared" si="364"/>
        <v>0</v>
      </c>
    </row>
    <row r="347" spans="1:149" s="12" customFormat="1" x14ac:dyDescent="0.45">
      <c r="A347" s="41" t="s">
        <v>677</v>
      </c>
      <c r="B347" s="32" t="s">
        <v>126</v>
      </c>
      <c r="C347" s="12" t="s">
        <v>630</v>
      </c>
      <c r="D347" s="12" t="s">
        <v>678</v>
      </c>
      <c r="E347" s="12" t="s">
        <v>20</v>
      </c>
      <c r="F347" s="12" t="s">
        <v>679</v>
      </c>
      <c r="G347" s="12" t="s">
        <v>434</v>
      </c>
      <c r="H347" s="12" t="s">
        <v>224</v>
      </c>
      <c r="I347" s="12">
        <v>16</v>
      </c>
      <c r="J347" s="12">
        <v>50</v>
      </c>
      <c r="L347" s="12">
        <v>1250</v>
      </c>
      <c r="N347" s="12" t="s">
        <v>449</v>
      </c>
      <c r="O347" s="12" t="s">
        <v>710</v>
      </c>
      <c r="P347" s="76" t="s">
        <v>226</v>
      </c>
      <c r="Q347" s="95">
        <v>1.1399999999999999</v>
      </c>
      <c r="R347" s="95"/>
      <c r="S347" s="96"/>
      <c r="AA347" s="59"/>
      <c r="AB347" s="59"/>
      <c r="AC347" s="59"/>
      <c r="AE347" s="48">
        <v>1</v>
      </c>
      <c r="AG347" s="48">
        <f>1-AE347</f>
        <v>0</v>
      </c>
      <c r="AQ347" s="32"/>
      <c r="AR347" s="62">
        <v>0.99660000000000004</v>
      </c>
      <c r="AS347" s="62"/>
      <c r="AT347" s="41">
        <f t="shared" ref="AT347:AT374" si="365">L347+273</f>
        <v>1523</v>
      </c>
      <c r="AU347" s="81">
        <v>500</v>
      </c>
      <c r="AV347" s="81"/>
      <c r="AW347" s="81">
        <v>498.3</v>
      </c>
      <c r="AX347" s="81"/>
      <c r="AY347" s="81"/>
      <c r="AZ347" s="81"/>
      <c r="BA347" s="32"/>
      <c r="BB347" s="97" t="s">
        <v>441</v>
      </c>
      <c r="BC347" s="32" t="s">
        <v>132</v>
      </c>
      <c r="BD347" s="45">
        <v>52.229495999999997</v>
      </c>
      <c r="BF347" s="45">
        <v>0.69352799999999992</v>
      </c>
      <c r="BH347" s="45">
        <v>15.120863999999999</v>
      </c>
      <c r="BN347" s="45">
        <v>8.1953519999999997</v>
      </c>
      <c r="BP347" s="45">
        <v>9.7680000000000003E-2</v>
      </c>
      <c r="BR347" s="45">
        <v>4.7667839999999995</v>
      </c>
      <c r="BX347" s="64">
        <v>8.3125679999999988</v>
      </c>
      <c r="BY347" s="64"/>
      <c r="BZ347" s="64">
        <v>3.575088</v>
      </c>
      <c r="CA347" s="64"/>
      <c r="CB347" s="64">
        <v>4.6104959999999995</v>
      </c>
      <c r="CC347" s="64"/>
      <c r="DH347" s="64">
        <f>SUM(BD347,BF347,BH347,BN347,BP347,BR347,BX347,BZ347,CB347)</f>
        <v>97.601855999999984</v>
      </c>
      <c r="DJ347" s="45">
        <f t="shared" si="340"/>
        <v>2.3981440000000163</v>
      </c>
      <c r="DL347" s="12" t="s">
        <v>408</v>
      </c>
      <c r="DO347" s="41">
        <v>2.29</v>
      </c>
      <c r="DP347" s="12">
        <v>0.08</v>
      </c>
      <c r="DU347" s="64"/>
      <c r="DW347" s="32"/>
      <c r="DX347" s="12">
        <f t="shared" si="343"/>
        <v>53.512810248198562</v>
      </c>
      <c r="DY347" s="12">
        <f t="shared" si="344"/>
        <v>0</v>
      </c>
      <c r="DZ347" s="12">
        <f t="shared" si="345"/>
        <v>0.71056845476381114</v>
      </c>
      <c r="EA347" s="12">
        <f t="shared" si="346"/>
        <v>0</v>
      </c>
      <c r="EB347" s="12">
        <f t="shared" si="347"/>
        <v>15.492393915132109</v>
      </c>
      <c r="EC347" s="12">
        <f t="shared" si="348"/>
        <v>0</v>
      </c>
      <c r="ED347" s="12">
        <f t="shared" si="349"/>
        <v>8.3967173738991203</v>
      </c>
      <c r="EE347" s="12">
        <f t="shared" si="350"/>
        <v>0</v>
      </c>
      <c r="EF347" s="12">
        <f t="shared" si="351"/>
        <v>0.10008006405124101</v>
      </c>
      <c r="EG347" s="12">
        <f t="shared" si="352"/>
        <v>0</v>
      </c>
      <c r="EH347" s="12">
        <f t="shared" si="353"/>
        <v>4.8839071257005608</v>
      </c>
      <c r="EI347" s="12">
        <f t="shared" si="354"/>
        <v>0</v>
      </c>
      <c r="EJ347" s="12">
        <f t="shared" si="355"/>
        <v>8.5168134507606084</v>
      </c>
      <c r="EK347" s="12">
        <f t="shared" si="356"/>
        <v>0</v>
      </c>
      <c r="EL347" s="12">
        <f t="shared" si="357"/>
        <v>3.6629303442754209</v>
      </c>
      <c r="EM347" s="12">
        <f t="shared" si="358"/>
        <v>0</v>
      </c>
      <c r="EN347" s="12">
        <f t="shared" si="359"/>
        <v>4.723779023218575</v>
      </c>
      <c r="EO347" s="12">
        <f t="shared" si="360"/>
        <v>0</v>
      </c>
      <c r="EP347" s="12">
        <f t="shared" si="361"/>
        <v>0</v>
      </c>
      <c r="EQ347" s="12" t="e">
        <f t="shared" si="362"/>
        <v>#DIV/0!</v>
      </c>
      <c r="ER347" s="12">
        <f t="shared" si="363"/>
        <v>100</v>
      </c>
      <c r="ES347" s="12">
        <f t="shared" si="364"/>
        <v>0</v>
      </c>
    </row>
    <row r="348" spans="1:149" s="12" customFormat="1" x14ac:dyDescent="0.45">
      <c r="A348" s="12" t="s">
        <v>677</v>
      </c>
      <c r="B348" s="32" t="s">
        <v>126</v>
      </c>
      <c r="C348" s="12" t="s">
        <v>630</v>
      </c>
      <c r="D348" s="12" t="s">
        <v>678</v>
      </c>
      <c r="E348" s="12" t="s">
        <v>20</v>
      </c>
      <c r="F348" s="12" t="s">
        <v>680</v>
      </c>
      <c r="G348" s="12" t="s">
        <v>434</v>
      </c>
      <c r="H348" s="12" t="s">
        <v>224</v>
      </c>
      <c r="I348" s="12">
        <v>24</v>
      </c>
      <c r="J348" s="12">
        <v>100</v>
      </c>
      <c r="L348" s="12">
        <v>1250</v>
      </c>
      <c r="N348" s="12" t="s">
        <v>449</v>
      </c>
      <c r="O348" s="12" t="s">
        <v>711</v>
      </c>
      <c r="P348" s="76" t="s">
        <v>226</v>
      </c>
      <c r="Q348" s="95">
        <v>1.21</v>
      </c>
      <c r="R348" s="95"/>
      <c r="S348" s="96"/>
      <c r="AA348" s="59"/>
      <c r="AB348" s="59"/>
      <c r="AC348" s="59"/>
      <c r="AE348" s="48">
        <v>1</v>
      </c>
      <c r="AG348" s="48">
        <f t="shared" ref="AG348:AG374" si="366">1-AE348</f>
        <v>0</v>
      </c>
      <c r="AQ348" s="32"/>
      <c r="AR348" s="62">
        <v>0.999</v>
      </c>
      <c r="AS348" s="62"/>
      <c r="AT348" s="41">
        <f t="shared" si="365"/>
        <v>1523</v>
      </c>
      <c r="AU348" s="81">
        <v>1000</v>
      </c>
      <c r="AV348" s="81"/>
      <c r="AW348" s="81">
        <v>999</v>
      </c>
      <c r="AX348" s="81"/>
      <c r="AY348" s="81"/>
      <c r="AZ348" s="81"/>
      <c r="BA348" s="32"/>
      <c r="BB348" s="97" t="s">
        <v>441</v>
      </c>
      <c r="BC348" s="32" t="s">
        <v>132</v>
      </c>
      <c r="BD348" s="45">
        <v>51.678755000000002</v>
      </c>
      <c r="BF348" s="45">
        <v>0.68621500000000002</v>
      </c>
      <c r="BH348" s="45">
        <v>14.96142</v>
      </c>
      <c r="BN348" s="45">
        <v>8.1089350000000007</v>
      </c>
      <c r="BP348" s="45">
        <v>9.6650000000000014E-2</v>
      </c>
      <c r="BR348" s="45">
        <v>4.71652</v>
      </c>
      <c r="BX348" s="64">
        <v>8.2249149999999993</v>
      </c>
      <c r="BY348" s="64"/>
      <c r="BZ348" s="64">
        <v>3.5373900000000003</v>
      </c>
      <c r="CA348" s="64"/>
      <c r="CB348" s="64">
        <v>4.5618799999999995</v>
      </c>
      <c r="CC348" s="64"/>
      <c r="DH348" s="64">
        <f t="shared" ref="DH348:DH377" si="367">SUM(BD348,BF348,BH348,BN348,BP348,BR348,BX348,BZ348,CB348)</f>
        <v>96.572680000000005</v>
      </c>
      <c r="DJ348" s="45">
        <f t="shared" si="340"/>
        <v>3.4273199999999946</v>
      </c>
      <c r="DL348" s="12" t="s">
        <v>408</v>
      </c>
      <c r="DO348" s="41">
        <v>3.32</v>
      </c>
      <c r="DP348" s="12">
        <v>0.1</v>
      </c>
      <c r="DU348" s="64"/>
      <c r="DW348" s="32"/>
      <c r="DX348" s="12">
        <f t="shared" si="343"/>
        <v>53.512810248198562</v>
      </c>
      <c r="DY348" s="12">
        <f t="shared" si="344"/>
        <v>0</v>
      </c>
      <c r="DZ348" s="12">
        <f t="shared" si="345"/>
        <v>0.71056845476381103</v>
      </c>
      <c r="EA348" s="12">
        <f t="shared" si="346"/>
        <v>0</v>
      </c>
      <c r="EB348" s="12">
        <f t="shared" si="347"/>
        <v>15.492393915132105</v>
      </c>
      <c r="EC348" s="12">
        <f t="shared" si="348"/>
        <v>0</v>
      </c>
      <c r="ED348" s="12">
        <f t="shared" si="349"/>
        <v>8.3967173738991185</v>
      </c>
      <c r="EE348" s="12">
        <f t="shared" si="350"/>
        <v>0</v>
      </c>
      <c r="EF348" s="12">
        <f t="shared" si="351"/>
        <v>0.10008006405124101</v>
      </c>
      <c r="EG348" s="12">
        <f t="shared" si="352"/>
        <v>0</v>
      </c>
      <c r="EH348" s="12">
        <f t="shared" si="353"/>
        <v>4.88390712570056</v>
      </c>
      <c r="EI348" s="12">
        <f t="shared" si="354"/>
        <v>0</v>
      </c>
      <c r="EJ348" s="12">
        <f t="shared" si="355"/>
        <v>8.5168134507606084</v>
      </c>
      <c r="EK348" s="12">
        <f t="shared" si="356"/>
        <v>0</v>
      </c>
      <c r="EL348" s="12">
        <f t="shared" si="357"/>
        <v>3.6629303442754204</v>
      </c>
      <c r="EM348" s="12">
        <f t="shared" si="358"/>
        <v>0</v>
      </c>
      <c r="EN348" s="12">
        <f t="shared" si="359"/>
        <v>4.7237790232185741</v>
      </c>
      <c r="EO348" s="12">
        <f t="shared" si="360"/>
        <v>0</v>
      </c>
      <c r="EP348" s="12">
        <f t="shared" si="361"/>
        <v>0</v>
      </c>
      <c r="EQ348" s="12" t="e">
        <f t="shared" si="362"/>
        <v>#DIV/0!</v>
      </c>
      <c r="ER348" s="12">
        <f t="shared" si="363"/>
        <v>100</v>
      </c>
      <c r="ES348" s="12">
        <f t="shared" si="364"/>
        <v>0</v>
      </c>
    </row>
    <row r="349" spans="1:149" s="12" customFormat="1" x14ac:dyDescent="0.45">
      <c r="A349" s="12" t="s">
        <v>677</v>
      </c>
      <c r="B349" s="32" t="s">
        <v>126</v>
      </c>
      <c r="C349" s="12" t="s">
        <v>630</v>
      </c>
      <c r="D349" s="12" t="s">
        <v>678</v>
      </c>
      <c r="E349" s="12" t="s">
        <v>20</v>
      </c>
      <c r="F349" s="12" t="s">
        <v>681</v>
      </c>
      <c r="G349" s="12" t="s">
        <v>434</v>
      </c>
      <c r="H349" s="12" t="s">
        <v>224</v>
      </c>
      <c r="I349" s="12">
        <v>24</v>
      </c>
      <c r="J349" s="12">
        <v>200</v>
      </c>
      <c r="L349" s="12">
        <v>1250</v>
      </c>
      <c r="N349" s="12" t="s">
        <v>449</v>
      </c>
      <c r="O349" s="12" t="s">
        <v>712</v>
      </c>
      <c r="P349" s="76" t="s">
        <v>226</v>
      </c>
      <c r="Q349" s="95">
        <v>1.32</v>
      </c>
      <c r="R349" s="95"/>
      <c r="S349" s="96"/>
      <c r="AA349" s="59"/>
      <c r="AB349" s="59"/>
      <c r="AC349" s="59"/>
      <c r="AE349" s="48">
        <v>1</v>
      </c>
      <c r="AG349" s="48">
        <f t="shared" si="366"/>
        <v>0</v>
      </c>
      <c r="AQ349" s="32"/>
      <c r="AR349" s="62">
        <v>1.0209999999999999</v>
      </c>
      <c r="AS349" s="62"/>
      <c r="AT349" s="41">
        <f t="shared" si="365"/>
        <v>1523</v>
      </c>
      <c r="AU349" s="81">
        <v>2000</v>
      </c>
      <c r="AV349" s="81"/>
      <c r="AW349" s="81">
        <v>2041.9999999999998</v>
      </c>
      <c r="AX349" s="81"/>
      <c r="AY349" s="81"/>
      <c r="AZ349" s="81"/>
      <c r="BA349" s="32"/>
      <c r="BB349" s="97" t="s">
        <v>441</v>
      </c>
      <c r="BC349" s="32" t="s">
        <v>132</v>
      </c>
      <c r="BD349" s="45">
        <v>50.716295000000002</v>
      </c>
      <c r="BF349" s="45">
        <v>0.67343499999999989</v>
      </c>
      <c r="BH349" s="45">
        <v>14.682780000000001</v>
      </c>
      <c r="BN349" s="45">
        <v>7.9579150000000007</v>
      </c>
      <c r="BP349" s="45">
        <v>9.484999999999999E-2</v>
      </c>
      <c r="BR349" s="45">
        <v>4.6286799999999992</v>
      </c>
      <c r="BX349" s="64">
        <v>8.0717349999999985</v>
      </c>
      <c r="BY349" s="64"/>
      <c r="BZ349" s="64">
        <v>3.4715100000000003</v>
      </c>
      <c r="CA349" s="64"/>
      <c r="CB349" s="64">
        <v>4.4769199999999998</v>
      </c>
      <c r="CC349" s="64"/>
      <c r="DH349" s="64">
        <f t="shared" si="367"/>
        <v>94.774119999999982</v>
      </c>
      <c r="DJ349" s="45">
        <f t="shared" si="340"/>
        <v>5.2258800000000178</v>
      </c>
      <c r="DL349" s="12" t="s">
        <v>408</v>
      </c>
      <c r="DO349" s="41">
        <v>5.12</v>
      </c>
      <c r="DP349" s="12">
        <v>7.0000000000000007E-2</v>
      </c>
      <c r="DU349" s="64"/>
      <c r="DW349" s="32"/>
      <c r="DX349" s="12">
        <f t="shared" si="343"/>
        <v>53.512810248198569</v>
      </c>
      <c r="DY349" s="12">
        <f t="shared" si="344"/>
        <v>0</v>
      </c>
      <c r="DZ349" s="12">
        <f t="shared" si="345"/>
        <v>0.71056845476381103</v>
      </c>
      <c r="EA349" s="12">
        <f t="shared" si="346"/>
        <v>0</v>
      </c>
      <c r="EB349" s="12">
        <f t="shared" si="347"/>
        <v>15.49239391513211</v>
      </c>
      <c r="EC349" s="12">
        <f t="shared" si="348"/>
        <v>0</v>
      </c>
      <c r="ED349" s="12">
        <f t="shared" si="349"/>
        <v>8.3967173738991221</v>
      </c>
      <c r="EE349" s="12">
        <f t="shared" si="350"/>
        <v>0</v>
      </c>
      <c r="EF349" s="12">
        <f t="shared" si="351"/>
        <v>0.10008006405124101</v>
      </c>
      <c r="EG349" s="12">
        <f t="shared" si="352"/>
        <v>0</v>
      </c>
      <c r="EH349" s="12">
        <f t="shared" si="353"/>
        <v>4.8839071257005608</v>
      </c>
      <c r="EI349" s="12">
        <f t="shared" si="354"/>
        <v>0</v>
      </c>
      <c r="EJ349" s="12">
        <f t="shared" si="355"/>
        <v>8.5168134507606084</v>
      </c>
      <c r="EK349" s="12">
        <f t="shared" si="356"/>
        <v>0</v>
      </c>
      <c r="EL349" s="12">
        <f t="shared" si="357"/>
        <v>3.6629303442754209</v>
      </c>
      <c r="EM349" s="12">
        <f t="shared" si="358"/>
        <v>0</v>
      </c>
      <c r="EN349" s="12">
        <f t="shared" si="359"/>
        <v>4.7237790232185759</v>
      </c>
      <c r="EO349" s="12">
        <f t="shared" si="360"/>
        <v>0</v>
      </c>
      <c r="EP349" s="12">
        <f t="shared" si="361"/>
        <v>0</v>
      </c>
      <c r="EQ349" s="12" t="e">
        <f t="shared" si="362"/>
        <v>#DIV/0!</v>
      </c>
      <c r="ER349" s="12">
        <f t="shared" si="363"/>
        <v>100</v>
      </c>
      <c r="ES349" s="12">
        <f t="shared" si="364"/>
        <v>0</v>
      </c>
    </row>
    <row r="350" spans="1:149" s="12" customFormat="1" x14ac:dyDescent="0.45">
      <c r="A350" s="12" t="s">
        <v>677</v>
      </c>
      <c r="B350" s="32" t="s">
        <v>126</v>
      </c>
      <c r="C350" s="12" t="s">
        <v>630</v>
      </c>
      <c r="D350" s="12" t="s">
        <v>678</v>
      </c>
      <c r="E350" s="12" t="s">
        <v>20</v>
      </c>
      <c r="F350" s="12" t="s">
        <v>682</v>
      </c>
      <c r="G350" s="12" t="s">
        <v>434</v>
      </c>
      <c r="H350" s="12" t="s">
        <v>224</v>
      </c>
      <c r="I350" s="12">
        <v>36</v>
      </c>
      <c r="J350" s="12">
        <v>300</v>
      </c>
      <c r="L350" s="12">
        <v>1250</v>
      </c>
      <c r="N350" s="12" t="s">
        <v>449</v>
      </c>
      <c r="O350" s="12" t="s">
        <v>713</v>
      </c>
      <c r="P350" s="76" t="s">
        <v>226</v>
      </c>
      <c r="Q350" s="95">
        <v>0.1</v>
      </c>
      <c r="R350" s="95"/>
      <c r="S350" s="96"/>
      <c r="AA350" s="59"/>
      <c r="AB350" s="59"/>
      <c r="AC350" s="59"/>
      <c r="AE350" s="48">
        <v>1</v>
      </c>
      <c r="AG350" s="48">
        <f t="shared" si="366"/>
        <v>0</v>
      </c>
      <c r="AQ350" s="32"/>
      <c r="AR350" s="62">
        <v>1.0629999999999999</v>
      </c>
      <c r="AS350" s="62"/>
      <c r="AT350" s="41">
        <f t="shared" si="365"/>
        <v>1523</v>
      </c>
      <c r="AU350" s="81">
        <v>3000</v>
      </c>
      <c r="AV350" s="81"/>
      <c r="AW350" s="81">
        <v>3189</v>
      </c>
      <c r="AX350" s="81"/>
      <c r="AY350" s="81"/>
      <c r="AZ350" s="81"/>
      <c r="BA350" s="32"/>
      <c r="BB350" s="97" t="s">
        <v>441</v>
      </c>
      <c r="BC350" s="32" t="s">
        <v>132</v>
      </c>
      <c r="BD350" s="45">
        <v>49.737793999999994</v>
      </c>
      <c r="BF350" s="45">
        <v>0.66044199999999986</v>
      </c>
      <c r="BH350" s="45">
        <v>14.399495999999999</v>
      </c>
      <c r="BN350" s="45">
        <v>7.8043780000000007</v>
      </c>
      <c r="BP350" s="45">
        <v>9.3019999999999992E-2</v>
      </c>
      <c r="BR350" s="45">
        <v>4.5393759999999999</v>
      </c>
      <c r="BX350" s="64">
        <v>7.9160019999999998</v>
      </c>
      <c r="BY350" s="64"/>
      <c r="BZ350" s="64">
        <v>3.4045319999999997</v>
      </c>
      <c r="CA350" s="64"/>
      <c r="CB350" s="64">
        <v>4.3905439999999993</v>
      </c>
      <c r="CC350" s="64"/>
      <c r="DH350" s="64">
        <f t="shared" si="367"/>
        <v>92.945584000000011</v>
      </c>
      <c r="DJ350" s="45">
        <f t="shared" si="340"/>
        <v>7.0544159999999891</v>
      </c>
      <c r="DL350" s="12" t="s">
        <v>408</v>
      </c>
      <c r="DO350" s="41">
        <v>6.95</v>
      </c>
      <c r="DP350" s="12">
        <v>7.0000000000000007E-2</v>
      </c>
      <c r="DU350" s="64"/>
      <c r="DW350" s="32"/>
      <c r="DX350" s="12">
        <f t="shared" si="343"/>
        <v>53.512810248198548</v>
      </c>
      <c r="DY350" s="12">
        <f t="shared" si="344"/>
        <v>0</v>
      </c>
      <c r="DZ350" s="12">
        <f t="shared" si="345"/>
        <v>0.71056845476381081</v>
      </c>
      <c r="EA350" s="12">
        <f t="shared" si="346"/>
        <v>0</v>
      </c>
      <c r="EB350" s="12">
        <f t="shared" si="347"/>
        <v>15.492393915132102</v>
      </c>
      <c r="EC350" s="12">
        <f t="shared" si="348"/>
        <v>0</v>
      </c>
      <c r="ED350" s="12">
        <f t="shared" si="349"/>
        <v>8.3967173738991185</v>
      </c>
      <c r="EE350" s="12">
        <f t="shared" si="350"/>
        <v>0</v>
      </c>
      <c r="EF350" s="12">
        <f t="shared" si="351"/>
        <v>0.10008006405124097</v>
      </c>
      <c r="EG350" s="12">
        <f t="shared" si="352"/>
        <v>0</v>
      </c>
      <c r="EH350" s="12">
        <f t="shared" si="353"/>
        <v>4.88390712570056</v>
      </c>
      <c r="EI350" s="12">
        <f t="shared" si="354"/>
        <v>0</v>
      </c>
      <c r="EJ350" s="12">
        <f t="shared" si="355"/>
        <v>8.5168134507606084</v>
      </c>
      <c r="EK350" s="12">
        <f t="shared" si="356"/>
        <v>0</v>
      </c>
      <c r="EL350" s="12">
        <f t="shared" si="357"/>
        <v>3.6629303442754195</v>
      </c>
      <c r="EM350" s="12">
        <f t="shared" si="358"/>
        <v>0</v>
      </c>
      <c r="EN350" s="12">
        <f t="shared" si="359"/>
        <v>4.7237790232185741</v>
      </c>
      <c r="EO350" s="12">
        <f t="shared" si="360"/>
        <v>0</v>
      </c>
      <c r="EP350" s="12">
        <f t="shared" si="361"/>
        <v>0</v>
      </c>
      <c r="EQ350" s="12" t="e">
        <f t="shared" si="362"/>
        <v>#DIV/0!</v>
      </c>
      <c r="ER350" s="12">
        <f t="shared" si="363"/>
        <v>100</v>
      </c>
      <c r="ES350" s="12">
        <f t="shared" si="364"/>
        <v>0</v>
      </c>
    </row>
    <row r="351" spans="1:149" s="12" customFormat="1" x14ac:dyDescent="0.45">
      <c r="A351" s="12" t="s">
        <v>677</v>
      </c>
      <c r="B351" s="32" t="s">
        <v>126</v>
      </c>
      <c r="C351" s="12" t="s">
        <v>630</v>
      </c>
      <c r="D351" s="12" t="s">
        <v>678</v>
      </c>
      <c r="E351" s="12" t="s">
        <v>20</v>
      </c>
      <c r="F351" s="12" t="s">
        <v>683</v>
      </c>
      <c r="G351" s="12" t="s">
        <v>434</v>
      </c>
      <c r="H351" s="12" t="s">
        <v>224</v>
      </c>
      <c r="I351" s="12">
        <v>24</v>
      </c>
      <c r="J351" s="12">
        <v>400</v>
      </c>
      <c r="L351" s="12">
        <v>1250</v>
      </c>
      <c r="N351" s="12" t="s">
        <v>449</v>
      </c>
      <c r="O351" s="12" t="s">
        <v>714</v>
      </c>
      <c r="P351" s="76" t="s">
        <v>226</v>
      </c>
      <c r="Q351" s="95">
        <v>0.09</v>
      </c>
      <c r="R351" s="95"/>
      <c r="S351" s="96"/>
      <c r="AA351" s="59"/>
      <c r="AB351" s="59"/>
      <c r="AC351" s="59"/>
      <c r="AE351" s="48">
        <v>1</v>
      </c>
      <c r="AG351" s="48">
        <f t="shared" si="366"/>
        <v>0</v>
      </c>
      <c r="AQ351" s="32"/>
      <c r="AR351" s="62">
        <v>1.1240000000000001</v>
      </c>
      <c r="AS351" s="62"/>
      <c r="AT351" s="41">
        <f t="shared" si="365"/>
        <v>1523</v>
      </c>
      <c r="AU351" s="81">
        <v>4000</v>
      </c>
      <c r="AV351" s="81"/>
      <c r="AW351" s="81">
        <v>4496</v>
      </c>
      <c r="AX351" s="81"/>
      <c r="AY351" s="81"/>
      <c r="AZ351" s="81"/>
      <c r="BA351" s="32"/>
      <c r="BB351" s="97" t="s">
        <v>441</v>
      </c>
      <c r="BC351" s="32" t="s">
        <v>132</v>
      </c>
      <c r="BD351" s="45">
        <v>49.219134999999994</v>
      </c>
      <c r="BF351" s="45">
        <v>0.65355499999999989</v>
      </c>
      <c r="BH351" s="45">
        <v>14.24934</v>
      </c>
      <c r="BN351" s="45">
        <v>7.7229950000000009</v>
      </c>
      <c r="BP351" s="45">
        <v>9.2050000000000007E-2</v>
      </c>
      <c r="BR351" s="45">
        <v>4.4920399999999994</v>
      </c>
      <c r="BX351" s="64">
        <v>7.8334549999999989</v>
      </c>
      <c r="BY351" s="64"/>
      <c r="BZ351" s="64">
        <v>3.3690300000000004</v>
      </c>
      <c r="CA351" s="64"/>
      <c r="CB351" s="64">
        <v>4.3447599999999991</v>
      </c>
      <c r="CC351" s="64"/>
      <c r="DH351" s="64">
        <f t="shared" si="367"/>
        <v>91.976359999999985</v>
      </c>
      <c r="DJ351" s="45">
        <f t="shared" si="340"/>
        <v>8.0236400000000145</v>
      </c>
      <c r="DL351" s="12" t="s">
        <v>408</v>
      </c>
      <c r="DO351" s="41">
        <v>7.92</v>
      </c>
      <c r="DP351" s="12">
        <v>7.0000000000000007E-2</v>
      </c>
      <c r="DU351" s="64"/>
      <c r="DW351" s="32"/>
      <c r="DX351" s="12">
        <f t="shared" si="343"/>
        <v>53.512810248198562</v>
      </c>
      <c r="DY351" s="12">
        <f t="shared" si="344"/>
        <v>0</v>
      </c>
      <c r="DZ351" s="12">
        <f t="shared" si="345"/>
        <v>0.71056845476381103</v>
      </c>
      <c r="EA351" s="12">
        <f t="shared" si="346"/>
        <v>0</v>
      </c>
      <c r="EB351" s="12">
        <f t="shared" si="347"/>
        <v>15.492393915132109</v>
      </c>
      <c r="EC351" s="12">
        <f t="shared" si="348"/>
        <v>0</v>
      </c>
      <c r="ED351" s="12">
        <f t="shared" si="349"/>
        <v>8.3967173738991221</v>
      </c>
      <c r="EE351" s="12">
        <f t="shared" si="350"/>
        <v>0</v>
      </c>
      <c r="EF351" s="12">
        <f t="shared" si="351"/>
        <v>0.10008006405124101</v>
      </c>
      <c r="EG351" s="12">
        <f t="shared" si="352"/>
        <v>0</v>
      </c>
      <c r="EH351" s="12">
        <f t="shared" si="353"/>
        <v>4.88390712570056</v>
      </c>
      <c r="EI351" s="12">
        <f t="shared" si="354"/>
        <v>0</v>
      </c>
      <c r="EJ351" s="12">
        <f t="shared" si="355"/>
        <v>8.5168134507606084</v>
      </c>
      <c r="EK351" s="12">
        <f t="shared" si="356"/>
        <v>0</v>
      </c>
      <c r="EL351" s="12">
        <f t="shared" si="357"/>
        <v>3.6629303442754209</v>
      </c>
      <c r="EM351" s="12">
        <f t="shared" si="358"/>
        <v>0</v>
      </c>
      <c r="EN351" s="12">
        <f t="shared" si="359"/>
        <v>4.7237790232185741</v>
      </c>
      <c r="EO351" s="12">
        <f t="shared" si="360"/>
        <v>0</v>
      </c>
      <c r="EP351" s="12">
        <f t="shared" si="361"/>
        <v>0</v>
      </c>
      <c r="EQ351" s="12" t="e">
        <f t="shared" si="362"/>
        <v>#DIV/0!</v>
      </c>
      <c r="ER351" s="12">
        <f t="shared" si="363"/>
        <v>100</v>
      </c>
      <c r="ES351" s="12">
        <f t="shared" si="364"/>
        <v>0</v>
      </c>
    </row>
    <row r="352" spans="1:149" s="12" customFormat="1" x14ac:dyDescent="0.45">
      <c r="A352" s="12" t="s">
        <v>677</v>
      </c>
      <c r="B352" s="32" t="s">
        <v>126</v>
      </c>
      <c r="C352" s="12" t="s">
        <v>630</v>
      </c>
      <c r="D352" s="12" t="s">
        <v>678</v>
      </c>
      <c r="E352" s="12" t="s">
        <v>20</v>
      </c>
      <c r="F352" s="12" t="s">
        <v>684</v>
      </c>
      <c r="G352" s="12" t="s">
        <v>434</v>
      </c>
      <c r="H352" s="12" t="s">
        <v>224</v>
      </c>
      <c r="I352" s="12">
        <v>16</v>
      </c>
      <c r="J352" s="12">
        <v>50</v>
      </c>
      <c r="L352" s="12">
        <v>1250</v>
      </c>
      <c r="N352" s="12" t="s">
        <v>449</v>
      </c>
      <c r="O352" s="12" t="s">
        <v>715</v>
      </c>
      <c r="P352" s="76" t="s">
        <v>226</v>
      </c>
      <c r="Q352" s="95">
        <v>-0.32</v>
      </c>
      <c r="R352" s="95"/>
      <c r="S352" s="96"/>
      <c r="AA352" s="59"/>
      <c r="AB352" s="59"/>
      <c r="AC352" s="59"/>
      <c r="AE352" s="48">
        <v>0.76</v>
      </c>
      <c r="AG352" s="48">
        <f t="shared" si="366"/>
        <v>0.24</v>
      </c>
      <c r="AQ352" s="32" t="s">
        <v>110</v>
      </c>
      <c r="AR352" s="62">
        <v>0.99609999999999999</v>
      </c>
      <c r="AS352" s="62">
        <v>1.1140000000000001</v>
      </c>
      <c r="AT352" s="41">
        <f t="shared" si="365"/>
        <v>1523</v>
      </c>
      <c r="AU352" s="81">
        <v>380</v>
      </c>
      <c r="AV352" s="81">
        <v>500</v>
      </c>
      <c r="AW352" s="81">
        <v>378.51799999999997</v>
      </c>
      <c r="AX352" s="81">
        <v>15.514404842997319</v>
      </c>
      <c r="AY352" s="81">
        <v>133.68</v>
      </c>
      <c r="AZ352" s="81">
        <v>5.5117676003256895</v>
      </c>
      <c r="BA352" s="32"/>
      <c r="BB352" s="97" t="s">
        <v>441</v>
      </c>
      <c r="BC352" s="32" t="s">
        <v>132</v>
      </c>
      <c r="BD352" s="45">
        <v>52.357824000000001</v>
      </c>
      <c r="BF352" s="45">
        <v>0.69523200000000007</v>
      </c>
      <c r="BH352" s="45">
        <v>15.158016</v>
      </c>
      <c r="BN352" s="45">
        <v>8.2154880000000006</v>
      </c>
      <c r="BP352" s="45">
        <v>9.7920000000000021E-2</v>
      </c>
      <c r="BR352" s="45">
        <v>4.7784960000000005</v>
      </c>
      <c r="BX352" s="64">
        <v>8.3329920000000008</v>
      </c>
      <c r="BY352" s="64"/>
      <c r="BZ352" s="64">
        <v>3.5838719999999999</v>
      </c>
      <c r="CA352" s="64"/>
      <c r="CB352" s="64">
        <v>4.6218240000000002</v>
      </c>
      <c r="CC352" s="64"/>
      <c r="DH352" s="64">
        <f t="shared" si="367"/>
        <v>97.841664000000009</v>
      </c>
      <c r="DJ352" s="45">
        <f t="shared" si="340"/>
        <v>2.1583359999999914</v>
      </c>
      <c r="DL352" s="12" t="s">
        <v>408</v>
      </c>
      <c r="DO352" s="41">
        <v>2.0499999999999998</v>
      </c>
      <c r="DP352" s="12">
        <v>0.14000000000000001</v>
      </c>
      <c r="DU352" s="64"/>
      <c r="DW352" s="32"/>
      <c r="DX352" s="12">
        <f t="shared" si="343"/>
        <v>53.512810248198548</v>
      </c>
      <c r="DY352" s="12">
        <f t="shared" si="344"/>
        <v>0</v>
      </c>
      <c r="DZ352" s="12">
        <f t="shared" si="345"/>
        <v>0.71056845476381103</v>
      </c>
      <c r="EA352" s="12">
        <f t="shared" si="346"/>
        <v>0</v>
      </c>
      <c r="EB352" s="12">
        <f t="shared" si="347"/>
        <v>15.492393915132105</v>
      </c>
      <c r="EC352" s="12">
        <f t="shared" si="348"/>
        <v>0</v>
      </c>
      <c r="ED352" s="12">
        <f t="shared" si="349"/>
        <v>8.3967173738991185</v>
      </c>
      <c r="EE352" s="12">
        <f t="shared" si="350"/>
        <v>0</v>
      </c>
      <c r="EF352" s="12">
        <f t="shared" si="351"/>
        <v>0.10008006405124101</v>
      </c>
      <c r="EG352" s="12">
        <f t="shared" si="352"/>
        <v>0</v>
      </c>
      <c r="EH352" s="12">
        <f t="shared" si="353"/>
        <v>4.88390712570056</v>
      </c>
      <c r="EI352" s="12">
        <f t="shared" si="354"/>
        <v>0</v>
      </c>
      <c r="EJ352" s="12">
        <f t="shared" si="355"/>
        <v>8.5168134507606084</v>
      </c>
      <c r="EK352" s="12">
        <f t="shared" si="356"/>
        <v>0</v>
      </c>
      <c r="EL352" s="12">
        <f t="shared" si="357"/>
        <v>3.6629303442754195</v>
      </c>
      <c r="EM352" s="12">
        <f t="shared" si="358"/>
        <v>0</v>
      </c>
      <c r="EN352" s="12">
        <f t="shared" si="359"/>
        <v>4.7237790232185741</v>
      </c>
      <c r="EO352" s="12">
        <f t="shared" si="360"/>
        <v>0</v>
      </c>
      <c r="EP352" s="12">
        <f t="shared" si="361"/>
        <v>0</v>
      </c>
      <c r="EQ352" s="12" t="e">
        <f t="shared" si="362"/>
        <v>#DIV/0!</v>
      </c>
      <c r="ER352" s="12">
        <f t="shared" si="363"/>
        <v>100</v>
      </c>
      <c r="ES352" s="12">
        <f t="shared" si="364"/>
        <v>0</v>
      </c>
    </row>
    <row r="353" spans="1:149" s="12" customFormat="1" x14ac:dyDescent="0.45">
      <c r="A353" s="12" t="s">
        <v>677</v>
      </c>
      <c r="B353" s="32" t="s">
        <v>126</v>
      </c>
      <c r="C353" s="12" t="s">
        <v>630</v>
      </c>
      <c r="D353" s="12" t="s">
        <v>678</v>
      </c>
      <c r="E353" s="12" t="s">
        <v>20</v>
      </c>
      <c r="F353" s="12" t="s">
        <v>685</v>
      </c>
      <c r="G353" s="12" t="s">
        <v>434</v>
      </c>
      <c r="H353" s="12" t="s">
        <v>224</v>
      </c>
      <c r="I353" s="12">
        <v>16</v>
      </c>
      <c r="J353" s="12">
        <v>50</v>
      </c>
      <c r="L353" s="12">
        <v>1250</v>
      </c>
      <c r="N353" s="12" t="s">
        <v>449</v>
      </c>
      <c r="O353" s="12" t="s">
        <v>716</v>
      </c>
      <c r="P353" s="76" t="s">
        <v>226</v>
      </c>
      <c r="Q353" s="95">
        <v>-0.73</v>
      </c>
      <c r="R353" s="95"/>
      <c r="S353" s="96"/>
      <c r="AA353" s="59"/>
      <c r="AB353" s="59"/>
      <c r="AC353" s="59"/>
      <c r="AE353" s="48">
        <v>0.39</v>
      </c>
      <c r="AG353" s="48">
        <f t="shared" si="366"/>
        <v>0.61</v>
      </c>
      <c r="AQ353" s="32" t="s">
        <v>110</v>
      </c>
      <c r="AR353" s="62">
        <v>0.99839999999999995</v>
      </c>
      <c r="AS353" s="62">
        <v>1.1120000000000001</v>
      </c>
      <c r="AT353" s="41">
        <f t="shared" si="365"/>
        <v>1523</v>
      </c>
      <c r="AU353" s="81">
        <v>195</v>
      </c>
      <c r="AV353" s="81">
        <v>500</v>
      </c>
      <c r="AW353" s="81">
        <v>194.68799999999999</v>
      </c>
      <c r="AX353" s="81">
        <v>7.9812866846526136</v>
      </c>
      <c r="AY353" s="81">
        <v>339.16</v>
      </c>
      <c r="AZ353" s="81">
        <v>13.983925039844859</v>
      </c>
      <c r="BA353" s="32"/>
      <c r="BB353" s="97" t="s">
        <v>441</v>
      </c>
      <c r="BC353" s="32" t="s">
        <v>132</v>
      </c>
      <c r="BD353" s="45">
        <v>52.635868000000002</v>
      </c>
      <c r="BF353" s="45">
        <v>0.69892399999999999</v>
      </c>
      <c r="BH353" s="45">
        <v>15.238512</v>
      </c>
      <c r="BN353" s="45">
        <v>8.2591160000000006</v>
      </c>
      <c r="BP353" s="45">
        <v>9.8440000000000014E-2</v>
      </c>
      <c r="BR353" s="45">
        <v>4.8038719999999993</v>
      </c>
      <c r="BX353" s="64">
        <v>8.3772439999999992</v>
      </c>
      <c r="BY353" s="64"/>
      <c r="BZ353" s="64">
        <v>3.6029040000000006</v>
      </c>
      <c r="CA353" s="64"/>
      <c r="CB353" s="64">
        <v>4.6463679999999989</v>
      </c>
      <c r="CC353" s="64"/>
      <c r="DH353" s="64">
        <f t="shared" si="367"/>
        <v>98.361248000000003</v>
      </c>
      <c r="DJ353" s="45">
        <f t="shared" si="340"/>
        <v>1.6387519999999967</v>
      </c>
      <c r="DL353" s="12" t="s">
        <v>408</v>
      </c>
      <c r="DO353" s="41">
        <v>1.53</v>
      </c>
      <c r="DP353" s="12">
        <v>0.1</v>
      </c>
      <c r="DU353" s="64"/>
      <c r="DW353" s="32"/>
      <c r="DX353" s="12">
        <f t="shared" si="343"/>
        <v>53.512810248198562</v>
      </c>
      <c r="DY353" s="12">
        <f t="shared" si="344"/>
        <v>0</v>
      </c>
      <c r="DZ353" s="12">
        <f t="shared" si="345"/>
        <v>0.71056845476381103</v>
      </c>
      <c r="EA353" s="12">
        <f t="shared" si="346"/>
        <v>0</v>
      </c>
      <c r="EB353" s="12">
        <f t="shared" si="347"/>
        <v>15.492393915132105</v>
      </c>
      <c r="EC353" s="12">
        <f t="shared" si="348"/>
        <v>0</v>
      </c>
      <c r="ED353" s="12">
        <f t="shared" si="349"/>
        <v>8.3967173738991185</v>
      </c>
      <c r="EE353" s="12">
        <f t="shared" si="350"/>
        <v>0</v>
      </c>
      <c r="EF353" s="12">
        <f t="shared" si="351"/>
        <v>0.10008006405124101</v>
      </c>
      <c r="EG353" s="12">
        <f t="shared" si="352"/>
        <v>0</v>
      </c>
      <c r="EH353" s="12">
        <f t="shared" si="353"/>
        <v>4.88390712570056</v>
      </c>
      <c r="EI353" s="12">
        <f t="shared" si="354"/>
        <v>0</v>
      </c>
      <c r="EJ353" s="12">
        <f t="shared" si="355"/>
        <v>8.5168134507606084</v>
      </c>
      <c r="EK353" s="12">
        <f t="shared" si="356"/>
        <v>0</v>
      </c>
      <c r="EL353" s="12">
        <f t="shared" si="357"/>
        <v>3.6629303442754209</v>
      </c>
      <c r="EM353" s="12">
        <f t="shared" si="358"/>
        <v>0</v>
      </c>
      <c r="EN353" s="12">
        <f t="shared" si="359"/>
        <v>4.7237790232185741</v>
      </c>
      <c r="EO353" s="12">
        <f t="shared" si="360"/>
        <v>0</v>
      </c>
      <c r="EP353" s="12">
        <f t="shared" si="361"/>
        <v>0</v>
      </c>
      <c r="EQ353" s="12" t="e">
        <f t="shared" si="362"/>
        <v>#DIV/0!</v>
      </c>
      <c r="ER353" s="12">
        <f t="shared" si="363"/>
        <v>100</v>
      </c>
      <c r="ES353" s="12">
        <f t="shared" si="364"/>
        <v>0</v>
      </c>
    </row>
    <row r="354" spans="1:149" s="12" customFormat="1" x14ac:dyDescent="0.45">
      <c r="A354" s="12" t="s">
        <v>677</v>
      </c>
      <c r="B354" s="32" t="s">
        <v>126</v>
      </c>
      <c r="C354" s="12" t="s">
        <v>630</v>
      </c>
      <c r="D354" s="12" t="s">
        <v>678</v>
      </c>
      <c r="E354" s="12" t="s">
        <v>20</v>
      </c>
      <c r="F354" s="12" t="s">
        <v>686</v>
      </c>
      <c r="G354" s="12" t="s">
        <v>434</v>
      </c>
      <c r="H354" s="12" t="s">
        <v>224</v>
      </c>
      <c r="I354" s="12">
        <v>16</v>
      </c>
      <c r="J354" s="12">
        <v>50</v>
      </c>
      <c r="L354" s="12">
        <v>1250</v>
      </c>
      <c r="N354" s="12" t="s">
        <v>449</v>
      </c>
      <c r="O354" s="12" t="s">
        <v>717</v>
      </c>
      <c r="P354" s="76" t="s">
        <v>226</v>
      </c>
      <c r="Q354" s="95">
        <v>-0.84</v>
      </c>
      <c r="R354" s="95"/>
      <c r="S354" s="96"/>
      <c r="AA354" s="59"/>
      <c r="AB354" s="59"/>
      <c r="AC354" s="59"/>
      <c r="AE354" s="48">
        <v>0.26</v>
      </c>
      <c r="AG354" s="48">
        <f t="shared" si="366"/>
        <v>0.74</v>
      </c>
      <c r="AQ354" s="32" t="s">
        <v>110</v>
      </c>
      <c r="AR354" s="62">
        <v>1.0009999999999999</v>
      </c>
      <c r="AS354" s="62">
        <v>1.1100000000000001</v>
      </c>
      <c r="AT354" s="41">
        <f t="shared" si="365"/>
        <v>1523</v>
      </c>
      <c r="AU354" s="81">
        <v>130</v>
      </c>
      <c r="AV354" s="81">
        <v>500</v>
      </c>
      <c r="AW354" s="81">
        <v>130.13</v>
      </c>
      <c r="AX354" s="81">
        <v>5.335845177211441</v>
      </c>
      <c r="AY354" s="81">
        <v>410.70000000000005</v>
      </c>
      <c r="AZ354" s="81">
        <v>16.933594804411737</v>
      </c>
      <c r="BA354" s="32"/>
      <c r="BB354" s="97" t="s">
        <v>441</v>
      </c>
      <c r="BC354" s="32" t="s">
        <v>132</v>
      </c>
      <c r="BD354" s="45">
        <v>52.919259000000004</v>
      </c>
      <c r="BF354" s="45">
        <v>0.70268699999999995</v>
      </c>
      <c r="BH354" s="45">
        <v>15.320556</v>
      </c>
      <c r="BN354" s="45">
        <v>8.3035830000000015</v>
      </c>
      <c r="BP354" s="45">
        <v>9.8970000000000002E-2</v>
      </c>
      <c r="BR354" s="45">
        <v>4.8297359999999996</v>
      </c>
      <c r="BX354" s="64">
        <v>8.4223470000000002</v>
      </c>
      <c r="BY354" s="64"/>
      <c r="BZ354" s="64">
        <v>3.6223020000000004</v>
      </c>
      <c r="CA354" s="64"/>
      <c r="CB354" s="64">
        <v>4.6713839999999998</v>
      </c>
      <c r="CC354" s="64"/>
      <c r="DH354" s="64">
        <f t="shared" si="367"/>
        <v>98.890824000000009</v>
      </c>
      <c r="DJ354" s="45">
        <f t="shared" si="340"/>
        <v>1.1091759999999908</v>
      </c>
      <c r="DL354" s="12" t="s">
        <v>408</v>
      </c>
      <c r="DO354" s="45">
        <v>1</v>
      </c>
      <c r="DP354" s="12">
        <v>0.11</v>
      </c>
      <c r="DU354" s="64"/>
      <c r="DW354" s="32"/>
      <c r="DX354" s="12">
        <f t="shared" si="343"/>
        <v>53.512810248198562</v>
      </c>
      <c r="DY354" s="12">
        <f t="shared" si="344"/>
        <v>0</v>
      </c>
      <c r="DZ354" s="12">
        <f t="shared" si="345"/>
        <v>0.71056845476381092</v>
      </c>
      <c r="EA354" s="12">
        <f t="shared" si="346"/>
        <v>0</v>
      </c>
      <c r="EB354" s="12">
        <f t="shared" si="347"/>
        <v>15.492393915132105</v>
      </c>
      <c r="EC354" s="12">
        <f t="shared" si="348"/>
        <v>0</v>
      </c>
      <c r="ED354" s="12">
        <f t="shared" si="349"/>
        <v>8.3967173738991185</v>
      </c>
      <c r="EE354" s="12">
        <f t="shared" si="350"/>
        <v>0</v>
      </c>
      <c r="EF354" s="12">
        <f t="shared" si="351"/>
        <v>0.10008006405124098</v>
      </c>
      <c r="EG354" s="12">
        <f t="shared" si="352"/>
        <v>0</v>
      </c>
      <c r="EH354" s="12">
        <f t="shared" si="353"/>
        <v>4.88390712570056</v>
      </c>
      <c r="EI354" s="12">
        <f t="shared" si="354"/>
        <v>0</v>
      </c>
      <c r="EJ354" s="12">
        <f t="shared" si="355"/>
        <v>8.5168134507606084</v>
      </c>
      <c r="EK354" s="12">
        <f t="shared" si="356"/>
        <v>0</v>
      </c>
      <c r="EL354" s="12">
        <f t="shared" si="357"/>
        <v>3.6629303442754204</v>
      </c>
      <c r="EM354" s="12">
        <f t="shared" si="358"/>
        <v>0</v>
      </c>
      <c r="EN354" s="12">
        <f t="shared" si="359"/>
        <v>4.7237790232185741</v>
      </c>
      <c r="EO354" s="12">
        <f t="shared" si="360"/>
        <v>0</v>
      </c>
      <c r="EP354" s="12">
        <f t="shared" si="361"/>
        <v>0</v>
      </c>
      <c r="EQ354" s="12" t="e">
        <f t="shared" si="362"/>
        <v>#DIV/0!</v>
      </c>
      <c r="ER354" s="12">
        <f t="shared" si="363"/>
        <v>100</v>
      </c>
      <c r="ES354" s="12">
        <f t="shared" si="364"/>
        <v>0</v>
      </c>
    </row>
    <row r="355" spans="1:149" s="12" customFormat="1" x14ac:dyDescent="0.45">
      <c r="A355" s="12" t="s">
        <v>677</v>
      </c>
      <c r="B355" s="32" t="s">
        <v>126</v>
      </c>
      <c r="C355" s="12" t="s">
        <v>630</v>
      </c>
      <c r="D355" s="12" t="s">
        <v>678</v>
      </c>
      <c r="E355" s="12" t="s">
        <v>20</v>
      </c>
      <c r="F355" s="12" t="s">
        <v>687</v>
      </c>
      <c r="G355" s="12" t="s">
        <v>434</v>
      </c>
      <c r="H355" s="12" t="s">
        <v>224</v>
      </c>
      <c r="I355" s="12">
        <v>16</v>
      </c>
      <c r="J355" s="12">
        <v>50</v>
      </c>
      <c r="L355" s="12">
        <v>1250</v>
      </c>
      <c r="N355" s="12" t="s">
        <v>449</v>
      </c>
      <c r="O355" s="12" t="s">
        <v>718</v>
      </c>
      <c r="P355" s="76" t="s">
        <v>226</v>
      </c>
      <c r="Q355" s="95">
        <v>-1.54</v>
      </c>
      <c r="R355" s="95"/>
      <c r="S355" s="96"/>
      <c r="AA355" s="59"/>
      <c r="AB355" s="59"/>
      <c r="AC355" s="59"/>
      <c r="AE355" s="48">
        <v>0.22</v>
      </c>
      <c r="AG355" s="48">
        <f t="shared" si="366"/>
        <v>0.78</v>
      </c>
      <c r="AQ355" s="32" t="s">
        <v>110</v>
      </c>
      <c r="AR355" s="62">
        <v>1.002</v>
      </c>
      <c r="AS355" s="62">
        <v>1.1100000000000001</v>
      </c>
      <c r="AT355" s="41">
        <f t="shared" si="365"/>
        <v>1523</v>
      </c>
      <c r="AU355" s="81">
        <v>110</v>
      </c>
      <c r="AV355" s="81">
        <v>500</v>
      </c>
      <c r="AW355" s="81">
        <v>110.22</v>
      </c>
      <c r="AX355" s="81">
        <v>4.5196748434302556</v>
      </c>
      <c r="AY355" s="81">
        <v>432.90000000000003</v>
      </c>
      <c r="AZ355" s="81">
        <v>17.848924253298854</v>
      </c>
      <c r="BA355" s="32"/>
      <c r="BB355" s="97" t="s">
        <v>441</v>
      </c>
      <c r="BC355" s="32" t="s">
        <v>132</v>
      </c>
      <c r="BD355" s="45">
        <v>53.111750999999998</v>
      </c>
      <c r="BF355" s="45">
        <v>0.70524299999999995</v>
      </c>
      <c r="BH355" s="45">
        <v>15.376284</v>
      </c>
      <c r="BN355" s="45">
        <v>8.3337870000000009</v>
      </c>
      <c r="BP355" s="45">
        <v>9.9330000000000002E-2</v>
      </c>
      <c r="BR355" s="45">
        <v>4.8473039999999994</v>
      </c>
      <c r="BX355" s="64">
        <v>8.4529829999999997</v>
      </c>
      <c r="BY355" s="64"/>
      <c r="BZ355" s="64">
        <v>3.635478</v>
      </c>
      <c r="CA355" s="64"/>
      <c r="CB355" s="64">
        <v>4.6883759999999999</v>
      </c>
      <c r="CC355" s="64"/>
      <c r="DH355" s="64">
        <f t="shared" si="367"/>
        <v>99.250536000000011</v>
      </c>
      <c r="DJ355" s="45">
        <f t="shared" si="340"/>
        <v>0.74946399999998903</v>
      </c>
      <c r="DL355" s="12" t="s">
        <v>408</v>
      </c>
      <c r="DO355" s="41">
        <v>0.64</v>
      </c>
      <c r="DP355" s="12">
        <v>0.08</v>
      </c>
      <c r="DU355" s="64"/>
      <c r="DW355" s="32"/>
      <c r="DX355" s="12">
        <f t="shared" si="343"/>
        <v>53.512810248198548</v>
      </c>
      <c r="DY355" s="12">
        <f t="shared" si="344"/>
        <v>0</v>
      </c>
      <c r="DZ355" s="12">
        <f t="shared" si="345"/>
        <v>0.71056845476381092</v>
      </c>
      <c r="EA355" s="12">
        <f t="shared" si="346"/>
        <v>0</v>
      </c>
      <c r="EB355" s="12">
        <f t="shared" si="347"/>
        <v>15.492393915132105</v>
      </c>
      <c r="EC355" s="12">
        <f t="shared" si="348"/>
        <v>0</v>
      </c>
      <c r="ED355" s="12">
        <f t="shared" si="349"/>
        <v>8.3967173738991185</v>
      </c>
      <c r="EE355" s="12">
        <f t="shared" si="350"/>
        <v>0</v>
      </c>
      <c r="EF355" s="12">
        <f t="shared" si="351"/>
        <v>0.10008006405124098</v>
      </c>
      <c r="EG355" s="12">
        <f t="shared" si="352"/>
        <v>0</v>
      </c>
      <c r="EH355" s="12">
        <f t="shared" si="353"/>
        <v>4.88390712570056</v>
      </c>
      <c r="EI355" s="12">
        <f t="shared" si="354"/>
        <v>0</v>
      </c>
      <c r="EJ355" s="12">
        <f t="shared" si="355"/>
        <v>8.5168134507606084</v>
      </c>
      <c r="EK355" s="12">
        <f t="shared" si="356"/>
        <v>0</v>
      </c>
      <c r="EL355" s="12">
        <f t="shared" si="357"/>
        <v>3.6629303442754195</v>
      </c>
      <c r="EM355" s="12">
        <f t="shared" si="358"/>
        <v>0</v>
      </c>
      <c r="EN355" s="12">
        <f t="shared" si="359"/>
        <v>4.7237790232185741</v>
      </c>
      <c r="EO355" s="12">
        <f t="shared" si="360"/>
        <v>0</v>
      </c>
      <c r="EP355" s="12">
        <f t="shared" si="361"/>
        <v>0</v>
      </c>
      <c r="EQ355" s="12" t="e">
        <f t="shared" si="362"/>
        <v>#DIV/0!</v>
      </c>
      <c r="ER355" s="12">
        <f t="shared" si="363"/>
        <v>100</v>
      </c>
      <c r="ES355" s="12">
        <f t="shared" si="364"/>
        <v>0</v>
      </c>
    </row>
    <row r="356" spans="1:149" s="12" customFormat="1" x14ac:dyDescent="0.45">
      <c r="A356" s="12" t="s">
        <v>677</v>
      </c>
      <c r="B356" s="32" t="s">
        <v>126</v>
      </c>
      <c r="C356" s="12" t="s">
        <v>630</v>
      </c>
      <c r="D356" s="12" t="s">
        <v>678</v>
      </c>
      <c r="E356" s="12" t="s">
        <v>20</v>
      </c>
      <c r="F356" s="12" t="s">
        <v>688</v>
      </c>
      <c r="G356" s="12" t="s">
        <v>434</v>
      </c>
      <c r="H356" s="12" t="s">
        <v>224</v>
      </c>
      <c r="J356" s="12">
        <v>50</v>
      </c>
      <c r="L356" s="12">
        <v>1250</v>
      </c>
      <c r="P356" s="76" t="s">
        <v>226</v>
      </c>
      <c r="Q356" s="95"/>
      <c r="R356" s="95"/>
      <c r="S356" s="96"/>
      <c r="AA356" s="59"/>
      <c r="AB356" s="59"/>
      <c r="AC356" s="59"/>
      <c r="AE356" s="48"/>
      <c r="AG356" s="48"/>
      <c r="AQ356" s="32"/>
      <c r="AR356" s="62"/>
      <c r="AS356" s="62"/>
      <c r="AT356" s="41"/>
      <c r="AU356" s="81"/>
      <c r="AV356" s="81"/>
      <c r="AW356" s="81"/>
      <c r="AX356" s="81"/>
      <c r="AY356" s="81"/>
      <c r="AZ356" s="81"/>
      <c r="BA356" s="32"/>
      <c r="BB356" s="97" t="s">
        <v>441</v>
      </c>
      <c r="BC356" s="32" t="s">
        <v>132</v>
      </c>
      <c r="BD356" s="45">
        <v>53.111750999999998</v>
      </c>
      <c r="BF356" s="45">
        <v>0.70524299999999995</v>
      </c>
      <c r="BH356" s="45">
        <v>15.376284</v>
      </c>
      <c r="BN356" s="45">
        <v>8.3337870000000009</v>
      </c>
      <c r="BP356" s="45">
        <v>9.9330000000000002E-2</v>
      </c>
      <c r="BR356" s="45">
        <v>4.8473039999999994</v>
      </c>
      <c r="BX356" s="64">
        <v>8.4529829999999997</v>
      </c>
      <c r="BY356" s="64"/>
      <c r="BZ356" s="64">
        <v>3.635478</v>
      </c>
      <c r="CA356" s="64"/>
      <c r="CB356" s="64">
        <v>4.6883759999999999</v>
      </c>
      <c r="CC356" s="64"/>
      <c r="DH356" s="64">
        <f t="shared" si="367"/>
        <v>99.250536000000011</v>
      </c>
      <c r="DJ356" s="45">
        <f t="shared" si="340"/>
        <v>0.74946399999998903</v>
      </c>
      <c r="DL356" s="12" t="s">
        <v>408</v>
      </c>
      <c r="DO356" s="41">
        <v>0.64</v>
      </c>
      <c r="DP356" s="12">
        <v>0.08</v>
      </c>
      <c r="DU356" s="64"/>
      <c r="DW356" s="32"/>
      <c r="DX356" s="12">
        <f t="shared" si="343"/>
        <v>53.512810248198548</v>
      </c>
      <c r="DY356" s="12">
        <f t="shared" si="344"/>
        <v>0</v>
      </c>
      <c r="DZ356" s="12">
        <f t="shared" si="345"/>
        <v>0.71056845476381092</v>
      </c>
      <c r="EA356" s="12">
        <f t="shared" si="346"/>
        <v>0</v>
      </c>
      <c r="EB356" s="12">
        <f t="shared" si="347"/>
        <v>15.492393915132105</v>
      </c>
      <c r="EC356" s="12">
        <f t="shared" si="348"/>
        <v>0</v>
      </c>
      <c r="ED356" s="12">
        <f t="shared" si="349"/>
        <v>8.3967173738991185</v>
      </c>
      <c r="EE356" s="12">
        <f t="shared" si="350"/>
        <v>0</v>
      </c>
      <c r="EF356" s="12">
        <f t="shared" si="351"/>
        <v>0.10008006405124098</v>
      </c>
      <c r="EG356" s="12">
        <f t="shared" si="352"/>
        <v>0</v>
      </c>
      <c r="EH356" s="12">
        <f t="shared" si="353"/>
        <v>4.88390712570056</v>
      </c>
      <c r="EI356" s="12">
        <f t="shared" si="354"/>
        <v>0</v>
      </c>
      <c r="EJ356" s="12">
        <f t="shared" si="355"/>
        <v>8.5168134507606084</v>
      </c>
      <c r="EK356" s="12">
        <f t="shared" si="356"/>
        <v>0</v>
      </c>
      <c r="EL356" s="12">
        <f t="shared" si="357"/>
        <v>3.6629303442754195</v>
      </c>
      <c r="EM356" s="12">
        <f t="shared" si="358"/>
        <v>0</v>
      </c>
      <c r="EN356" s="12">
        <f t="shared" si="359"/>
        <v>4.7237790232185741</v>
      </c>
      <c r="EO356" s="12">
        <f t="shared" si="360"/>
        <v>0</v>
      </c>
      <c r="EP356" s="12">
        <f t="shared" si="361"/>
        <v>0</v>
      </c>
      <c r="EQ356" s="12" t="e">
        <f t="shared" si="362"/>
        <v>#DIV/0!</v>
      </c>
      <c r="ER356" s="12">
        <f t="shared" si="363"/>
        <v>100</v>
      </c>
      <c r="ES356" s="12">
        <f t="shared" si="364"/>
        <v>0</v>
      </c>
    </row>
    <row r="357" spans="1:149" s="12" customFormat="1" x14ac:dyDescent="0.45">
      <c r="A357" s="12" t="s">
        <v>677</v>
      </c>
      <c r="B357" s="32" t="s">
        <v>126</v>
      </c>
      <c r="C357" s="12" t="s">
        <v>630</v>
      </c>
      <c r="D357" s="12" t="s">
        <v>678</v>
      </c>
      <c r="E357" s="12" t="s">
        <v>20</v>
      </c>
      <c r="F357" s="12" t="s">
        <v>689</v>
      </c>
      <c r="G357" s="12" t="s">
        <v>434</v>
      </c>
      <c r="H357" s="12" t="s">
        <v>224</v>
      </c>
      <c r="I357" s="12">
        <v>24</v>
      </c>
      <c r="J357" s="12">
        <v>100</v>
      </c>
      <c r="L357" s="12">
        <v>1250</v>
      </c>
      <c r="N357" s="12" t="s">
        <v>449</v>
      </c>
      <c r="O357" s="12" t="s">
        <v>719</v>
      </c>
      <c r="P357" s="76" t="s">
        <v>226</v>
      </c>
      <c r="Q357" s="95">
        <v>0.37</v>
      </c>
      <c r="R357" s="95"/>
      <c r="S357" s="96"/>
      <c r="AA357" s="59"/>
      <c r="AB357" s="59"/>
      <c r="AC357" s="59"/>
      <c r="AE357" s="48">
        <v>0.78</v>
      </c>
      <c r="AG357" s="48">
        <f t="shared" si="366"/>
        <v>0.21999999999999997</v>
      </c>
      <c r="AQ357" s="32" t="s">
        <v>110</v>
      </c>
      <c r="AR357" s="62">
        <v>0.99819999999999998</v>
      </c>
      <c r="AS357" s="62">
        <v>1.252</v>
      </c>
      <c r="AT357" s="41">
        <f t="shared" si="365"/>
        <v>1523</v>
      </c>
      <c r="AU357" s="81">
        <v>780</v>
      </c>
      <c r="AV357" s="81">
        <v>1000</v>
      </c>
      <c r="AW357" s="81">
        <v>778.596</v>
      </c>
      <c r="AX357" s="81">
        <v>16.763629930589854</v>
      </c>
      <c r="AY357" s="81">
        <v>275.43999999999994</v>
      </c>
      <c r="AZ357" s="81">
        <v>6.1590256372254197</v>
      </c>
      <c r="BA357" s="32"/>
      <c r="BB357" s="97" t="s">
        <v>441</v>
      </c>
      <c r="BC357" s="32" t="s">
        <v>132</v>
      </c>
      <c r="BD357" s="45">
        <v>51.716183999999991</v>
      </c>
      <c r="BF357" s="45">
        <v>0.68671199999999999</v>
      </c>
      <c r="BH357" s="45">
        <v>14.972256</v>
      </c>
      <c r="BN357" s="45">
        <v>8.114808</v>
      </c>
      <c r="BP357" s="45">
        <v>9.672E-2</v>
      </c>
      <c r="BR357" s="45">
        <v>4.7199359999999997</v>
      </c>
      <c r="BX357" s="64">
        <v>8.2308719999999997</v>
      </c>
      <c r="BY357" s="64"/>
      <c r="BZ357" s="64">
        <v>3.539952</v>
      </c>
      <c r="CA357" s="64"/>
      <c r="CB357" s="64">
        <v>4.5651839999999995</v>
      </c>
      <c r="CC357" s="64"/>
      <c r="DH357" s="64">
        <f t="shared" si="367"/>
        <v>96.642623999999998</v>
      </c>
      <c r="DJ357" s="45">
        <f t="shared" si="340"/>
        <v>3.3573760000000021</v>
      </c>
      <c r="DL357" s="12" t="s">
        <v>408</v>
      </c>
      <c r="DO357" s="41">
        <v>3.25</v>
      </c>
      <c r="DP357" s="12">
        <v>0.1</v>
      </c>
      <c r="DU357" s="64"/>
      <c r="DW357" s="32"/>
      <c r="DX357" s="12">
        <f t="shared" si="343"/>
        <v>53.512810248198548</v>
      </c>
      <c r="DY357" s="12">
        <f t="shared" si="344"/>
        <v>0</v>
      </c>
      <c r="DZ357" s="12">
        <f t="shared" si="345"/>
        <v>0.71056845476381103</v>
      </c>
      <c r="EA357" s="12">
        <f t="shared" si="346"/>
        <v>0</v>
      </c>
      <c r="EB357" s="12">
        <f t="shared" si="347"/>
        <v>15.492393915132105</v>
      </c>
      <c r="EC357" s="12">
        <f t="shared" si="348"/>
        <v>0</v>
      </c>
      <c r="ED357" s="12">
        <f t="shared" si="349"/>
        <v>8.3967173738991185</v>
      </c>
      <c r="EE357" s="12">
        <f t="shared" si="350"/>
        <v>0</v>
      </c>
      <c r="EF357" s="12">
        <f t="shared" si="351"/>
        <v>0.10008006405124098</v>
      </c>
      <c r="EG357" s="12">
        <f t="shared" si="352"/>
        <v>0</v>
      </c>
      <c r="EH357" s="12">
        <f t="shared" si="353"/>
        <v>4.88390712570056</v>
      </c>
      <c r="EI357" s="12">
        <f t="shared" si="354"/>
        <v>0</v>
      </c>
      <c r="EJ357" s="12">
        <f t="shared" si="355"/>
        <v>8.5168134507606084</v>
      </c>
      <c r="EK357" s="12">
        <f t="shared" si="356"/>
        <v>0</v>
      </c>
      <c r="EL357" s="12">
        <f t="shared" si="357"/>
        <v>3.6629303442754204</v>
      </c>
      <c r="EM357" s="12">
        <f t="shared" si="358"/>
        <v>0</v>
      </c>
      <c r="EN357" s="12">
        <f t="shared" si="359"/>
        <v>4.7237790232185741</v>
      </c>
      <c r="EO357" s="12">
        <f t="shared" si="360"/>
        <v>0</v>
      </c>
      <c r="EP357" s="12">
        <f t="shared" si="361"/>
        <v>0</v>
      </c>
      <c r="EQ357" s="12" t="e">
        <f t="shared" si="362"/>
        <v>#DIV/0!</v>
      </c>
      <c r="ER357" s="12">
        <f t="shared" si="363"/>
        <v>100</v>
      </c>
      <c r="ES357" s="12">
        <f t="shared" si="364"/>
        <v>0</v>
      </c>
    </row>
    <row r="358" spans="1:149" s="12" customFormat="1" x14ac:dyDescent="0.45">
      <c r="A358" s="12" t="s">
        <v>677</v>
      </c>
      <c r="B358" s="32" t="s">
        <v>126</v>
      </c>
      <c r="C358" s="12" t="s">
        <v>630</v>
      </c>
      <c r="D358" s="12" t="s">
        <v>678</v>
      </c>
      <c r="E358" s="12" t="s">
        <v>20</v>
      </c>
      <c r="F358" s="12" t="s">
        <v>690</v>
      </c>
      <c r="G358" s="12" t="s">
        <v>434</v>
      </c>
      <c r="H358" s="12" t="s">
        <v>224</v>
      </c>
      <c r="I358" s="12">
        <v>24</v>
      </c>
      <c r="J358" s="12">
        <v>100</v>
      </c>
      <c r="L358" s="12">
        <v>1250</v>
      </c>
      <c r="N358" s="12" t="s">
        <v>449</v>
      </c>
      <c r="O358" s="12" t="s">
        <v>720</v>
      </c>
      <c r="P358" s="76" t="s">
        <v>226</v>
      </c>
      <c r="Q358" s="95">
        <v>0.25</v>
      </c>
      <c r="R358" s="95"/>
      <c r="S358" s="96"/>
      <c r="AA358" s="59"/>
      <c r="AB358" s="59"/>
      <c r="AC358" s="59"/>
      <c r="AE358" s="48">
        <v>0.77</v>
      </c>
      <c r="AG358" s="48">
        <f t="shared" si="366"/>
        <v>0.22999999999999998</v>
      </c>
      <c r="AQ358" s="32" t="s">
        <v>110</v>
      </c>
      <c r="AR358" s="62">
        <v>0.99819999999999998</v>
      </c>
      <c r="AS358" s="62">
        <v>1.252</v>
      </c>
      <c r="AT358" s="41">
        <f t="shared" si="365"/>
        <v>1523</v>
      </c>
      <c r="AU358" s="81">
        <v>770</v>
      </c>
      <c r="AV358" s="81">
        <v>1000</v>
      </c>
      <c r="AW358" s="81">
        <v>768.61400000000003</v>
      </c>
      <c r="AX358" s="81">
        <v>16.548711598146394</v>
      </c>
      <c r="AY358" s="81">
        <v>287.95999999999998</v>
      </c>
      <c r="AZ358" s="81">
        <v>6.4389813480083937</v>
      </c>
      <c r="BA358" s="32"/>
      <c r="BB358" s="97" t="s">
        <v>441</v>
      </c>
      <c r="BC358" s="32" t="s">
        <v>132</v>
      </c>
      <c r="BD358" s="45">
        <v>51.892634999999999</v>
      </c>
      <c r="BF358" s="45">
        <v>0.68905499999999986</v>
      </c>
      <c r="BH358" s="45">
        <v>15.023340000000001</v>
      </c>
      <c r="BN358" s="45">
        <v>8.1424950000000003</v>
      </c>
      <c r="BP358" s="45">
        <v>9.7049999999999997E-2</v>
      </c>
      <c r="BR358" s="45">
        <v>4.73604</v>
      </c>
      <c r="BX358" s="64">
        <v>8.2589550000000003</v>
      </c>
      <c r="BY358" s="64"/>
      <c r="BZ358" s="64">
        <v>3.5520300000000002</v>
      </c>
      <c r="CA358" s="64"/>
      <c r="CB358" s="64">
        <v>4.5807599999999997</v>
      </c>
      <c r="CC358" s="64"/>
      <c r="DH358" s="64">
        <f t="shared" si="367"/>
        <v>96.972359999999995</v>
      </c>
      <c r="DJ358" s="45">
        <f t="shared" si="340"/>
        <v>3.0276400000000052</v>
      </c>
      <c r="DL358" s="12" t="s">
        <v>408</v>
      </c>
      <c r="DO358" s="41">
        <v>2.92</v>
      </c>
      <c r="DP358" s="12">
        <v>0.08</v>
      </c>
      <c r="DU358" s="64"/>
      <c r="DW358" s="32"/>
      <c r="DX358" s="12">
        <f t="shared" si="343"/>
        <v>53.512810248198562</v>
      </c>
      <c r="DY358" s="12">
        <f t="shared" si="344"/>
        <v>0</v>
      </c>
      <c r="DZ358" s="12">
        <f t="shared" si="345"/>
        <v>0.71056845476381092</v>
      </c>
      <c r="EA358" s="12">
        <f t="shared" si="346"/>
        <v>0</v>
      </c>
      <c r="EB358" s="12">
        <f t="shared" si="347"/>
        <v>15.492393915132109</v>
      </c>
      <c r="EC358" s="12">
        <f t="shared" si="348"/>
        <v>0</v>
      </c>
      <c r="ED358" s="12">
        <f t="shared" si="349"/>
        <v>8.3967173738991185</v>
      </c>
      <c r="EE358" s="12">
        <f t="shared" si="350"/>
        <v>0</v>
      </c>
      <c r="EF358" s="12">
        <f t="shared" si="351"/>
        <v>0.10008006405124098</v>
      </c>
      <c r="EG358" s="12">
        <f t="shared" si="352"/>
        <v>0</v>
      </c>
      <c r="EH358" s="12">
        <f t="shared" si="353"/>
        <v>4.8839071257005608</v>
      </c>
      <c r="EI358" s="12">
        <f t="shared" si="354"/>
        <v>0</v>
      </c>
      <c r="EJ358" s="12">
        <f t="shared" si="355"/>
        <v>8.5168134507606084</v>
      </c>
      <c r="EK358" s="12">
        <f t="shared" si="356"/>
        <v>0</v>
      </c>
      <c r="EL358" s="12">
        <f t="shared" si="357"/>
        <v>3.6629303442754209</v>
      </c>
      <c r="EM358" s="12">
        <f t="shared" si="358"/>
        <v>0</v>
      </c>
      <c r="EN358" s="12">
        <f t="shared" si="359"/>
        <v>4.723779023218575</v>
      </c>
      <c r="EO358" s="12">
        <f t="shared" si="360"/>
        <v>0</v>
      </c>
      <c r="EP358" s="12">
        <f t="shared" si="361"/>
        <v>0</v>
      </c>
      <c r="EQ358" s="12" t="e">
        <f t="shared" si="362"/>
        <v>#DIV/0!</v>
      </c>
      <c r="ER358" s="12">
        <f t="shared" si="363"/>
        <v>100</v>
      </c>
      <c r="ES358" s="12">
        <f t="shared" si="364"/>
        <v>0</v>
      </c>
    </row>
    <row r="359" spans="1:149" s="12" customFormat="1" x14ac:dyDescent="0.45">
      <c r="A359" s="12" t="s">
        <v>677</v>
      </c>
      <c r="B359" s="32" t="s">
        <v>126</v>
      </c>
      <c r="C359" s="12" t="s">
        <v>630</v>
      </c>
      <c r="D359" s="12" t="s">
        <v>678</v>
      </c>
      <c r="E359" s="12" t="s">
        <v>20</v>
      </c>
      <c r="F359" s="12" t="s">
        <v>691</v>
      </c>
      <c r="G359" s="12" t="s">
        <v>434</v>
      </c>
      <c r="H359" s="12" t="s">
        <v>224</v>
      </c>
      <c r="I359" s="12">
        <v>24</v>
      </c>
      <c r="J359" s="12">
        <v>100</v>
      </c>
      <c r="L359" s="12">
        <v>1250</v>
      </c>
      <c r="N359" s="12" t="s">
        <v>449</v>
      </c>
      <c r="O359" s="12" t="s">
        <v>721</v>
      </c>
      <c r="P359" s="76" t="s">
        <v>226</v>
      </c>
      <c r="Q359" s="95">
        <v>1.05</v>
      </c>
      <c r="R359" s="95"/>
      <c r="S359" s="96"/>
      <c r="AA359" s="59"/>
      <c r="AB359" s="59"/>
      <c r="AC359" s="59"/>
      <c r="AE359" s="48">
        <v>0.41</v>
      </c>
      <c r="AG359" s="48">
        <f t="shared" si="366"/>
        <v>0.59000000000000008</v>
      </c>
      <c r="AQ359" s="32" t="s">
        <v>110</v>
      </c>
      <c r="AR359" s="62">
        <v>1.0029999999999999</v>
      </c>
      <c r="AS359" s="62">
        <v>1.2450000000000001</v>
      </c>
      <c r="AT359" s="41">
        <f t="shared" si="365"/>
        <v>1523</v>
      </c>
      <c r="AU359" s="81">
        <v>410</v>
      </c>
      <c r="AV359" s="81">
        <v>1000</v>
      </c>
      <c r="AW359" s="81">
        <v>411.22999999999996</v>
      </c>
      <c r="AX359" s="81">
        <v>8.8667783421625472</v>
      </c>
      <c r="AY359" s="81">
        <v>734.55000000000018</v>
      </c>
      <c r="AZ359" s="81">
        <v>16.425037328724709</v>
      </c>
      <c r="BA359" s="32"/>
      <c r="BB359" s="97" t="s">
        <v>441</v>
      </c>
      <c r="BC359" s="32" t="s">
        <v>132</v>
      </c>
      <c r="BD359" s="45">
        <v>52.117209000000003</v>
      </c>
      <c r="BF359" s="45">
        <v>0.69203700000000001</v>
      </c>
      <c r="BH359" s="45">
        <v>15.088356000000001</v>
      </c>
      <c r="BN359" s="45">
        <v>8.1777329999999999</v>
      </c>
      <c r="BP359" s="45">
        <v>9.7470000000000001E-2</v>
      </c>
      <c r="BR359" s="45">
        <v>4.7565359999999997</v>
      </c>
      <c r="BX359" s="64">
        <v>8.2946969999999993</v>
      </c>
      <c r="BY359" s="64"/>
      <c r="BZ359" s="64">
        <v>3.567402</v>
      </c>
      <c r="CA359" s="64"/>
      <c r="CB359" s="64">
        <v>4.6005839999999996</v>
      </c>
      <c r="CC359" s="64"/>
      <c r="DH359" s="64">
        <f t="shared" si="367"/>
        <v>97.392024000000006</v>
      </c>
      <c r="DJ359" s="45">
        <f t="shared" si="340"/>
        <v>2.6079759999999936</v>
      </c>
      <c r="DL359" s="12" t="s">
        <v>408</v>
      </c>
      <c r="DO359" s="45">
        <v>2.5</v>
      </c>
      <c r="DP359" s="12">
        <v>0.1</v>
      </c>
      <c r="DU359" s="64"/>
      <c r="DW359" s="32"/>
      <c r="DX359" s="12">
        <f t="shared" si="343"/>
        <v>53.512810248198562</v>
      </c>
      <c r="DY359" s="12">
        <f t="shared" si="344"/>
        <v>0</v>
      </c>
      <c r="DZ359" s="12">
        <f t="shared" si="345"/>
        <v>0.71056845476381103</v>
      </c>
      <c r="EA359" s="12">
        <f t="shared" si="346"/>
        <v>0</v>
      </c>
      <c r="EB359" s="12">
        <f t="shared" si="347"/>
        <v>15.492393915132105</v>
      </c>
      <c r="EC359" s="12">
        <f t="shared" si="348"/>
        <v>0</v>
      </c>
      <c r="ED359" s="12">
        <f t="shared" si="349"/>
        <v>8.3967173738991185</v>
      </c>
      <c r="EE359" s="12">
        <f t="shared" si="350"/>
        <v>0</v>
      </c>
      <c r="EF359" s="12">
        <f t="shared" si="351"/>
        <v>0.10008006405124098</v>
      </c>
      <c r="EG359" s="12">
        <f t="shared" si="352"/>
        <v>0</v>
      </c>
      <c r="EH359" s="12">
        <f t="shared" si="353"/>
        <v>4.88390712570056</v>
      </c>
      <c r="EI359" s="12">
        <f t="shared" si="354"/>
        <v>0</v>
      </c>
      <c r="EJ359" s="12">
        <f t="shared" si="355"/>
        <v>8.5168134507606084</v>
      </c>
      <c r="EK359" s="12">
        <f t="shared" si="356"/>
        <v>0</v>
      </c>
      <c r="EL359" s="12">
        <f t="shared" si="357"/>
        <v>3.6629303442754204</v>
      </c>
      <c r="EM359" s="12">
        <f t="shared" si="358"/>
        <v>0</v>
      </c>
      <c r="EN359" s="12">
        <f t="shared" si="359"/>
        <v>4.7237790232185741</v>
      </c>
      <c r="EO359" s="12">
        <f t="shared" si="360"/>
        <v>0</v>
      </c>
      <c r="EP359" s="12">
        <f t="shared" si="361"/>
        <v>0</v>
      </c>
      <c r="EQ359" s="12" t="e">
        <f t="shared" si="362"/>
        <v>#DIV/0!</v>
      </c>
      <c r="ER359" s="12">
        <f t="shared" si="363"/>
        <v>100</v>
      </c>
      <c r="ES359" s="12">
        <f t="shared" si="364"/>
        <v>0</v>
      </c>
    </row>
    <row r="360" spans="1:149" s="12" customFormat="1" x14ac:dyDescent="0.45">
      <c r="A360" s="12" t="s">
        <v>677</v>
      </c>
      <c r="B360" s="32" t="s">
        <v>126</v>
      </c>
      <c r="C360" s="12" t="s">
        <v>630</v>
      </c>
      <c r="D360" s="12" t="s">
        <v>678</v>
      </c>
      <c r="E360" s="12" t="s">
        <v>20</v>
      </c>
      <c r="F360" s="12" t="s">
        <v>692</v>
      </c>
      <c r="G360" s="12" t="s">
        <v>434</v>
      </c>
      <c r="H360" s="12" t="s">
        <v>224</v>
      </c>
      <c r="I360" s="12">
        <v>24</v>
      </c>
      <c r="J360" s="12">
        <v>100</v>
      </c>
      <c r="L360" s="12">
        <v>1250</v>
      </c>
      <c r="N360" s="12" t="s">
        <v>449</v>
      </c>
      <c r="O360" s="12" t="s">
        <v>722</v>
      </c>
      <c r="P360" s="76" t="s">
        <v>226</v>
      </c>
      <c r="Q360" s="95">
        <v>0.51</v>
      </c>
      <c r="R360" s="95"/>
      <c r="S360" s="96"/>
      <c r="AA360" s="59"/>
      <c r="AB360" s="59"/>
      <c r="AC360" s="59"/>
      <c r="AE360" s="48">
        <v>0.34</v>
      </c>
      <c r="AG360" s="48">
        <f t="shared" si="366"/>
        <v>0.65999999999999992</v>
      </c>
      <c r="AQ360" s="32" t="s">
        <v>110</v>
      </c>
      <c r="AR360" s="62">
        <v>1.0049999999999999</v>
      </c>
      <c r="AS360" s="62">
        <v>1.2430000000000001</v>
      </c>
      <c r="AT360" s="41">
        <f t="shared" si="365"/>
        <v>1523</v>
      </c>
      <c r="AU360" s="81">
        <v>340</v>
      </c>
      <c r="AV360" s="81">
        <v>1000</v>
      </c>
      <c r="AW360" s="81">
        <v>341.7</v>
      </c>
      <c r="AX360" s="81">
        <v>7.3713149886891163</v>
      </c>
      <c r="AY360" s="81">
        <v>820.37999999999988</v>
      </c>
      <c r="AZ360" s="81">
        <v>18.344254473812772</v>
      </c>
      <c r="BA360" s="32"/>
      <c r="BB360" s="97" t="s">
        <v>441</v>
      </c>
      <c r="BC360" s="32" t="s">
        <v>132</v>
      </c>
      <c r="BD360" s="45">
        <v>52.561009999999996</v>
      </c>
      <c r="BF360" s="45">
        <v>0.69792999999999994</v>
      </c>
      <c r="BH360" s="45">
        <v>15.216839999999999</v>
      </c>
      <c r="BN360" s="45">
        <v>8.2473700000000001</v>
      </c>
      <c r="BP360" s="45">
        <v>9.8299999999999998E-2</v>
      </c>
      <c r="BR360" s="45">
        <v>4.7970399999999991</v>
      </c>
      <c r="BX360" s="64">
        <v>8.3653299999999984</v>
      </c>
      <c r="BY360" s="64"/>
      <c r="BZ360" s="64">
        <v>3.5977800000000002</v>
      </c>
      <c r="CA360" s="64"/>
      <c r="CB360" s="64">
        <v>4.639759999999999</v>
      </c>
      <c r="CC360" s="64"/>
      <c r="DH360" s="64">
        <f t="shared" si="367"/>
        <v>98.22135999999999</v>
      </c>
      <c r="DJ360" s="45">
        <f t="shared" si="340"/>
        <v>1.77864000000001</v>
      </c>
      <c r="DL360" s="12" t="s">
        <v>408</v>
      </c>
      <c r="DO360" s="41">
        <v>1.67</v>
      </c>
      <c r="DP360" s="12">
        <v>0.09</v>
      </c>
      <c r="DU360" s="64"/>
      <c r="DW360" s="32"/>
      <c r="DX360" s="12">
        <f t="shared" si="343"/>
        <v>53.512810248198562</v>
      </c>
      <c r="DY360" s="12">
        <f t="shared" si="344"/>
        <v>0</v>
      </c>
      <c r="DZ360" s="12">
        <f t="shared" si="345"/>
        <v>0.71056845476381103</v>
      </c>
      <c r="EA360" s="12">
        <f t="shared" si="346"/>
        <v>0</v>
      </c>
      <c r="EB360" s="12">
        <f t="shared" si="347"/>
        <v>15.492393915132109</v>
      </c>
      <c r="EC360" s="12">
        <f t="shared" si="348"/>
        <v>0</v>
      </c>
      <c r="ED360" s="12">
        <f t="shared" si="349"/>
        <v>8.3967173738991203</v>
      </c>
      <c r="EE360" s="12">
        <f t="shared" si="350"/>
        <v>0</v>
      </c>
      <c r="EF360" s="12">
        <f t="shared" si="351"/>
        <v>0.10008006405124101</v>
      </c>
      <c r="EG360" s="12">
        <f t="shared" si="352"/>
        <v>0</v>
      </c>
      <c r="EH360" s="12">
        <f t="shared" si="353"/>
        <v>4.88390712570056</v>
      </c>
      <c r="EI360" s="12">
        <f t="shared" si="354"/>
        <v>0</v>
      </c>
      <c r="EJ360" s="12">
        <f t="shared" si="355"/>
        <v>8.5168134507606084</v>
      </c>
      <c r="EK360" s="12">
        <f t="shared" si="356"/>
        <v>0</v>
      </c>
      <c r="EL360" s="12">
        <f t="shared" si="357"/>
        <v>3.6629303442754209</v>
      </c>
      <c r="EM360" s="12">
        <f t="shared" si="358"/>
        <v>0</v>
      </c>
      <c r="EN360" s="12">
        <f t="shared" si="359"/>
        <v>4.7237790232185741</v>
      </c>
      <c r="EO360" s="12">
        <f t="shared" si="360"/>
        <v>0</v>
      </c>
      <c r="EP360" s="12">
        <f t="shared" si="361"/>
        <v>0</v>
      </c>
      <c r="EQ360" s="12" t="e">
        <f t="shared" si="362"/>
        <v>#DIV/0!</v>
      </c>
      <c r="ER360" s="12">
        <f t="shared" si="363"/>
        <v>100</v>
      </c>
      <c r="ES360" s="12">
        <f t="shared" si="364"/>
        <v>0</v>
      </c>
    </row>
    <row r="361" spans="1:149" s="12" customFormat="1" x14ac:dyDescent="0.45">
      <c r="A361" s="12" t="s">
        <v>677</v>
      </c>
      <c r="B361" s="32" t="s">
        <v>126</v>
      </c>
      <c r="C361" s="12" t="s">
        <v>630</v>
      </c>
      <c r="D361" s="12" t="s">
        <v>678</v>
      </c>
      <c r="E361" s="12" t="s">
        <v>20</v>
      </c>
      <c r="F361" s="12" t="s">
        <v>693</v>
      </c>
      <c r="G361" s="12" t="s">
        <v>434</v>
      </c>
      <c r="H361" s="12" t="s">
        <v>224</v>
      </c>
      <c r="I361" s="12">
        <v>24</v>
      </c>
      <c r="J361" s="12">
        <v>200</v>
      </c>
      <c r="L361" s="12">
        <v>1250</v>
      </c>
      <c r="N361" s="12" t="s">
        <v>449</v>
      </c>
      <c r="O361" s="12" t="s">
        <v>723</v>
      </c>
      <c r="P361" s="76" t="s">
        <v>226</v>
      </c>
      <c r="Q361" s="95">
        <v>1.39</v>
      </c>
      <c r="R361" s="95"/>
      <c r="S361" s="96"/>
      <c r="AA361" s="59"/>
      <c r="AB361" s="59"/>
      <c r="AC361" s="59"/>
      <c r="AE361" s="48">
        <v>0.3</v>
      </c>
      <c r="AG361" s="48">
        <f t="shared" si="366"/>
        <v>0.7</v>
      </c>
      <c r="AQ361" s="32" t="s">
        <v>110</v>
      </c>
      <c r="AR361" s="62">
        <v>1.04</v>
      </c>
      <c r="AS361" s="62">
        <v>1.5740000000000001</v>
      </c>
      <c r="AT361" s="41">
        <f t="shared" si="365"/>
        <v>1523</v>
      </c>
      <c r="AU361" s="81">
        <v>600</v>
      </c>
      <c r="AV361" s="81">
        <v>2000</v>
      </c>
      <c r="AW361" s="81">
        <v>624</v>
      </c>
      <c r="AX361" s="81">
        <v>7.4790854068019543</v>
      </c>
      <c r="AY361" s="81">
        <v>2203.6</v>
      </c>
      <c r="AZ361" s="81">
        <v>31.163610060453522</v>
      </c>
      <c r="BA361" s="32"/>
      <c r="BB361" s="97" t="s">
        <v>441</v>
      </c>
      <c r="BC361" s="32" t="s">
        <v>132</v>
      </c>
      <c r="BD361" s="45">
        <v>51.015726999999998</v>
      </c>
      <c r="BF361" s="45">
        <v>0.67741099999999987</v>
      </c>
      <c r="BH361" s="45">
        <v>14.769468</v>
      </c>
      <c r="BN361" s="45">
        <v>8.004899</v>
      </c>
      <c r="BP361" s="45">
        <v>9.5410000000000009E-2</v>
      </c>
      <c r="BR361" s="45">
        <v>4.6560079999999999</v>
      </c>
      <c r="BX361" s="64">
        <v>8.1193910000000002</v>
      </c>
      <c r="BY361" s="64"/>
      <c r="BZ361" s="64">
        <v>3.4920059999999999</v>
      </c>
      <c r="CA361" s="64"/>
      <c r="CB361" s="64">
        <v>4.5033519999999996</v>
      </c>
      <c r="CC361" s="64"/>
      <c r="DH361" s="64">
        <f t="shared" si="367"/>
        <v>95.333672000000007</v>
      </c>
      <c r="DJ361" s="45">
        <f t="shared" si="340"/>
        <v>4.6663279999999929</v>
      </c>
      <c r="DL361" s="12" t="s">
        <v>408</v>
      </c>
      <c r="DO361" s="41">
        <v>4.5599999999999996</v>
      </c>
      <c r="DP361" s="12">
        <v>0.06</v>
      </c>
      <c r="DU361" s="64"/>
      <c r="DW361" s="32"/>
      <c r="DX361" s="12">
        <f t="shared" si="343"/>
        <v>53.512810248198548</v>
      </c>
      <c r="DY361" s="12">
        <f t="shared" si="344"/>
        <v>0</v>
      </c>
      <c r="DZ361" s="12">
        <f t="shared" si="345"/>
        <v>0.71056845476381081</v>
      </c>
      <c r="EA361" s="12">
        <f t="shared" si="346"/>
        <v>0</v>
      </c>
      <c r="EB361" s="12">
        <f t="shared" si="347"/>
        <v>15.492393915132105</v>
      </c>
      <c r="EC361" s="12">
        <f t="shared" si="348"/>
        <v>0</v>
      </c>
      <c r="ED361" s="12">
        <f t="shared" si="349"/>
        <v>8.3967173738991185</v>
      </c>
      <c r="EE361" s="12">
        <f t="shared" si="350"/>
        <v>0</v>
      </c>
      <c r="EF361" s="12">
        <f t="shared" si="351"/>
        <v>0.10008006405124098</v>
      </c>
      <c r="EG361" s="12">
        <f t="shared" si="352"/>
        <v>0</v>
      </c>
      <c r="EH361" s="12">
        <f t="shared" si="353"/>
        <v>4.88390712570056</v>
      </c>
      <c r="EI361" s="12">
        <f t="shared" si="354"/>
        <v>0</v>
      </c>
      <c r="EJ361" s="12">
        <f t="shared" si="355"/>
        <v>8.5168134507606084</v>
      </c>
      <c r="EK361" s="12">
        <f t="shared" si="356"/>
        <v>0</v>
      </c>
      <c r="EL361" s="12">
        <f t="shared" si="357"/>
        <v>3.6629303442754204</v>
      </c>
      <c r="EM361" s="12">
        <f t="shared" si="358"/>
        <v>0</v>
      </c>
      <c r="EN361" s="12">
        <f t="shared" si="359"/>
        <v>4.7237790232185741</v>
      </c>
      <c r="EO361" s="12">
        <f t="shared" si="360"/>
        <v>0</v>
      </c>
      <c r="EP361" s="12">
        <f t="shared" si="361"/>
        <v>0</v>
      </c>
      <c r="EQ361" s="12" t="e">
        <f t="shared" si="362"/>
        <v>#DIV/0!</v>
      </c>
      <c r="ER361" s="12">
        <f t="shared" si="363"/>
        <v>100</v>
      </c>
      <c r="ES361" s="12">
        <f t="shared" si="364"/>
        <v>0</v>
      </c>
    </row>
    <row r="362" spans="1:149" s="12" customFormat="1" x14ac:dyDescent="0.45">
      <c r="A362" s="12" t="s">
        <v>677</v>
      </c>
      <c r="B362" s="32" t="s">
        <v>126</v>
      </c>
      <c r="C362" s="12" t="s">
        <v>630</v>
      </c>
      <c r="D362" s="12" t="s">
        <v>678</v>
      </c>
      <c r="E362" s="12" t="s">
        <v>20</v>
      </c>
      <c r="F362" s="12" t="s">
        <v>694</v>
      </c>
      <c r="G362" s="12" t="s">
        <v>434</v>
      </c>
      <c r="H362" s="12" t="s">
        <v>224</v>
      </c>
      <c r="I362" s="12">
        <v>24</v>
      </c>
      <c r="J362" s="12">
        <v>200</v>
      </c>
      <c r="L362" s="12">
        <v>1250</v>
      </c>
      <c r="N362" s="12" t="s">
        <v>449</v>
      </c>
      <c r="O362" s="12" t="s">
        <v>724</v>
      </c>
      <c r="P362" s="76" t="s">
        <v>226</v>
      </c>
      <c r="Q362" s="95">
        <v>-1</v>
      </c>
      <c r="R362" s="95"/>
      <c r="S362" s="96"/>
      <c r="AA362" s="59"/>
      <c r="AB362" s="59"/>
      <c r="AC362" s="59"/>
      <c r="AE362" s="48">
        <v>0.13</v>
      </c>
      <c r="AG362" s="48">
        <f t="shared" si="366"/>
        <v>0.87</v>
      </c>
      <c r="AQ362" s="32" t="s">
        <v>110</v>
      </c>
      <c r="AR362" s="62">
        <v>1.0589999999999999</v>
      </c>
      <c r="AS362" s="62">
        <v>1.5660000000000001</v>
      </c>
      <c r="AT362" s="41">
        <f t="shared" si="365"/>
        <v>1523</v>
      </c>
      <c r="AU362" s="81">
        <v>260</v>
      </c>
      <c r="AV362" s="81">
        <v>2000</v>
      </c>
      <c r="AW362" s="81">
        <v>275.33999999999997</v>
      </c>
      <c r="AX362" s="81">
        <v>3.3238768193367498</v>
      </c>
      <c r="AY362" s="81">
        <v>2724.84</v>
      </c>
      <c r="AZ362" s="81">
        <v>38.535056832967044</v>
      </c>
      <c r="BA362" s="32"/>
      <c r="BB362" s="97" t="s">
        <v>441</v>
      </c>
      <c r="BC362" s="32" t="s">
        <v>132</v>
      </c>
      <c r="BD362" s="45">
        <v>51.785694999999997</v>
      </c>
      <c r="BF362" s="45">
        <v>0.68763499999999989</v>
      </c>
      <c r="BH362" s="45">
        <v>14.992380000000001</v>
      </c>
      <c r="BN362" s="45">
        <v>8.1257149999999996</v>
      </c>
      <c r="BP362" s="45">
        <v>9.6850000000000006E-2</v>
      </c>
      <c r="BR362" s="45">
        <v>4.72628</v>
      </c>
      <c r="BX362" s="64">
        <v>8.2419349999999998</v>
      </c>
      <c r="BY362" s="64"/>
      <c r="BZ362" s="64">
        <v>3.5447100000000002</v>
      </c>
      <c r="CA362" s="64"/>
      <c r="CB362" s="64">
        <v>4.5713199999999992</v>
      </c>
      <c r="CC362" s="64"/>
      <c r="DH362" s="64">
        <f t="shared" si="367"/>
        <v>96.77252</v>
      </c>
      <c r="DJ362" s="45">
        <f t="shared" si="340"/>
        <v>3.2274799999999999</v>
      </c>
      <c r="DL362" s="12" t="s">
        <v>408</v>
      </c>
      <c r="DO362" s="41">
        <v>3.12</v>
      </c>
      <c r="DP362" s="12">
        <v>7.0000000000000007E-2</v>
      </c>
      <c r="DU362" s="64"/>
      <c r="DW362" s="32"/>
      <c r="DX362" s="12">
        <f t="shared" si="343"/>
        <v>53.512810248198548</v>
      </c>
      <c r="DY362" s="12">
        <f t="shared" si="344"/>
        <v>0</v>
      </c>
      <c r="DZ362" s="12">
        <f t="shared" si="345"/>
        <v>0.71056845476381092</v>
      </c>
      <c r="EA362" s="12">
        <f t="shared" si="346"/>
        <v>0</v>
      </c>
      <c r="EB362" s="12">
        <f t="shared" si="347"/>
        <v>15.492393915132109</v>
      </c>
      <c r="EC362" s="12">
        <f t="shared" si="348"/>
        <v>0</v>
      </c>
      <c r="ED362" s="12">
        <f t="shared" si="349"/>
        <v>8.3967173738991185</v>
      </c>
      <c r="EE362" s="12">
        <f t="shared" si="350"/>
        <v>0</v>
      </c>
      <c r="EF362" s="12">
        <f t="shared" si="351"/>
        <v>0.10008006405124101</v>
      </c>
      <c r="EG362" s="12">
        <f t="shared" si="352"/>
        <v>0</v>
      </c>
      <c r="EH362" s="12">
        <f t="shared" si="353"/>
        <v>4.88390712570056</v>
      </c>
      <c r="EI362" s="12">
        <f t="shared" si="354"/>
        <v>0</v>
      </c>
      <c r="EJ362" s="12">
        <f t="shared" si="355"/>
        <v>8.5168134507606084</v>
      </c>
      <c r="EK362" s="12">
        <f t="shared" si="356"/>
        <v>0</v>
      </c>
      <c r="EL362" s="12">
        <f t="shared" si="357"/>
        <v>3.6629303442754204</v>
      </c>
      <c r="EM362" s="12">
        <f t="shared" si="358"/>
        <v>0</v>
      </c>
      <c r="EN362" s="12">
        <f t="shared" si="359"/>
        <v>4.7237790232185741</v>
      </c>
      <c r="EO362" s="12">
        <f t="shared" si="360"/>
        <v>0</v>
      </c>
      <c r="EP362" s="12">
        <f t="shared" si="361"/>
        <v>0</v>
      </c>
      <c r="EQ362" s="12" t="e">
        <f t="shared" si="362"/>
        <v>#DIV/0!</v>
      </c>
      <c r="ER362" s="12">
        <f t="shared" si="363"/>
        <v>100</v>
      </c>
      <c r="ES362" s="12">
        <f t="shared" si="364"/>
        <v>0</v>
      </c>
    </row>
    <row r="363" spans="1:149" s="12" customFormat="1" x14ac:dyDescent="0.45">
      <c r="A363" s="12" t="s">
        <v>677</v>
      </c>
      <c r="B363" s="32" t="s">
        <v>126</v>
      </c>
      <c r="C363" s="12" t="s">
        <v>630</v>
      </c>
      <c r="D363" s="12" t="s">
        <v>678</v>
      </c>
      <c r="E363" s="12" t="s">
        <v>20</v>
      </c>
      <c r="F363" s="12" t="s">
        <v>695</v>
      </c>
      <c r="G363" s="12" t="s">
        <v>434</v>
      </c>
      <c r="H363" s="12" t="s">
        <v>224</v>
      </c>
      <c r="I363" s="12">
        <v>24</v>
      </c>
      <c r="J363" s="12">
        <v>200</v>
      </c>
      <c r="L363" s="12">
        <v>1250</v>
      </c>
      <c r="N363" s="12" t="s">
        <v>449</v>
      </c>
      <c r="O363" s="12" t="s">
        <v>725</v>
      </c>
      <c r="P363" s="76" t="s">
        <v>226</v>
      </c>
      <c r="Q363" s="95">
        <v>-1.43</v>
      </c>
      <c r="R363" s="95"/>
      <c r="S363" s="96"/>
      <c r="AA363" s="59"/>
      <c r="AB363" s="59"/>
      <c r="AC363" s="59"/>
      <c r="AE363" s="48">
        <v>0.06</v>
      </c>
      <c r="AG363" s="48">
        <f t="shared" si="366"/>
        <v>0.94</v>
      </c>
      <c r="AQ363" s="32" t="s">
        <v>110</v>
      </c>
      <c r="AR363" s="62">
        <v>1.069</v>
      </c>
      <c r="AS363" s="62">
        <v>1.5649999999999999</v>
      </c>
      <c r="AT363" s="41">
        <f t="shared" si="365"/>
        <v>1523</v>
      </c>
      <c r="AU363" s="81">
        <v>120</v>
      </c>
      <c r="AV363" s="81">
        <v>2000</v>
      </c>
      <c r="AW363" s="81">
        <v>128.28</v>
      </c>
      <c r="AX363" s="81">
        <v>1.5535023946209696</v>
      </c>
      <c r="AY363" s="81">
        <v>2942.2</v>
      </c>
      <c r="AZ363" s="81">
        <v>41.608991432141202</v>
      </c>
      <c r="BA363" s="32"/>
      <c r="BB363" s="97" t="s">
        <v>441</v>
      </c>
      <c r="BC363" s="32" t="s">
        <v>132</v>
      </c>
      <c r="BD363" s="45">
        <v>52.266925000000001</v>
      </c>
      <c r="BF363" s="45">
        <v>0.694025</v>
      </c>
      <c r="BH363" s="45">
        <v>15.1317</v>
      </c>
      <c r="BN363" s="45">
        <v>8.2012250000000009</v>
      </c>
      <c r="BP363" s="45">
        <v>9.7750000000000004E-2</v>
      </c>
      <c r="BR363" s="45">
        <v>4.7702</v>
      </c>
      <c r="BX363" s="64">
        <v>8.3185249999999993</v>
      </c>
      <c r="BY363" s="64"/>
      <c r="BZ363" s="64">
        <v>3.5776499999999998</v>
      </c>
      <c r="CA363" s="64"/>
      <c r="CB363" s="64">
        <v>4.6138000000000003</v>
      </c>
      <c r="CC363" s="64"/>
      <c r="DH363" s="64">
        <f t="shared" si="367"/>
        <v>97.671800000000019</v>
      </c>
      <c r="DJ363" s="45">
        <f t="shared" si="340"/>
        <v>2.3281999999999812</v>
      </c>
      <c r="DL363" s="12" t="s">
        <v>408</v>
      </c>
      <c r="DO363" s="41">
        <v>2.2200000000000002</v>
      </c>
      <c r="DP363" s="12">
        <v>0.06</v>
      </c>
      <c r="DU363" s="64"/>
      <c r="DW363" s="32"/>
      <c r="DX363" s="12">
        <f t="shared" si="343"/>
        <v>53.512810248198548</v>
      </c>
      <c r="DY363" s="12">
        <f t="shared" si="344"/>
        <v>0</v>
      </c>
      <c r="DZ363" s="12">
        <f t="shared" si="345"/>
        <v>0.71056845476381092</v>
      </c>
      <c r="EA363" s="12">
        <f t="shared" si="346"/>
        <v>0</v>
      </c>
      <c r="EB363" s="12">
        <f t="shared" si="347"/>
        <v>15.492393915132102</v>
      </c>
      <c r="EC363" s="12">
        <f t="shared" si="348"/>
        <v>0</v>
      </c>
      <c r="ED363" s="12">
        <f t="shared" si="349"/>
        <v>8.3967173738991185</v>
      </c>
      <c r="EE363" s="12">
        <f t="shared" si="350"/>
        <v>0</v>
      </c>
      <c r="EF363" s="12">
        <f t="shared" si="351"/>
        <v>0.10008006405124098</v>
      </c>
      <c r="EG363" s="12">
        <f t="shared" si="352"/>
        <v>0</v>
      </c>
      <c r="EH363" s="12">
        <f t="shared" si="353"/>
        <v>4.88390712570056</v>
      </c>
      <c r="EI363" s="12">
        <f t="shared" si="354"/>
        <v>0</v>
      </c>
      <c r="EJ363" s="12">
        <f t="shared" si="355"/>
        <v>8.5168134507606066</v>
      </c>
      <c r="EK363" s="12">
        <f t="shared" si="356"/>
        <v>0</v>
      </c>
      <c r="EL363" s="12">
        <f t="shared" si="357"/>
        <v>3.6629303442754195</v>
      </c>
      <c r="EM363" s="12">
        <f t="shared" si="358"/>
        <v>0</v>
      </c>
      <c r="EN363" s="12">
        <f t="shared" si="359"/>
        <v>4.7237790232185741</v>
      </c>
      <c r="EO363" s="12">
        <f t="shared" si="360"/>
        <v>0</v>
      </c>
      <c r="EP363" s="12">
        <f t="shared" si="361"/>
        <v>0</v>
      </c>
      <c r="EQ363" s="12" t="e">
        <f t="shared" si="362"/>
        <v>#DIV/0!</v>
      </c>
      <c r="ER363" s="12">
        <f t="shared" si="363"/>
        <v>100</v>
      </c>
      <c r="ES363" s="12">
        <f t="shared" si="364"/>
        <v>0</v>
      </c>
    </row>
    <row r="364" spans="1:149" s="12" customFormat="1" x14ac:dyDescent="0.45">
      <c r="A364" s="12" t="s">
        <v>677</v>
      </c>
      <c r="B364" s="32" t="s">
        <v>126</v>
      </c>
      <c r="C364" s="12" t="s">
        <v>630</v>
      </c>
      <c r="D364" s="12" t="s">
        <v>678</v>
      </c>
      <c r="E364" s="12" t="s">
        <v>20</v>
      </c>
      <c r="F364" s="12" t="s">
        <v>696</v>
      </c>
      <c r="G364" s="12" t="s">
        <v>434</v>
      </c>
      <c r="H364" s="12" t="s">
        <v>224</v>
      </c>
      <c r="I364" s="12">
        <v>24</v>
      </c>
      <c r="J364" s="12">
        <v>200</v>
      </c>
      <c r="L364" s="12">
        <v>1250</v>
      </c>
      <c r="N364" s="12" t="s">
        <v>449</v>
      </c>
      <c r="O364" s="12" t="s">
        <v>726</v>
      </c>
      <c r="P364" s="76" t="s">
        <v>226</v>
      </c>
      <c r="Q364" s="95">
        <v>-2.82</v>
      </c>
      <c r="R364" s="95"/>
      <c r="S364" s="96"/>
      <c r="AA364" s="59"/>
      <c r="AB364" s="59"/>
      <c r="AC364" s="59"/>
      <c r="AE364" s="48">
        <v>0.05</v>
      </c>
      <c r="AG364" s="48">
        <f t="shared" si="366"/>
        <v>0.95</v>
      </c>
      <c r="AQ364" s="32" t="s">
        <v>110</v>
      </c>
      <c r="AR364" s="62">
        <v>1.07</v>
      </c>
      <c r="AS364" s="62">
        <v>1.5640000000000001</v>
      </c>
      <c r="AT364" s="41">
        <f t="shared" si="365"/>
        <v>1523</v>
      </c>
      <c r="AU364" s="81">
        <v>100</v>
      </c>
      <c r="AV364" s="81">
        <v>2000</v>
      </c>
      <c r="AW364" s="81">
        <v>107</v>
      </c>
      <c r="AX364" s="81">
        <v>1.2964461717700626</v>
      </c>
      <c r="AY364" s="81">
        <v>2971.6</v>
      </c>
      <c r="AZ364" s="81">
        <v>42.024770219478889</v>
      </c>
      <c r="BA364" s="32"/>
      <c r="BB364" s="97" t="s">
        <v>441</v>
      </c>
      <c r="BC364" s="32" t="s">
        <v>132</v>
      </c>
      <c r="BD364" s="45">
        <v>53.004810999999997</v>
      </c>
      <c r="BF364" s="45">
        <v>0.70382299999999987</v>
      </c>
      <c r="BH364" s="45">
        <v>15.345324</v>
      </c>
      <c r="BN364" s="45">
        <v>8.3170070000000003</v>
      </c>
      <c r="BP364" s="45">
        <v>9.9129999999999996E-2</v>
      </c>
      <c r="BR364" s="45">
        <v>4.8375439999999994</v>
      </c>
      <c r="BX364" s="64">
        <v>8.4359629999999992</v>
      </c>
      <c r="BY364" s="64"/>
      <c r="BZ364" s="64">
        <v>3.6281580000000004</v>
      </c>
      <c r="CA364" s="64"/>
      <c r="CB364" s="64">
        <v>4.6789359999999993</v>
      </c>
      <c r="CC364" s="64"/>
      <c r="DH364" s="64">
        <f t="shared" si="367"/>
        <v>99.050695999999988</v>
      </c>
      <c r="DJ364" s="45">
        <f t="shared" si="340"/>
        <v>0.94930400000001214</v>
      </c>
      <c r="DL364" s="12" t="s">
        <v>408</v>
      </c>
      <c r="DO364" s="41">
        <v>0.84</v>
      </c>
      <c r="DP364" s="12">
        <v>0.06</v>
      </c>
      <c r="DU364" s="64"/>
      <c r="DW364" s="32"/>
      <c r="DX364" s="12">
        <f t="shared" si="343"/>
        <v>53.512810248198562</v>
      </c>
      <c r="DY364" s="12">
        <f t="shared" si="344"/>
        <v>0</v>
      </c>
      <c r="DZ364" s="12">
        <f t="shared" si="345"/>
        <v>0.71056845476381103</v>
      </c>
      <c r="EA364" s="12">
        <f t="shared" si="346"/>
        <v>0</v>
      </c>
      <c r="EB364" s="12">
        <f t="shared" si="347"/>
        <v>15.492393915132109</v>
      </c>
      <c r="EC364" s="12">
        <f t="shared" si="348"/>
        <v>0</v>
      </c>
      <c r="ED364" s="12">
        <f t="shared" si="349"/>
        <v>8.3967173738991203</v>
      </c>
      <c r="EE364" s="12">
        <f t="shared" si="350"/>
        <v>0</v>
      </c>
      <c r="EF364" s="12">
        <f t="shared" si="351"/>
        <v>0.10008006405124101</v>
      </c>
      <c r="EG364" s="12">
        <f t="shared" si="352"/>
        <v>0</v>
      </c>
      <c r="EH364" s="12">
        <f t="shared" si="353"/>
        <v>4.88390712570056</v>
      </c>
      <c r="EI364" s="12">
        <f t="shared" si="354"/>
        <v>0</v>
      </c>
      <c r="EJ364" s="12">
        <f t="shared" si="355"/>
        <v>8.5168134507606084</v>
      </c>
      <c r="EK364" s="12">
        <f t="shared" si="356"/>
        <v>0</v>
      </c>
      <c r="EL364" s="12">
        <f t="shared" si="357"/>
        <v>3.6629303442754209</v>
      </c>
      <c r="EM364" s="12">
        <f t="shared" si="358"/>
        <v>0</v>
      </c>
      <c r="EN364" s="12">
        <f t="shared" si="359"/>
        <v>4.7237790232185741</v>
      </c>
      <c r="EO364" s="12">
        <f t="shared" si="360"/>
        <v>0</v>
      </c>
      <c r="EP364" s="12">
        <f t="shared" si="361"/>
        <v>0</v>
      </c>
      <c r="EQ364" s="12" t="e">
        <f t="shared" si="362"/>
        <v>#DIV/0!</v>
      </c>
      <c r="ER364" s="12">
        <f t="shared" si="363"/>
        <v>100</v>
      </c>
      <c r="ES364" s="12">
        <f t="shared" si="364"/>
        <v>0</v>
      </c>
    </row>
    <row r="365" spans="1:149" s="12" customFormat="1" x14ac:dyDescent="0.45">
      <c r="A365" s="12" t="s">
        <v>677</v>
      </c>
      <c r="B365" s="32" t="s">
        <v>126</v>
      </c>
      <c r="C365" s="12" t="s">
        <v>630</v>
      </c>
      <c r="D365" s="12" t="s">
        <v>678</v>
      </c>
      <c r="E365" s="12" t="s">
        <v>20</v>
      </c>
      <c r="F365" s="12" t="s">
        <v>697</v>
      </c>
      <c r="G365" s="12" t="s">
        <v>434</v>
      </c>
      <c r="H365" s="12" t="s">
        <v>224</v>
      </c>
      <c r="I365" s="12">
        <v>36</v>
      </c>
      <c r="J365" s="12">
        <v>300</v>
      </c>
      <c r="L365" s="12">
        <v>1250</v>
      </c>
      <c r="N365" s="12" t="s">
        <v>449</v>
      </c>
      <c r="O365" s="12" t="s">
        <v>727</v>
      </c>
      <c r="P365" s="76" t="s">
        <v>226</v>
      </c>
      <c r="Q365" s="95">
        <v>-0.56000000000000005</v>
      </c>
      <c r="R365" s="95"/>
      <c r="S365" s="96"/>
      <c r="AA365" s="59"/>
      <c r="AB365" s="59"/>
      <c r="AC365" s="59"/>
      <c r="AE365" s="48">
        <v>0.45</v>
      </c>
      <c r="AG365" s="48">
        <f t="shared" si="366"/>
        <v>0.55000000000000004</v>
      </c>
      <c r="AQ365" s="32" t="s">
        <v>110</v>
      </c>
      <c r="AR365" s="62">
        <v>1.079</v>
      </c>
      <c r="AS365" s="62">
        <v>2.028</v>
      </c>
      <c r="AT365" s="41">
        <f t="shared" si="365"/>
        <v>1523</v>
      </c>
      <c r="AU365" s="81">
        <v>1350</v>
      </c>
      <c r="AV365" s="81">
        <v>3000</v>
      </c>
      <c r="AW365" s="81">
        <v>1456.6499999999999</v>
      </c>
      <c r="AX365" s="81">
        <v>12.424490271863268</v>
      </c>
      <c r="AY365" s="81">
        <v>3346.2000000000007</v>
      </c>
      <c r="AZ365" s="81">
        <v>40.216318926525346</v>
      </c>
      <c r="BA365" s="32"/>
      <c r="BB365" s="97" t="s">
        <v>441</v>
      </c>
      <c r="BC365" s="32" t="s">
        <v>132</v>
      </c>
      <c r="BD365" s="45">
        <v>50.400821999999998</v>
      </c>
      <c r="BF365" s="45">
        <v>0.66924600000000001</v>
      </c>
      <c r="BH365" s="45">
        <v>14.591448</v>
      </c>
      <c r="BN365" s="45">
        <v>7.9084140000000014</v>
      </c>
      <c r="BP365" s="45">
        <v>9.4259999999999997E-2</v>
      </c>
      <c r="BR365" s="45">
        <v>4.599888</v>
      </c>
      <c r="BX365" s="64">
        <v>8.0215259999999997</v>
      </c>
      <c r="BY365" s="64"/>
      <c r="BZ365" s="64">
        <v>3.449916</v>
      </c>
      <c r="CA365" s="64"/>
      <c r="CB365" s="64">
        <v>4.4490720000000001</v>
      </c>
      <c r="CC365" s="64"/>
      <c r="DH365" s="64">
        <f t="shared" si="367"/>
        <v>94.184592000000009</v>
      </c>
      <c r="DJ365" s="45">
        <f t="shared" si="340"/>
        <v>5.8154079999999908</v>
      </c>
      <c r="DL365" s="12" t="s">
        <v>408</v>
      </c>
      <c r="DO365" s="41">
        <v>5.71</v>
      </c>
      <c r="DP365" s="12">
        <v>7.0000000000000007E-2</v>
      </c>
      <c r="DU365" s="64"/>
      <c r="DW365" s="32"/>
      <c r="DX365" s="12">
        <f t="shared" si="343"/>
        <v>53.512810248198548</v>
      </c>
      <c r="DY365" s="12">
        <f t="shared" si="344"/>
        <v>0</v>
      </c>
      <c r="DZ365" s="12">
        <f t="shared" si="345"/>
        <v>0.71056845476381092</v>
      </c>
      <c r="EA365" s="12">
        <f t="shared" si="346"/>
        <v>0</v>
      </c>
      <c r="EB365" s="12">
        <f t="shared" si="347"/>
        <v>15.492393915132105</v>
      </c>
      <c r="EC365" s="12">
        <f t="shared" si="348"/>
        <v>0</v>
      </c>
      <c r="ED365" s="12">
        <f t="shared" si="349"/>
        <v>8.3967173738991185</v>
      </c>
      <c r="EE365" s="12">
        <f t="shared" si="350"/>
        <v>0</v>
      </c>
      <c r="EF365" s="12">
        <f t="shared" si="351"/>
        <v>0.10008006405124098</v>
      </c>
      <c r="EG365" s="12">
        <f t="shared" si="352"/>
        <v>0</v>
      </c>
      <c r="EH365" s="12">
        <f t="shared" si="353"/>
        <v>4.88390712570056</v>
      </c>
      <c r="EI365" s="12">
        <f t="shared" si="354"/>
        <v>0</v>
      </c>
      <c r="EJ365" s="12">
        <f t="shared" si="355"/>
        <v>8.5168134507606084</v>
      </c>
      <c r="EK365" s="12">
        <f t="shared" si="356"/>
        <v>0</v>
      </c>
      <c r="EL365" s="12">
        <f t="shared" si="357"/>
        <v>3.6629303442754195</v>
      </c>
      <c r="EM365" s="12">
        <f t="shared" si="358"/>
        <v>0</v>
      </c>
      <c r="EN365" s="12">
        <f t="shared" si="359"/>
        <v>4.7237790232185741</v>
      </c>
      <c r="EO365" s="12">
        <f t="shared" si="360"/>
        <v>0</v>
      </c>
      <c r="EP365" s="12">
        <f t="shared" si="361"/>
        <v>0</v>
      </c>
      <c r="EQ365" s="12" t="e">
        <f t="shared" si="362"/>
        <v>#DIV/0!</v>
      </c>
      <c r="ER365" s="12">
        <f t="shared" si="363"/>
        <v>100</v>
      </c>
      <c r="ES365" s="12">
        <f t="shared" si="364"/>
        <v>0</v>
      </c>
    </row>
    <row r="366" spans="1:149" s="12" customFormat="1" x14ac:dyDescent="0.45">
      <c r="A366" s="12" t="s">
        <v>677</v>
      </c>
      <c r="B366" s="32" t="s">
        <v>126</v>
      </c>
      <c r="C366" s="12" t="s">
        <v>630</v>
      </c>
      <c r="D366" s="12" t="s">
        <v>678</v>
      </c>
      <c r="E366" s="12" t="s">
        <v>20</v>
      </c>
      <c r="F366" s="12" t="s">
        <v>698</v>
      </c>
      <c r="G366" s="12" t="s">
        <v>434</v>
      </c>
      <c r="H366" s="12" t="s">
        <v>224</v>
      </c>
      <c r="I366" s="12">
        <v>36</v>
      </c>
      <c r="J366" s="12">
        <v>300</v>
      </c>
      <c r="L366" s="12">
        <v>1250</v>
      </c>
      <c r="N366" s="12" t="s">
        <v>449</v>
      </c>
      <c r="O366" s="12" t="s">
        <v>728</v>
      </c>
      <c r="P366" s="76" t="s">
        <v>226</v>
      </c>
      <c r="Q366" s="95">
        <v>-1.26</v>
      </c>
      <c r="R366" s="95"/>
      <c r="S366" s="96"/>
      <c r="AA366" s="59"/>
      <c r="AB366" s="59"/>
      <c r="AC366" s="59"/>
      <c r="AE366" s="48">
        <v>0.21</v>
      </c>
      <c r="AG366" s="48">
        <f t="shared" si="366"/>
        <v>0.79</v>
      </c>
      <c r="AQ366" s="32" t="s">
        <v>110</v>
      </c>
      <c r="AR366" s="62">
        <v>1.109</v>
      </c>
      <c r="AS366" s="62">
        <v>2.0019999999999998</v>
      </c>
      <c r="AT366" s="41">
        <f t="shared" si="365"/>
        <v>1523</v>
      </c>
      <c r="AU366" s="81">
        <v>630</v>
      </c>
      <c r="AV366" s="81">
        <v>3000</v>
      </c>
      <c r="AW366" s="81">
        <v>698.67</v>
      </c>
      <c r="AX366" s="81">
        <v>6.0559040442433867</v>
      </c>
      <c r="AY366" s="81">
        <v>4744.74</v>
      </c>
      <c r="AZ366" s="81">
        <v>57.024677862483365</v>
      </c>
      <c r="BA366" s="32"/>
      <c r="BB366" s="97" t="s">
        <v>441</v>
      </c>
      <c r="BC366" s="32" t="s">
        <v>132</v>
      </c>
      <c r="BD366" s="45">
        <v>51.860553000000003</v>
      </c>
      <c r="BF366" s="45">
        <v>0.68862899999999994</v>
      </c>
      <c r="BH366" s="45">
        <v>15.014052</v>
      </c>
      <c r="BN366" s="45">
        <v>8.1374610000000001</v>
      </c>
      <c r="BP366" s="45">
        <v>9.6989999999999993E-2</v>
      </c>
      <c r="BR366" s="45">
        <v>4.7331120000000002</v>
      </c>
      <c r="BX366" s="64">
        <v>8.2538489999999989</v>
      </c>
      <c r="BY366" s="64"/>
      <c r="BZ366" s="64">
        <v>3.5498340000000002</v>
      </c>
      <c r="CA366" s="64"/>
      <c r="CB366" s="64">
        <v>4.5779279999999991</v>
      </c>
      <c r="CC366" s="64"/>
      <c r="DH366" s="64">
        <f t="shared" si="367"/>
        <v>96.912408000000013</v>
      </c>
      <c r="DJ366" s="45">
        <f t="shared" si="340"/>
        <v>3.0875919999999866</v>
      </c>
      <c r="DL366" s="12" t="s">
        <v>408</v>
      </c>
      <c r="DO366" s="41">
        <v>2.98</v>
      </c>
      <c r="DP366" s="12">
        <v>0.06</v>
      </c>
      <c r="DU366" s="64"/>
      <c r="DW366" s="32"/>
      <c r="DX366" s="12">
        <f t="shared" si="343"/>
        <v>53.512810248198548</v>
      </c>
      <c r="DY366" s="12">
        <f t="shared" si="344"/>
        <v>0</v>
      </c>
      <c r="DZ366" s="12">
        <f t="shared" si="345"/>
        <v>0.71056845476381081</v>
      </c>
      <c r="EA366" s="12">
        <f t="shared" si="346"/>
        <v>0</v>
      </c>
      <c r="EB366" s="12">
        <f t="shared" si="347"/>
        <v>15.492393915132102</v>
      </c>
      <c r="EC366" s="12">
        <f t="shared" si="348"/>
        <v>0</v>
      </c>
      <c r="ED366" s="12">
        <f t="shared" si="349"/>
        <v>8.3967173738991185</v>
      </c>
      <c r="EE366" s="12">
        <f t="shared" si="350"/>
        <v>0</v>
      </c>
      <c r="EF366" s="12">
        <f t="shared" si="351"/>
        <v>0.10008006405124097</v>
      </c>
      <c r="EG366" s="12">
        <f t="shared" si="352"/>
        <v>0</v>
      </c>
      <c r="EH366" s="12">
        <f t="shared" si="353"/>
        <v>4.88390712570056</v>
      </c>
      <c r="EI366" s="12">
        <f t="shared" si="354"/>
        <v>0</v>
      </c>
      <c r="EJ366" s="12">
        <f t="shared" si="355"/>
        <v>8.5168134507606066</v>
      </c>
      <c r="EK366" s="12">
        <f t="shared" si="356"/>
        <v>0</v>
      </c>
      <c r="EL366" s="12">
        <f t="shared" si="357"/>
        <v>3.6629303442754204</v>
      </c>
      <c r="EM366" s="12">
        <f t="shared" si="358"/>
        <v>0</v>
      </c>
      <c r="EN366" s="12">
        <f t="shared" si="359"/>
        <v>4.7237790232185732</v>
      </c>
      <c r="EO366" s="12">
        <f t="shared" si="360"/>
        <v>0</v>
      </c>
      <c r="EP366" s="12">
        <f t="shared" si="361"/>
        <v>0</v>
      </c>
      <c r="EQ366" s="12" t="e">
        <f t="shared" si="362"/>
        <v>#DIV/0!</v>
      </c>
      <c r="ER366" s="12">
        <f t="shared" si="363"/>
        <v>100</v>
      </c>
      <c r="ES366" s="12">
        <f t="shared" si="364"/>
        <v>0</v>
      </c>
    </row>
    <row r="367" spans="1:149" s="12" customFormat="1" x14ac:dyDescent="0.45">
      <c r="A367" s="12" t="s">
        <v>677</v>
      </c>
      <c r="B367" s="32" t="s">
        <v>126</v>
      </c>
      <c r="C367" s="12" t="s">
        <v>630</v>
      </c>
      <c r="D367" s="12" t="s">
        <v>678</v>
      </c>
      <c r="E367" s="12" t="s">
        <v>20</v>
      </c>
      <c r="F367" s="12" t="s">
        <v>699</v>
      </c>
      <c r="G367" s="12" t="s">
        <v>434</v>
      </c>
      <c r="H367" s="12" t="s">
        <v>224</v>
      </c>
      <c r="I367" s="12">
        <v>36</v>
      </c>
      <c r="J367" s="12">
        <v>300</v>
      </c>
      <c r="L367" s="12">
        <v>1250</v>
      </c>
      <c r="N367" s="12" t="s">
        <v>449</v>
      </c>
      <c r="O367" s="12" t="s">
        <v>729</v>
      </c>
      <c r="P367" s="76" t="s">
        <v>226</v>
      </c>
      <c r="Q367" s="95">
        <v>-3.24</v>
      </c>
      <c r="R367" s="95"/>
      <c r="S367" s="96"/>
      <c r="AA367" s="59"/>
      <c r="AB367" s="59"/>
      <c r="AC367" s="59"/>
      <c r="AE367" s="48">
        <v>0.15</v>
      </c>
      <c r="AG367" s="48">
        <f t="shared" si="366"/>
        <v>0.85</v>
      </c>
      <c r="AQ367" s="32" t="s">
        <v>110</v>
      </c>
      <c r="AR367" s="62">
        <v>1.119</v>
      </c>
      <c r="AS367" s="62">
        <v>1.998</v>
      </c>
      <c r="AT367" s="41">
        <f t="shared" si="365"/>
        <v>1523</v>
      </c>
      <c r="AU367" s="81">
        <v>450</v>
      </c>
      <c r="AV367" s="81">
        <v>3000</v>
      </c>
      <c r="AW367" s="81">
        <v>503.55</v>
      </c>
      <c r="AX367" s="81">
        <v>4.3843902600248201</v>
      </c>
      <c r="AY367" s="81">
        <v>5094.8999999999996</v>
      </c>
      <c r="AZ367" s="81">
        <v>61.23307731120493</v>
      </c>
      <c r="BA367" s="32"/>
      <c r="BB367" s="97" t="s">
        <v>441</v>
      </c>
      <c r="BC367" s="32" t="s">
        <v>132</v>
      </c>
      <c r="BD367" s="45">
        <v>52.598438999999999</v>
      </c>
      <c r="BF367" s="45">
        <v>0.69842699999999991</v>
      </c>
      <c r="BH367" s="45">
        <v>15.227676000000001</v>
      </c>
      <c r="BN367" s="45">
        <v>8.2532430000000012</v>
      </c>
      <c r="BP367" s="45">
        <v>9.8370000000000013E-2</v>
      </c>
      <c r="BR367" s="45">
        <v>4.8004560000000005</v>
      </c>
      <c r="BX367" s="64">
        <v>8.3712870000000006</v>
      </c>
      <c r="BY367" s="64"/>
      <c r="BZ367" s="64">
        <v>3.6003420000000004</v>
      </c>
      <c r="CA367" s="64"/>
      <c r="CB367" s="64">
        <v>4.6430639999999999</v>
      </c>
      <c r="CC367" s="64"/>
      <c r="DH367" s="64">
        <f t="shared" si="367"/>
        <v>98.291303999999982</v>
      </c>
      <c r="DJ367" s="45">
        <f t="shared" si="340"/>
        <v>1.7086960000000175</v>
      </c>
      <c r="DL367" s="12" t="s">
        <v>408</v>
      </c>
      <c r="DO367" s="45">
        <v>1.6</v>
      </c>
      <c r="DP367" s="12">
        <v>0.06</v>
      </c>
      <c r="DU367" s="64"/>
      <c r="DW367" s="32"/>
      <c r="DX367" s="12">
        <f t="shared" si="343"/>
        <v>53.512810248198569</v>
      </c>
      <c r="DY367" s="12">
        <f t="shared" si="344"/>
        <v>0</v>
      </c>
      <c r="DZ367" s="12">
        <f t="shared" si="345"/>
        <v>0.71056845476381114</v>
      </c>
      <c r="EA367" s="12">
        <f t="shared" si="346"/>
        <v>0</v>
      </c>
      <c r="EB367" s="12">
        <f t="shared" si="347"/>
        <v>15.492393915132109</v>
      </c>
      <c r="EC367" s="12">
        <f t="shared" si="348"/>
        <v>0</v>
      </c>
      <c r="ED367" s="12">
        <f t="shared" si="349"/>
        <v>8.3967173738991221</v>
      </c>
      <c r="EE367" s="12">
        <f t="shared" si="350"/>
        <v>0</v>
      </c>
      <c r="EF367" s="12">
        <f t="shared" si="351"/>
        <v>0.10008006405124104</v>
      </c>
      <c r="EG367" s="12">
        <f t="shared" si="352"/>
        <v>0</v>
      </c>
      <c r="EH367" s="12">
        <f t="shared" si="353"/>
        <v>4.8839071257005617</v>
      </c>
      <c r="EI367" s="12">
        <f t="shared" si="354"/>
        <v>0</v>
      </c>
      <c r="EJ367" s="12">
        <f t="shared" si="355"/>
        <v>8.5168134507606101</v>
      </c>
      <c r="EK367" s="12">
        <f t="shared" si="356"/>
        <v>0</v>
      </c>
      <c r="EL367" s="12">
        <f t="shared" si="357"/>
        <v>3.6629303442754217</v>
      </c>
      <c r="EM367" s="12">
        <f t="shared" si="358"/>
        <v>0</v>
      </c>
      <c r="EN367" s="12">
        <f t="shared" si="359"/>
        <v>4.7237790232185759</v>
      </c>
      <c r="EO367" s="12">
        <f t="shared" si="360"/>
        <v>0</v>
      </c>
      <c r="EP367" s="12">
        <f t="shared" si="361"/>
        <v>0</v>
      </c>
      <c r="EQ367" s="12" t="e">
        <f t="shared" si="362"/>
        <v>#DIV/0!</v>
      </c>
      <c r="ER367" s="12">
        <f t="shared" si="363"/>
        <v>100</v>
      </c>
      <c r="ES367" s="12">
        <f t="shared" si="364"/>
        <v>0</v>
      </c>
    </row>
    <row r="368" spans="1:149" s="12" customFormat="1" x14ac:dyDescent="0.45">
      <c r="A368" s="12" t="s">
        <v>677</v>
      </c>
      <c r="B368" s="32" t="s">
        <v>126</v>
      </c>
      <c r="C368" s="12" t="s">
        <v>630</v>
      </c>
      <c r="D368" s="12" t="s">
        <v>678</v>
      </c>
      <c r="E368" s="12" t="s">
        <v>20</v>
      </c>
      <c r="F368" s="12" t="s">
        <v>700</v>
      </c>
      <c r="G368" s="12" t="s">
        <v>434</v>
      </c>
      <c r="H368" s="12" t="s">
        <v>224</v>
      </c>
      <c r="J368" s="12">
        <v>300</v>
      </c>
      <c r="L368" s="12">
        <v>1250</v>
      </c>
      <c r="P368" s="76" t="s">
        <v>226</v>
      </c>
      <c r="Q368" s="95"/>
      <c r="R368" s="95"/>
      <c r="S368" s="96"/>
      <c r="AA368" s="59"/>
      <c r="AB368" s="59"/>
      <c r="AC368" s="59"/>
      <c r="AE368" s="48">
        <v>0.15</v>
      </c>
      <c r="AG368" s="48">
        <f t="shared" si="366"/>
        <v>0.85</v>
      </c>
      <c r="AQ368" s="32" t="s">
        <v>110</v>
      </c>
      <c r="AR368" s="62">
        <v>1.119</v>
      </c>
      <c r="AS368" s="62">
        <v>1.998</v>
      </c>
      <c r="AT368" s="41">
        <f t="shared" si="365"/>
        <v>1523</v>
      </c>
      <c r="AU368" s="81">
        <v>450</v>
      </c>
      <c r="AV368" s="81">
        <v>3000</v>
      </c>
      <c r="AW368" s="81">
        <v>503.55</v>
      </c>
      <c r="AX368" s="81">
        <v>4.3843902600248201</v>
      </c>
      <c r="AY368" s="81">
        <v>5094.8999999999996</v>
      </c>
      <c r="AZ368" s="81">
        <v>61.23307731120493</v>
      </c>
      <c r="BA368" s="32"/>
      <c r="BB368" s="97" t="s">
        <v>441</v>
      </c>
      <c r="BC368" s="32" t="s">
        <v>132</v>
      </c>
      <c r="BD368" s="45">
        <v>52.598438999999999</v>
      </c>
      <c r="BF368" s="45">
        <v>0.69842699999999991</v>
      </c>
      <c r="BH368" s="45">
        <v>15.227676000000001</v>
      </c>
      <c r="BN368" s="45">
        <v>8.2532430000000012</v>
      </c>
      <c r="BP368" s="45">
        <v>9.8370000000000013E-2</v>
      </c>
      <c r="BR368" s="45">
        <v>4.8004560000000005</v>
      </c>
      <c r="BX368" s="64">
        <v>8.3712870000000006</v>
      </c>
      <c r="BY368" s="64"/>
      <c r="BZ368" s="64">
        <v>3.6003420000000004</v>
      </c>
      <c r="CA368" s="64"/>
      <c r="CB368" s="64">
        <v>4.6430639999999999</v>
      </c>
      <c r="CC368" s="64"/>
      <c r="DH368" s="64">
        <f t="shared" si="367"/>
        <v>98.291303999999982</v>
      </c>
      <c r="DJ368" s="45">
        <f t="shared" si="340"/>
        <v>1.7086960000000175</v>
      </c>
      <c r="DL368" s="12" t="s">
        <v>408</v>
      </c>
      <c r="DO368" s="45">
        <v>1.6</v>
      </c>
      <c r="DP368" s="12">
        <v>0.06</v>
      </c>
      <c r="DU368" s="64"/>
      <c r="DW368" s="32"/>
      <c r="DX368" s="12">
        <f t="shared" si="343"/>
        <v>53.512810248198569</v>
      </c>
      <c r="DY368" s="12">
        <f t="shared" si="344"/>
        <v>0</v>
      </c>
      <c r="DZ368" s="12">
        <f t="shared" si="345"/>
        <v>0.71056845476381114</v>
      </c>
      <c r="EA368" s="12">
        <f t="shared" si="346"/>
        <v>0</v>
      </c>
      <c r="EB368" s="12">
        <f t="shared" si="347"/>
        <v>15.492393915132109</v>
      </c>
      <c r="EC368" s="12">
        <f t="shared" si="348"/>
        <v>0</v>
      </c>
      <c r="ED368" s="12">
        <f t="shared" si="349"/>
        <v>8.3967173738991221</v>
      </c>
      <c r="EE368" s="12">
        <f t="shared" si="350"/>
        <v>0</v>
      </c>
      <c r="EF368" s="12">
        <f t="shared" si="351"/>
        <v>0.10008006405124104</v>
      </c>
      <c r="EG368" s="12">
        <f t="shared" si="352"/>
        <v>0</v>
      </c>
      <c r="EH368" s="12">
        <f t="shared" si="353"/>
        <v>4.8839071257005617</v>
      </c>
      <c r="EI368" s="12">
        <f t="shared" si="354"/>
        <v>0</v>
      </c>
      <c r="EJ368" s="12">
        <f t="shared" si="355"/>
        <v>8.5168134507606101</v>
      </c>
      <c r="EK368" s="12">
        <f t="shared" si="356"/>
        <v>0</v>
      </c>
      <c r="EL368" s="12">
        <f t="shared" si="357"/>
        <v>3.6629303442754217</v>
      </c>
      <c r="EM368" s="12">
        <f t="shared" si="358"/>
        <v>0</v>
      </c>
      <c r="EN368" s="12">
        <f t="shared" si="359"/>
        <v>4.7237790232185759</v>
      </c>
      <c r="EO368" s="12">
        <f t="shared" si="360"/>
        <v>0</v>
      </c>
      <c r="EP368" s="12">
        <f t="shared" si="361"/>
        <v>0</v>
      </c>
      <c r="EQ368" s="12" t="e">
        <f t="shared" si="362"/>
        <v>#DIV/0!</v>
      </c>
      <c r="ER368" s="12">
        <f t="shared" si="363"/>
        <v>100</v>
      </c>
      <c r="ES368" s="12">
        <f t="shared" si="364"/>
        <v>0</v>
      </c>
    </row>
    <row r="369" spans="1:149" s="12" customFormat="1" x14ac:dyDescent="0.45">
      <c r="A369" s="12" t="s">
        <v>677</v>
      </c>
      <c r="B369" s="32" t="s">
        <v>126</v>
      </c>
      <c r="C369" s="12" t="s">
        <v>630</v>
      </c>
      <c r="D369" s="12" t="s">
        <v>678</v>
      </c>
      <c r="E369" s="12" t="s">
        <v>20</v>
      </c>
      <c r="F369" s="12" t="s">
        <v>701</v>
      </c>
      <c r="G369" s="12" t="s">
        <v>434</v>
      </c>
      <c r="H369" s="12" t="s">
        <v>224</v>
      </c>
      <c r="I369" s="12">
        <v>36</v>
      </c>
      <c r="J369" s="12">
        <v>300</v>
      </c>
      <c r="L369" s="12">
        <v>1250</v>
      </c>
      <c r="N369" s="12" t="s">
        <v>449</v>
      </c>
      <c r="O369" s="12" t="s">
        <v>730</v>
      </c>
      <c r="P369" s="76" t="s">
        <v>226</v>
      </c>
      <c r="Q369" s="95">
        <v>-3.97</v>
      </c>
      <c r="R369" s="95"/>
      <c r="S369" s="96"/>
      <c r="AA369" s="59"/>
      <c r="AB369" s="59"/>
      <c r="AC369" s="59"/>
      <c r="AE369" s="48"/>
      <c r="AG369" s="48"/>
      <c r="AQ369" s="32"/>
      <c r="AR369" s="62"/>
      <c r="AS369" s="62"/>
      <c r="AT369" s="41"/>
      <c r="AU369" s="81"/>
      <c r="AV369" s="81"/>
      <c r="AW369" s="81"/>
      <c r="AX369" s="81"/>
      <c r="AY369" s="81"/>
      <c r="AZ369" s="81"/>
      <c r="BA369" s="32"/>
      <c r="BB369" s="97" t="s">
        <v>441</v>
      </c>
      <c r="BC369" s="32" t="s">
        <v>132</v>
      </c>
      <c r="BD369" s="45">
        <v>52.935299999999998</v>
      </c>
      <c r="BF369" s="45">
        <v>0.70289999999999997</v>
      </c>
      <c r="BH369" s="45">
        <v>15.325200000000001</v>
      </c>
      <c r="BN369" s="45">
        <v>8.3061000000000007</v>
      </c>
      <c r="BP369" s="45">
        <v>9.9000000000000005E-2</v>
      </c>
      <c r="BR369" s="45">
        <v>4.8311999999999999</v>
      </c>
      <c r="BX369" s="64">
        <v>8.4249000000000009</v>
      </c>
      <c r="BY369" s="64"/>
      <c r="BZ369" s="64">
        <v>3.6234000000000002</v>
      </c>
      <c r="CA369" s="64"/>
      <c r="CB369" s="64">
        <v>4.6727999999999996</v>
      </c>
      <c r="CC369" s="64"/>
      <c r="DH369" s="64">
        <f t="shared" si="367"/>
        <v>98.920799999999986</v>
      </c>
      <c r="DJ369" s="45">
        <f t="shared" si="340"/>
        <v>1.0792000000000144</v>
      </c>
      <c r="DL369" s="12" t="s">
        <v>408</v>
      </c>
      <c r="DO369" s="41">
        <v>0.97</v>
      </c>
      <c r="DP369" s="12">
        <v>0.06</v>
      </c>
      <c r="DU369" s="64"/>
      <c r="DW369" s="32"/>
      <c r="DX369" s="12">
        <f t="shared" si="343"/>
        <v>53.512810248198562</v>
      </c>
      <c r="DY369" s="12">
        <f t="shared" si="344"/>
        <v>0</v>
      </c>
      <c r="DZ369" s="12">
        <f t="shared" si="345"/>
        <v>0.71056845476381114</v>
      </c>
      <c r="EA369" s="12">
        <f t="shared" si="346"/>
        <v>0</v>
      </c>
      <c r="EB369" s="12">
        <f t="shared" si="347"/>
        <v>15.492393915132109</v>
      </c>
      <c r="EC369" s="12">
        <f t="shared" si="348"/>
        <v>0</v>
      </c>
      <c r="ED369" s="12">
        <f t="shared" si="349"/>
        <v>8.3967173738991203</v>
      </c>
      <c r="EE369" s="12">
        <f t="shared" si="350"/>
        <v>0</v>
      </c>
      <c r="EF369" s="12">
        <f t="shared" si="351"/>
        <v>0.10008006405124101</v>
      </c>
      <c r="EG369" s="12">
        <f t="shared" si="352"/>
        <v>0</v>
      </c>
      <c r="EH369" s="12">
        <f t="shared" si="353"/>
        <v>4.8839071257005608</v>
      </c>
      <c r="EI369" s="12">
        <f t="shared" si="354"/>
        <v>0</v>
      </c>
      <c r="EJ369" s="12">
        <f t="shared" si="355"/>
        <v>8.5168134507606101</v>
      </c>
      <c r="EK369" s="12">
        <f t="shared" si="356"/>
        <v>0</v>
      </c>
      <c r="EL369" s="12">
        <f t="shared" si="357"/>
        <v>3.6629303442754209</v>
      </c>
      <c r="EM369" s="12">
        <f t="shared" si="358"/>
        <v>0</v>
      </c>
      <c r="EN369" s="12">
        <f t="shared" si="359"/>
        <v>4.723779023218575</v>
      </c>
      <c r="EO369" s="12">
        <f t="shared" si="360"/>
        <v>0</v>
      </c>
      <c r="EP369" s="12">
        <f t="shared" si="361"/>
        <v>0</v>
      </c>
      <c r="EQ369" s="12" t="e">
        <f t="shared" si="362"/>
        <v>#DIV/0!</v>
      </c>
      <c r="ER369" s="12">
        <f t="shared" si="363"/>
        <v>100</v>
      </c>
      <c r="ES369" s="12">
        <f t="shared" si="364"/>
        <v>0</v>
      </c>
    </row>
    <row r="370" spans="1:149" s="12" customFormat="1" x14ac:dyDescent="0.45">
      <c r="A370" s="12" t="s">
        <v>677</v>
      </c>
      <c r="B370" s="32" t="s">
        <v>126</v>
      </c>
      <c r="C370" s="12" t="s">
        <v>630</v>
      </c>
      <c r="D370" s="12" t="s">
        <v>678</v>
      </c>
      <c r="E370" s="12" t="s">
        <v>20</v>
      </c>
      <c r="F370" s="12" t="s">
        <v>702</v>
      </c>
      <c r="G370" s="12" t="s">
        <v>434</v>
      </c>
      <c r="H370" s="12" t="s">
        <v>224</v>
      </c>
      <c r="I370" s="12">
        <v>36</v>
      </c>
      <c r="J370" s="12">
        <v>300</v>
      </c>
      <c r="L370" s="12">
        <v>1250</v>
      </c>
      <c r="P370" s="76" t="s">
        <v>226</v>
      </c>
      <c r="Q370" s="95"/>
      <c r="R370" s="95"/>
      <c r="S370" s="96"/>
      <c r="AA370" s="59"/>
      <c r="AB370" s="59"/>
      <c r="AC370" s="59"/>
      <c r="AE370" s="48"/>
      <c r="AG370" s="48"/>
      <c r="AQ370" s="32"/>
      <c r="AR370" s="62"/>
      <c r="AS370" s="62"/>
      <c r="AT370" s="41"/>
      <c r="AU370" s="81"/>
      <c r="AV370" s="81"/>
      <c r="AW370" s="81"/>
      <c r="AX370" s="81"/>
      <c r="AY370" s="81"/>
      <c r="AZ370" s="81"/>
      <c r="BA370" s="32"/>
      <c r="BB370" s="97" t="s">
        <v>441</v>
      </c>
      <c r="BC370" s="32" t="s">
        <v>132</v>
      </c>
      <c r="BD370" s="45">
        <v>52.935299999999998</v>
      </c>
      <c r="BF370" s="45">
        <v>0.70289999999999997</v>
      </c>
      <c r="BH370" s="45">
        <v>15.325200000000001</v>
      </c>
      <c r="BN370" s="45">
        <v>8.3061000000000007</v>
      </c>
      <c r="BP370" s="45">
        <v>9.9000000000000005E-2</v>
      </c>
      <c r="BR370" s="45">
        <v>4.8311999999999999</v>
      </c>
      <c r="BX370" s="64">
        <v>8.4249000000000009</v>
      </c>
      <c r="BY370" s="64"/>
      <c r="BZ370" s="64">
        <v>3.6234000000000002</v>
      </c>
      <c r="CA370" s="64"/>
      <c r="CB370" s="64">
        <v>4.6727999999999996</v>
      </c>
      <c r="CC370" s="64"/>
      <c r="DH370" s="64">
        <f t="shared" si="367"/>
        <v>98.920799999999986</v>
      </c>
      <c r="DJ370" s="45">
        <f t="shared" si="340"/>
        <v>1.0792000000000144</v>
      </c>
      <c r="DL370" s="12" t="s">
        <v>408</v>
      </c>
      <c r="DO370" s="41">
        <v>0.97</v>
      </c>
      <c r="DP370" s="12">
        <v>0.06</v>
      </c>
      <c r="DU370" s="64"/>
      <c r="DW370" s="32"/>
      <c r="DX370" s="12">
        <f t="shared" si="343"/>
        <v>53.512810248198562</v>
      </c>
      <c r="DY370" s="12">
        <f t="shared" si="344"/>
        <v>0</v>
      </c>
      <c r="DZ370" s="12">
        <f t="shared" si="345"/>
        <v>0.71056845476381114</v>
      </c>
      <c r="EA370" s="12">
        <f t="shared" si="346"/>
        <v>0</v>
      </c>
      <c r="EB370" s="12">
        <f t="shared" si="347"/>
        <v>15.492393915132109</v>
      </c>
      <c r="EC370" s="12">
        <f t="shared" si="348"/>
        <v>0</v>
      </c>
      <c r="ED370" s="12">
        <f t="shared" si="349"/>
        <v>8.3967173738991203</v>
      </c>
      <c r="EE370" s="12">
        <f t="shared" si="350"/>
        <v>0</v>
      </c>
      <c r="EF370" s="12">
        <f t="shared" si="351"/>
        <v>0.10008006405124101</v>
      </c>
      <c r="EG370" s="12">
        <f t="shared" si="352"/>
        <v>0</v>
      </c>
      <c r="EH370" s="12">
        <f t="shared" si="353"/>
        <v>4.8839071257005608</v>
      </c>
      <c r="EI370" s="12">
        <f t="shared" si="354"/>
        <v>0</v>
      </c>
      <c r="EJ370" s="12">
        <f t="shared" si="355"/>
        <v>8.5168134507606101</v>
      </c>
      <c r="EK370" s="12">
        <f t="shared" si="356"/>
        <v>0</v>
      </c>
      <c r="EL370" s="12">
        <f t="shared" si="357"/>
        <v>3.6629303442754209</v>
      </c>
      <c r="EM370" s="12">
        <f t="shared" si="358"/>
        <v>0</v>
      </c>
      <c r="EN370" s="12">
        <f t="shared" si="359"/>
        <v>4.723779023218575</v>
      </c>
      <c r="EO370" s="12">
        <f t="shared" si="360"/>
        <v>0</v>
      </c>
      <c r="EP370" s="12">
        <f t="shared" si="361"/>
        <v>0</v>
      </c>
      <c r="EQ370" s="12" t="e">
        <f t="shared" si="362"/>
        <v>#DIV/0!</v>
      </c>
      <c r="ER370" s="12">
        <f t="shared" si="363"/>
        <v>100</v>
      </c>
      <c r="ES370" s="12">
        <f t="shared" si="364"/>
        <v>0</v>
      </c>
    </row>
    <row r="371" spans="1:149" s="12" customFormat="1" x14ac:dyDescent="0.45">
      <c r="A371" s="12" t="s">
        <v>677</v>
      </c>
      <c r="B371" s="32" t="s">
        <v>126</v>
      </c>
      <c r="C371" s="12" t="s">
        <v>630</v>
      </c>
      <c r="D371" s="12" t="s">
        <v>678</v>
      </c>
      <c r="E371" s="12" t="s">
        <v>20</v>
      </c>
      <c r="F371" s="12" t="s">
        <v>703</v>
      </c>
      <c r="G371" s="12" t="s">
        <v>434</v>
      </c>
      <c r="H371" s="12" t="s">
        <v>224</v>
      </c>
      <c r="I371" s="12">
        <v>24</v>
      </c>
      <c r="J371" s="12">
        <v>400</v>
      </c>
      <c r="L371" s="12">
        <v>1250</v>
      </c>
      <c r="N371" s="12" t="s">
        <v>449</v>
      </c>
      <c r="O371" s="12" t="s">
        <v>731</v>
      </c>
      <c r="P371" s="76" t="s">
        <v>226</v>
      </c>
      <c r="Q371" s="95">
        <v>-1.64</v>
      </c>
      <c r="R371" s="95"/>
      <c r="S371" s="96"/>
      <c r="AA371" s="59"/>
      <c r="AB371" s="59"/>
      <c r="AC371" s="59"/>
      <c r="AE371" s="48">
        <v>0.76</v>
      </c>
      <c r="AG371" s="48">
        <f t="shared" si="366"/>
        <v>0.24</v>
      </c>
      <c r="AQ371" s="32" t="s">
        <v>110</v>
      </c>
      <c r="AR371" s="62">
        <v>1.1259999999999999</v>
      </c>
      <c r="AS371" s="62">
        <v>2.6789999999999998</v>
      </c>
      <c r="AT371" s="41">
        <f t="shared" si="365"/>
        <v>1523</v>
      </c>
      <c r="AU371" s="81">
        <v>3040</v>
      </c>
      <c r="AV371" s="81">
        <v>4000</v>
      </c>
      <c r="AW371" s="81">
        <v>3423.0399999999995</v>
      </c>
      <c r="AX371" s="81">
        <v>22.358955721457946</v>
      </c>
      <c r="AY371" s="81">
        <v>2571.8399999999997</v>
      </c>
      <c r="AZ371" s="81">
        <v>28.754045336265293</v>
      </c>
      <c r="BA371" s="32"/>
      <c r="BB371" s="97" t="s">
        <v>441</v>
      </c>
      <c r="BC371" s="32" t="s">
        <v>132</v>
      </c>
      <c r="BD371" s="45">
        <v>49.545302</v>
      </c>
      <c r="BF371" s="45">
        <v>0.65788599999999986</v>
      </c>
      <c r="BH371" s="45">
        <v>14.343768000000001</v>
      </c>
      <c r="BN371" s="45">
        <v>7.7741740000000004</v>
      </c>
      <c r="BP371" s="45">
        <v>9.2660000000000006E-2</v>
      </c>
      <c r="BR371" s="45">
        <v>4.521808</v>
      </c>
      <c r="BX371" s="64">
        <v>7.8853659999999994</v>
      </c>
      <c r="BY371" s="64"/>
      <c r="BZ371" s="64">
        <v>3.391356</v>
      </c>
      <c r="CA371" s="64"/>
      <c r="CB371" s="64">
        <v>4.3735520000000001</v>
      </c>
      <c r="CC371" s="64"/>
      <c r="DH371" s="64">
        <f t="shared" si="367"/>
        <v>92.585872000000009</v>
      </c>
      <c r="DJ371" s="45">
        <f t="shared" si="340"/>
        <v>7.4141279999999909</v>
      </c>
      <c r="DL371" s="12" t="s">
        <v>408</v>
      </c>
      <c r="DO371" s="41">
        <v>7.31</v>
      </c>
      <c r="DP371" s="12">
        <v>0.09</v>
      </c>
      <c r="DU371" s="64"/>
      <c r="DW371" s="32"/>
      <c r="DX371" s="12">
        <f t="shared" si="343"/>
        <v>53.512810248198548</v>
      </c>
      <c r="DY371" s="12">
        <f t="shared" si="344"/>
        <v>0</v>
      </c>
      <c r="DZ371" s="12">
        <f t="shared" si="345"/>
        <v>0.71056845476381081</v>
      </c>
      <c r="EA371" s="12">
        <f t="shared" si="346"/>
        <v>0</v>
      </c>
      <c r="EB371" s="12">
        <f t="shared" si="347"/>
        <v>15.492393915132105</v>
      </c>
      <c r="EC371" s="12">
        <f t="shared" si="348"/>
        <v>0</v>
      </c>
      <c r="ED371" s="12">
        <f t="shared" si="349"/>
        <v>8.3967173738991185</v>
      </c>
      <c r="EE371" s="12">
        <f t="shared" si="350"/>
        <v>0</v>
      </c>
      <c r="EF371" s="12">
        <f t="shared" si="351"/>
        <v>0.10008006405124098</v>
      </c>
      <c r="EG371" s="12">
        <f t="shared" si="352"/>
        <v>0</v>
      </c>
      <c r="EH371" s="12">
        <f t="shared" si="353"/>
        <v>4.88390712570056</v>
      </c>
      <c r="EI371" s="12">
        <f t="shared" si="354"/>
        <v>0</v>
      </c>
      <c r="EJ371" s="12">
        <f t="shared" si="355"/>
        <v>8.5168134507606084</v>
      </c>
      <c r="EK371" s="12">
        <f t="shared" si="356"/>
        <v>0</v>
      </c>
      <c r="EL371" s="12">
        <f t="shared" si="357"/>
        <v>3.6629303442754204</v>
      </c>
      <c r="EM371" s="12">
        <f t="shared" si="358"/>
        <v>0</v>
      </c>
      <c r="EN371" s="12">
        <f t="shared" si="359"/>
        <v>4.7237790232185741</v>
      </c>
      <c r="EO371" s="12">
        <f t="shared" si="360"/>
        <v>0</v>
      </c>
      <c r="EP371" s="12">
        <f t="shared" si="361"/>
        <v>0</v>
      </c>
      <c r="EQ371" s="12" t="e">
        <f t="shared" si="362"/>
        <v>#DIV/0!</v>
      </c>
      <c r="ER371" s="12">
        <f t="shared" si="363"/>
        <v>100</v>
      </c>
      <c r="ES371" s="12">
        <f t="shared" si="364"/>
        <v>0</v>
      </c>
    </row>
    <row r="372" spans="1:149" s="12" customFormat="1" x14ac:dyDescent="0.45">
      <c r="A372" s="12" t="s">
        <v>677</v>
      </c>
      <c r="B372" s="32" t="s">
        <v>126</v>
      </c>
      <c r="C372" s="12" t="s">
        <v>630</v>
      </c>
      <c r="D372" s="12" t="s">
        <v>678</v>
      </c>
      <c r="E372" s="12" t="s">
        <v>20</v>
      </c>
      <c r="F372" s="12" t="s">
        <v>704</v>
      </c>
      <c r="G372" s="12" t="s">
        <v>434</v>
      </c>
      <c r="H372" s="12" t="s">
        <v>224</v>
      </c>
      <c r="I372" s="12">
        <v>24</v>
      </c>
      <c r="J372" s="12">
        <v>400</v>
      </c>
      <c r="L372" s="12">
        <v>1250</v>
      </c>
      <c r="N372" s="12" t="s">
        <v>449</v>
      </c>
      <c r="O372" s="12" t="s">
        <v>732</v>
      </c>
      <c r="P372" s="76" t="s">
        <v>226</v>
      </c>
      <c r="Q372" s="95">
        <v>-1.93</v>
      </c>
      <c r="R372" s="95"/>
      <c r="S372" s="96"/>
      <c r="AA372" s="59"/>
      <c r="AB372" s="59"/>
      <c r="AC372" s="59"/>
      <c r="AE372" s="48"/>
      <c r="AG372" s="48"/>
      <c r="AQ372" s="32"/>
      <c r="AR372" s="62"/>
      <c r="AS372" s="62"/>
      <c r="AT372" s="41"/>
      <c r="AU372" s="81"/>
      <c r="AV372" s="81"/>
      <c r="AW372" s="81"/>
      <c r="AX372" s="81"/>
      <c r="AY372" s="81"/>
      <c r="AZ372" s="81"/>
      <c r="BA372" s="32"/>
      <c r="BB372" s="97" t="s">
        <v>441</v>
      </c>
      <c r="BC372" s="32" t="s">
        <v>132</v>
      </c>
      <c r="BD372" s="45">
        <v>50.550537999999996</v>
      </c>
      <c r="BF372" s="45">
        <v>0.67123399999999989</v>
      </c>
      <c r="BH372" s="45">
        <v>14.634791999999999</v>
      </c>
      <c r="BN372" s="45">
        <v>7.9319060000000006</v>
      </c>
      <c r="BP372" s="45">
        <v>9.4539999999999985E-2</v>
      </c>
      <c r="BR372" s="45">
        <v>4.6135519999999994</v>
      </c>
      <c r="BX372" s="64">
        <v>8.0453539999999979</v>
      </c>
      <c r="BY372" s="64"/>
      <c r="BZ372" s="64">
        <v>3.4601639999999998</v>
      </c>
      <c r="CA372" s="64"/>
      <c r="CB372" s="64">
        <v>4.4622879999999991</v>
      </c>
      <c r="CC372" s="64"/>
      <c r="DH372" s="64">
        <f t="shared" si="367"/>
        <v>94.464367999999993</v>
      </c>
      <c r="DJ372" s="45">
        <f t="shared" si="340"/>
        <v>5.5356320000000068</v>
      </c>
      <c r="DL372" s="12" t="s">
        <v>408</v>
      </c>
      <c r="DO372" s="41">
        <v>5.43</v>
      </c>
      <c r="DP372" s="12">
        <v>7.0000000000000007E-2</v>
      </c>
      <c r="DU372" s="64"/>
      <c r="DW372" s="32"/>
      <c r="DX372" s="12">
        <f t="shared" si="343"/>
        <v>53.512810248198562</v>
      </c>
      <c r="DY372" s="12">
        <f t="shared" si="344"/>
        <v>0</v>
      </c>
      <c r="DZ372" s="12">
        <f t="shared" si="345"/>
        <v>0.71056845476381092</v>
      </c>
      <c r="EA372" s="12">
        <f t="shared" si="346"/>
        <v>0</v>
      </c>
      <c r="EB372" s="12">
        <f t="shared" si="347"/>
        <v>15.492393915132105</v>
      </c>
      <c r="EC372" s="12">
        <f t="shared" si="348"/>
        <v>0</v>
      </c>
      <c r="ED372" s="12">
        <f t="shared" si="349"/>
        <v>8.3967173738991203</v>
      </c>
      <c r="EE372" s="12">
        <f t="shared" si="350"/>
        <v>0</v>
      </c>
      <c r="EF372" s="12">
        <f t="shared" si="351"/>
        <v>0.10008006405124098</v>
      </c>
      <c r="EG372" s="12">
        <f t="shared" si="352"/>
        <v>0</v>
      </c>
      <c r="EH372" s="12">
        <f t="shared" si="353"/>
        <v>4.88390712570056</v>
      </c>
      <c r="EI372" s="12">
        <f t="shared" si="354"/>
        <v>0</v>
      </c>
      <c r="EJ372" s="12">
        <f t="shared" si="355"/>
        <v>8.5168134507606084</v>
      </c>
      <c r="EK372" s="12">
        <f t="shared" si="356"/>
        <v>0</v>
      </c>
      <c r="EL372" s="12">
        <f t="shared" si="357"/>
        <v>3.6629303442754204</v>
      </c>
      <c r="EM372" s="12">
        <f t="shared" si="358"/>
        <v>0</v>
      </c>
      <c r="EN372" s="12">
        <f t="shared" si="359"/>
        <v>4.7237790232185741</v>
      </c>
      <c r="EO372" s="12">
        <f t="shared" si="360"/>
        <v>0</v>
      </c>
      <c r="EP372" s="12">
        <f t="shared" si="361"/>
        <v>0</v>
      </c>
      <c r="EQ372" s="12" t="e">
        <f t="shared" si="362"/>
        <v>#DIV/0!</v>
      </c>
      <c r="ER372" s="12">
        <f t="shared" si="363"/>
        <v>100</v>
      </c>
      <c r="ES372" s="12">
        <f t="shared" si="364"/>
        <v>0</v>
      </c>
    </row>
    <row r="373" spans="1:149" s="12" customFormat="1" x14ac:dyDescent="0.45">
      <c r="A373" s="12" t="s">
        <v>677</v>
      </c>
      <c r="B373" s="32" t="s">
        <v>126</v>
      </c>
      <c r="C373" s="12" t="s">
        <v>630</v>
      </c>
      <c r="D373" s="12" t="s">
        <v>678</v>
      </c>
      <c r="E373" s="12" t="s">
        <v>20</v>
      </c>
      <c r="F373" s="12" t="s">
        <v>705</v>
      </c>
      <c r="G373" s="12" t="s">
        <v>434</v>
      </c>
      <c r="H373" s="12" t="s">
        <v>224</v>
      </c>
      <c r="I373" s="12">
        <v>24</v>
      </c>
      <c r="J373" s="12">
        <v>400</v>
      </c>
      <c r="L373" s="12">
        <v>1250</v>
      </c>
      <c r="N373" s="12" t="s">
        <v>449</v>
      </c>
      <c r="O373" s="12" t="s">
        <v>733</v>
      </c>
      <c r="P373" s="76" t="s">
        <v>226</v>
      </c>
      <c r="Q373" s="95">
        <v>-2.94</v>
      </c>
      <c r="R373" s="95"/>
      <c r="S373" s="96"/>
      <c r="AA373" s="59"/>
      <c r="AB373" s="59"/>
      <c r="AC373" s="59"/>
      <c r="AE373" s="48">
        <v>0.16</v>
      </c>
      <c r="AG373" s="48">
        <f t="shared" si="366"/>
        <v>0.84</v>
      </c>
      <c r="AQ373" s="32" t="s">
        <v>110</v>
      </c>
      <c r="AR373" s="62">
        <v>1.1990000000000001</v>
      </c>
      <c r="AS373" s="62">
        <v>2.5579999999999998</v>
      </c>
      <c r="AT373" s="41">
        <f t="shared" si="365"/>
        <v>1523</v>
      </c>
      <c r="AU373" s="81">
        <v>640</v>
      </c>
      <c r="AV373" s="81">
        <v>4000</v>
      </c>
      <c r="AW373" s="81">
        <v>767.36</v>
      </c>
      <c r="AX373" s="81">
        <v>5.2590963549322263</v>
      </c>
      <c r="AY373" s="81">
        <v>8594.8799999999992</v>
      </c>
      <c r="AZ373" s="81">
        <v>96.09367969226696</v>
      </c>
      <c r="BA373" s="32"/>
      <c r="BB373" s="97" t="s">
        <v>441</v>
      </c>
      <c r="BC373" s="32" t="s">
        <v>132</v>
      </c>
      <c r="BD373" s="45">
        <v>52.261578</v>
      </c>
      <c r="BF373" s="45">
        <v>0.69395399999999996</v>
      </c>
      <c r="BH373" s="45">
        <v>15.130152000000001</v>
      </c>
      <c r="BN373" s="45">
        <v>8.200386</v>
      </c>
      <c r="BP373" s="45">
        <v>9.7740000000000007E-2</v>
      </c>
      <c r="BR373" s="45">
        <v>4.7697119999999993</v>
      </c>
      <c r="BX373" s="64">
        <v>8.3176740000000002</v>
      </c>
      <c r="BY373" s="64"/>
      <c r="BZ373" s="64">
        <v>3.5772840000000001</v>
      </c>
      <c r="CA373" s="64"/>
      <c r="CB373" s="64">
        <v>4.6133279999999992</v>
      </c>
      <c r="CC373" s="64"/>
      <c r="DH373" s="64">
        <f t="shared" si="367"/>
        <v>97.661807999999994</v>
      </c>
      <c r="DJ373" s="45">
        <f t="shared" si="340"/>
        <v>2.3381920000000065</v>
      </c>
      <c r="DL373" s="12" t="s">
        <v>408</v>
      </c>
      <c r="DO373" s="41">
        <v>2.23</v>
      </c>
      <c r="DP373" s="12">
        <v>0.06</v>
      </c>
      <c r="DU373" s="64"/>
      <c r="DW373" s="32"/>
      <c r="DX373" s="12">
        <f t="shared" si="343"/>
        <v>53.512810248198562</v>
      </c>
      <c r="DY373" s="12">
        <f t="shared" si="344"/>
        <v>0</v>
      </c>
      <c r="DZ373" s="12">
        <f t="shared" si="345"/>
        <v>0.71056845476381103</v>
      </c>
      <c r="EA373" s="12">
        <f t="shared" si="346"/>
        <v>0</v>
      </c>
      <c r="EB373" s="12">
        <f t="shared" si="347"/>
        <v>15.492393915132109</v>
      </c>
      <c r="EC373" s="12">
        <f t="shared" si="348"/>
        <v>0</v>
      </c>
      <c r="ED373" s="12">
        <f t="shared" si="349"/>
        <v>8.3967173738991185</v>
      </c>
      <c r="EE373" s="12">
        <f t="shared" si="350"/>
        <v>0</v>
      </c>
      <c r="EF373" s="12">
        <f t="shared" si="351"/>
        <v>0.10008006405124101</v>
      </c>
      <c r="EG373" s="12">
        <f t="shared" si="352"/>
        <v>0</v>
      </c>
      <c r="EH373" s="12">
        <f t="shared" si="353"/>
        <v>4.88390712570056</v>
      </c>
      <c r="EI373" s="12">
        <f t="shared" si="354"/>
        <v>0</v>
      </c>
      <c r="EJ373" s="12">
        <f t="shared" si="355"/>
        <v>8.5168134507606084</v>
      </c>
      <c r="EK373" s="12">
        <f t="shared" si="356"/>
        <v>0</v>
      </c>
      <c r="EL373" s="12">
        <f t="shared" si="357"/>
        <v>3.6629303442754209</v>
      </c>
      <c r="EM373" s="12">
        <f t="shared" si="358"/>
        <v>0</v>
      </c>
      <c r="EN373" s="12">
        <f t="shared" si="359"/>
        <v>4.7237790232185741</v>
      </c>
      <c r="EO373" s="12">
        <f t="shared" si="360"/>
        <v>0</v>
      </c>
      <c r="EP373" s="12">
        <f t="shared" si="361"/>
        <v>0</v>
      </c>
      <c r="EQ373" s="12" t="e">
        <f t="shared" si="362"/>
        <v>#DIV/0!</v>
      </c>
      <c r="ER373" s="12">
        <f t="shared" si="363"/>
        <v>100</v>
      </c>
      <c r="ES373" s="12">
        <f t="shared" si="364"/>
        <v>0</v>
      </c>
    </row>
    <row r="374" spans="1:149" s="12" customFormat="1" x14ac:dyDescent="0.45">
      <c r="A374" s="12" t="s">
        <v>677</v>
      </c>
      <c r="B374" s="32" t="s">
        <v>126</v>
      </c>
      <c r="C374" s="12" t="s">
        <v>630</v>
      </c>
      <c r="D374" s="12" t="s">
        <v>678</v>
      </c>
      <c r="E374" s="12" t="s">
        <v>20</v>
      </c>
      <c r="F374" s="12" t="s">
        <v>706</v>
      </c>
      <c r="G374" s="12" t="s">
        <v>434</v>
      </c>
      <c r="H374" s="12" t="s">
        <v>224</v>
      </c>
      <c r="I374" s="12">
        <v>24</v>
      </c>
      <c r="J374" s="12">
        <v>400</v>
      </c>
      <c r="L374" s="12">
        <v>1250</v>
      </c>
      <c r="N374" s="12" t="s">
        <v>449</v>
      </c>
      <c r="O374" s="12" t="s">
        <v>734</v>
      </c>
      <c r="P374" s="76" t="s">
        <v>226</v>
      </c>
      <c r="Q374" s="95">
        <v>-4.1500000000000004</v>
      </c>
      <c r="R374" s="95"/>
      <c r="S374" s="96"/>
      <c r="AA374" s="59"/>
      <c r="AB374" s="59"/>
      <c r="AC374" s="59"/>
      <c r="AE374" s="48">
        <v>0.02</v>
      </c>
      <c r="AG374" s="48">
        <f t="shared" si="366"/>
        <v>0.98</v>
      </c>
      <c r="AQ374" s="32" t="s">
        <v>110</v>
      </c>
      <c r="AR374" s="62">
        <v>1.236</v>
      </c>
      <c r="AS374" s="62">
        <v>2.5499999999999998</v>
      </c>
      <c r="AT374" s="41">
        <f t="shared" si="365"/>
        <v>1523</v>
      </c>
      <c r="AU374" s="81">
        <v>80</v>
      </c>
      <c r="AV374" s="81">
        <v>4000</v>
      </c>
      <c r="AW374" s="81">
        <v>98.88</v>
      </c>
      <c r="AX374" s="81">
        <v>0.68857677268814366</v>
      </c>
      <c r="AY374" s="81">
        <v>9996</v>
      </c>
      <c r="AZ374" s="81">
        <v>111.75867751543949</v>
      </c>
      <c r="BA374" s="32"/>
      <c r="BB374" s="97" t="s">
        <v>441</v>
      </c>
      <c r="BC374" s="32" t="s">
        <v>132</v>
      </c>
      <c r="BD374" s="45">
        <v>52.945993999999999</v>
      </c>
      <c r="BF374" s="45">
        <v>0.70304199999999994</v>
      </c>
      <c r="BH374" s="45">
        <v>15.328296</v>
      </c>
      <c r="BN374" s="45">
        <v>8.3077780000000008</v>
      </c>
      <c r="BP374" s="45">
        <v>9.9020000000000011E-2</v>
      </c>
      <c r="BR374" s="45">
        <v>4.8321759999999996</v>
      </c>
      <c r="BX374" s="64">
        <v>8.426601999999999</v>
      </c>
      <c r="BY374" s="64"/>
      <c r="BZ374" s="64">
        <v>3.6241320000000004</v>
      </c>
      <c r="CA374" s="64"/>
      <c r="CB374" s="64">
        <v>4.6737440000000001</v>
      </c>
      <c r="CC374" s="64"/>
      <c r="DH374" s="64">
        <f t="shared" si="367"/>
        <v>98.940783999999994</v>
      </c>
      <c r="DJ374" s="45">
        <f t="shared" si="340"/>
        <v>1.0592160000000064</v>
      </c>
      <c r="DL374" s="12" t="s">
        <v>408</v>
      </c>
      <c r="DO374" s="41">
        <v>0.95</v>
      </c>
      <c r="DP374" s="12">
        <v>0.06</v>
      </c>
      <c r="DU374" s="64"/>
      <c r="DW374" s="32"/>
      <c r="DX374" s="12">
        <f t="shared" si="343"/>
        <v>53.512810248198562</v>
      </c>
      <c r="DY374" s="12">
        <f t="shared" si="344"/>
        <v>0</v>
      </c>
      <c r="DZ374" s="12">
        <f t="shared" si="345"/>
        <v>0.71056845476381103</v>
      </c>
      <c r="EA374" s="12">
        <f t="shared" si="346"/>
        <v>0</v>
      </c>
      <c r="EB374" s="12">
        <f t="shared" si="347"/>
        <v>15.492393915132109</v>
      </c>
      <c r="EC374" s="12">
        <f t="shared" si="348"/>
        <v>0</v>
      </c>
      <c r="ED374" s="12">
        <f t="shared" si="349"/>
        <v>8.3967173738991203</v>
      </c>
      <c r="EE374" s="12">
        <f t="shared" si="350"/>
        <v>0</v>
      </c>
      <c r="EF374" s="12">
        <f t="shared" si="351"/>
        <v>0.10008006405124101</v>
      </c>
      <c r="EG374" s="12">
        <f t="shared" si="352"/>
        <v>0</v>
      </c>
      <c r="EH374" s="12">
        <f t="shared" si="353"/>
        <v>4.88390712570056</v>
      </c>
      <c r="EI374" s="12">
        <f t="shared" si="354"/>
        <v>0</v>
      </c>
      <c r="EJ374" s="12">
        <f t="shared" si="355"/>
        <v>8.5168134507606084</v>
      </c>
      <c r="EK374" s="12">
        <f t="shared" si="356"/>
        <v>0</v>
      </c>
      <c r="EL374" s="12">
        <f t="shared" si="357"/>
        <v>3.6629303442754209</v>
      </c>
      <c r="EM374" s="12">
        <f t="shared" si="358"/>
        <v>0</v>
      </c>
      <c r="EN374" s="12">
        <f t="shared" si="359"/>
        <v>4.723779023218575</v>
      </c>
      <c r="EO374" s="12">
        <f t="shared" si="360"/>
        <v>0</v>
      </c>
      <c r="EP374" s="12">
        <f t="shared" si="361"/>
        <v>0</v>
      </c>
      <c r="EQ374" s="12" t="e">
        <f t="shared" si="362"/>
        <v>#DIV/0!</v>
      </c>
      <c r="ER374" s="12">
        <f t="shared" si="363"/>
        <v>100</v>
      </c>
      <c r="ES374" s="12">
        <f t="shared" si="364"/>
        <v>0</v>
      </c>
    </row>
    <row r="375" spans="1:149" s="12" customFormat="1" x14ac:dyDescent="0.45">
      <c r="A375" s="12" t="s">
        <v>677</v>
      </c>
      <c r="B375" s="32" t="s">
        <v>126</v>
      </c>
      <c r="C375" s="12" t="s">
        <v>630</v>
      </c>
      <c r="D375" s="12" t="s">
        <v>678</v>
      </c>
      <c r="E375" s="12" t="s">
        <v>20</v>
      </c>
      <c r="F375" s="12" t="s">
        <v>707</v>
      </c>
      <c r="G375" s="12" t="s">
        <v>434</v>
      </c>
      <c r="H375" s="12" t="s">
        <v>224</v>
      </c>
      <c r="I375" s="12">
        <v>24</v>
      </c>
      <c r="J375" s="12">
        <v>500</v>
      </c>
      <c r="L375" s="12">
        <v>1250</v>
      </c>
      <c r="N375" s="12" t="s">
        <v>449</v>
      </c>
      <c r="O375" s="12" t="s">
        <v>735</v>
      </c>
      <c r="P375" s="76" t="s">
        <v>226</v>
      </c>
      <c r="Q375" s="95">
        <v>-2.92</v>
      </c>
      <c r="R375" s="95"/>
      <c r="S375" s="96"/>
      <c r="AA375" s="59"/>
      <c r="AB375" s="48"/>
      <c r="AC375" s="48"/>
      <c r="AE375" s="48"/>
      <c r="AG375" s="48"/>
      <c r="AQ375" s="32"/>
      <c r="AR375" s="62"/>
      <c r="AS375" s="62"/>
      <c r="AT375" s="41"/>
      <c r="AU375" s="81"/>
      <c r="AV375" s="81"/>
      <c r="AW375" s="81"/>
      <c r="AX375" s="81"/>
      <c r="AY375" s="81"/>
      <c r="AZ375" s="81"/>
      <c r="BA375" s="32"/>
      <c r="BB375" s="97" t="s">
        <v>441</v>
      </c>
      <c r="BC375" s="32" t="s">
        <v>132</v>
      </c>
      <c r="BD375" s="45">
        <v>52.133249999999997</v>
      </c>
      <c r="BF375" s="45">
        <v>0.69224999999999992</v>
      </c>
      <c r="BH375" s="45">
        <v>15.093</v>
      </c>
      <c r="BN375" s="45">
        <v>8.1802500000000009</v>
      </c>
      <c r="BP375" s="45">
        <v>9.7500000000000003E-2</v>
      </c>
      <c r="BR375" s="45">
        <v>4.758</v>
      </c>
      <c r="BX375" s="64">
        <v>8.29725</v>
      </c>
      <c r="BY375" s="64"/>
      <c r="BZ375" s="64">
        <v>3.5685000000000002</v>
      </c>
      <c r="CA375" s="64"/>
      <c r="CB375" s="64">
        <v>4.6020000000000003</v>
      </c>
      <c r="CC375" s="64"/>
      <c r="DH375" s="64">
        <f t="shared" si="367"/>
        <v>97.421999999999997</v>
      </c>
      <c r="DJ375" s="45">
        <f t="shared" si="340"/>
        <v>2.578000000000003</v>
      </c>
      <c r="DL375" s="12" t="s">
        <v>408</v>
      </c>
      <c r="DO375" s="41">
        <v>2.4700000000000002</v>
      </c>
      <c r="DU375" s="64"/>
      <c r="DW375" s="32"/>
      <c r="DX375" s="12">
        <f t="shared" si="343"/>
        <v>53.512810248198562</v>
      </c>
      <c r="DY375" s="12">
        <f t="shared" si="344"/>
        <v>0</v>
      </c>
      <c r="DZ375" s="12">
        <f t="shared" si="345"/>
        <v>0.71056845476381092</v>
      </c>
      <c r="EA375" s="12">
        <f t="shared" si="346"/>
        <v>0</v>
      </c>
      <c r="EB375" s="12">
        <f t="shared" si="347"/>
        <v>15.492393915132105</v>
      </c>
      <c r="EC375" s="12">
        <f t="shared" si="348"/>
        <v>0</v>
      </c>
      <c r="ED375" s="12">
        <f t="shared" si="349"/>
        <v>8.3967173738991203</v>
      </c>
      <c r="EE375" s="12">
        <f t="shared" si="350"/>
        <v>0</v>
      </c>
      <c r="EF375" s="12">
        <f t="shared" si="351"/>
        <v>0.10008006405124101</v>
      </c>
      <c r="EG375" s="12">
        <f t="shared" si="352"/>
        <v>0</v>
      </c>
      <c r="EH375" s="12">
        <f t="shared" si="353"/>
        <v>4.8839071257005608</v>
      </c>
      <c r="EI375" s="12">
        <f t="shared" si="354"/>
        <v>0</v>
      </c>
      <c r="EJ375" s="12">
        <f t="shared" si="355"/>
        <v>8.5168134507606084</v>
      </c>
      <c r="EK375" s="12">
        <f t="shared" si="356"/>
        <v>0</v>
      </c>
      <c r="EL375" s="12">
        <f t="shared" si="357"/>
        <v>3.6629303442754209</v>
      </c>
      <c r="EM375" s="12">
        <f t="shared" si="358"/>
        <v>0</v>
      </c>
      <c r="EN375" s="12">
        <f t="shared" si="359"/>
        <v>4.723779023218575</v>
      </c>
      <c r="EO375" s="12">
        <f t="shared" si="360"/>
        <v>0</v>
      </c>
      <c r="EP375" s="12">
        <f t="shared" si="361"/>
        <v>0</v>
      </c>
      <c r="EQ375" s="12" t="e">
        <f t="shared" si="362"/>
        <v>#DIV/0!</v>
      </c>
      <c r="ER375" s="12">
        <f t="shared" si="363"/>
        <v>100</v>
      </c>
      <c r="ES375" s="12">
        <f t="shared" si="364"/>
        <v>0</v>
      </c>
    </row>
    <row r="376" spans="1:149" s="12" customFormat="1" x14ac:dyDescent="0.45">
      <c r="A376" s="12" t="s">
        <v>677</v>
      </c>
      <c r="B376" s="32" t="s">
        <v>126</v>
      </c>
      <c r="C376" s="12" t="s">
        <v>630</v>
      </c>
      <c r="D376" s="12" t="s">
        <v>678</v>
      </c>
      <c r="E376" s="12" t="s">
        <v>20</v>
      </c>
      <c r="F376" s="12" t="s">
        <v>708</v>
      </c>
      <c r="G376" s="12" t="s">
        <v>434</v>
      </c>
      <c r="H376" s="12" t="s">
        <v>224</v>
      </c>
      <c r="I376" s="12">
        <v>24</v>
      </c>
      <c r="J376" s="12">
        <v>500</v>
      </c>
      <c r="L376" s="12">
        <v>1250</v>
      </c>
      <c r="N376" s="12" t="s">
        <v>449</v>
      </c>
      <c r="O376" s="12" t="s">
        <v>736</v>
      </c>
      <c r="P376" s="76" t="s">
        <v>226</v>
      </c>
      <c r="Q376" s="95">
        <v>-2.89</v>
      </c>
      <c r="R376" s="95"/>
      <c r="S376" s="96"/>
      <c r="AA376" s="59"/>
      <c r="AB376" s="48"/>
      <c r="AC376" s="48"/>
      <c r="AE376" s="48"/>
      <c r="AG376" s="48"/>
      <c r="AQ376" s="32"/>
      <c r="AR376" s="62"/>
      <c r="AS376" s="62"/>
      <c r="AT376" s="41"/>
      <c r="AU376" s="81"/>
      <c r="AV376" s="81"/>
      <c r="AW376" s="81"/>
      <c r="AX376" s="81"/>
      <c r="AY376" s="81"/>
      <c r="AZ376" s="81"/>
      <c r="BA376" s="32"/>
      <c r="BB376" s="97" t="s">
        <v>441</v>
      </c>
      <c r="BC376" s="32" t="s">
        <v>132</v>
      </c>
      <c r="BD376" s="45">
        <v>52.106515000000002</v>
      </c>
      <c r="BF376" s="45">
        <v>0.69189499999999993</v>
      </c>
      <c r="BH376" s="45">
        <v>15.08526</v>
      </c>
      <c r="BN376" s="45">
        <v>8.1760550000000016</v>
      </c>
      <c r="BP376" s="45">
        <v>9.7450000000000009E-2</v>
      </c>
      <c r="BR376" s="45">
        <v>4.75556</v>
      </c>
      <c r="BX376" s="64">
        <v>8.2929949999999995</v>
      </c>
      <c r="BY376" s="64"/>
      <c r="BZ376" s="64">
        <v>3.5666700000000002</v>
      </c>
      <c r="CA376" s="64"/>
      <c r="CB376" s="64">
        <v>4.59964</v>
      </c>
      <c r="CC376" s="64"/>
      <c r="DH376" s="64">
        <f t="shared" si="367"/>
        <v>97.372040000000013</v>
      </c>
      <c r="DJ376" s="45">
        <f t="shared" si="340"/>
        <v>2.6279599999999874</v>
      </c>
      <c r="DL376" s="12" t="s">
        <v>408</v>
      </c>
      <c r="DO376" s="41">
        <v>2.52</v>
      </c>
      <c r="DU376" s="64"/>
      <c r="DW376" s="32"/>
      <c r="DX376" s="12">
        <f t="shared" si="343"/>
        <v>53.512810248198548</v>
      </c>
      <c r="DY376" s="12">
        <f t="shared" si="344"/>
        <v>0</v>
      </c>
      <c r="DZ376" s="12">
        <f t="shared" si="345"/>
        <v>0.71056845476381081</v>
      </c>
      <c r="EA376" s="12">
        <f t="shared" si="346"/>
        <v>0</v>
      </c>
      <c r="EB376" s="12">
        <f t="shared" si="347"/>
        <v>15.492393915132105</v>
      </c>
      <c r="EC376" s="12">
        <f t="shared" si="348"/>
        <v>0</v>
      </c>
      <c r="ED376" s="12">
        <f t="shared" si="349"/>
        <v>8.3967173738991185</v>
      </c>
      <c r="EE376" s="12">
        <f t="shared" si="350"/>
        <v>0</v>
      </c>
      <c r="EF376" s="12">
        <f t="shared" si="351"/>
        <v>0.10008006405124098</v>
      </c>
      <c r="EG376" s="12">
        <f t="shared" si="352"/>
        <v>0</v>
      </c>
      <c r="EH376" s="12">
        <f t="shared" si="353"/>
        <v>4.88390712570056</v>
      </c>
      <c r="EI376" s="12">
        <f t="shared" si="354"/>
        <v>0</v>
      </c>
      <c r="EJ376" s="12">
        <f t="shared" si="355"/>
        <v>8.5168134507606084</v>
      </c>
      <c r="EK376" s="12">
        <f t="shared" si="356"/>
        <v>0</v>
      </c>
      <c r="EL376" s="12">
        <f t="shared" si="357"/>
        <v>3.6629303442754204</v>
      </c>
      <c r="EM376" s="12">
        <f t="shared" si="358"/>
        <v>0</v>
      </c>
      <c r="EN376" s="12">
        <f t="shared" si="359"/>
        <v>4.7237790232185741</v>
      </c>
      <c r="EO376" s="12">
        <f t="shared" si="360"/>
        <v>0</v>
      </c>
      <c r="EP376" s="12">
        <f t="shared" si="361"/>
        <v>0</v>
      </c>
      <c r="EQ376" s="12" t="e">
        <f t="shared" si="362"/>
        <v>#DIV/0!</v>
      </c>
      <c r="ER376" s="12">
        <f t="shared" si="363"/>
        <v>100</v>
      </c>
      <c r="ES376" s="12">
        <f t="shared" si="364"/>
        <v>0</v>
      </c>
    </row>
    <row r="377" spans="1:149" s="38" customFormat="1" ht="14.65" thickBot="1" x14ac:dyDescent="0.5">
      <c r="A377" s="38" t="s">
        <v>677</v>
      </c>
      <c r="B377" s="98" t="s">
        <v>126</v>
      </c>
      <c r="C377" s="38" t="s">
        <v>630</v>
      </c>
      <c r="D377" s="38" t="s">
        <v>678</v>
      </c>
      <c r="E377" s="38" t="s">
        <v>20</v>
      </c>
      <c r="F377" s="38" t="s">
        <v>709</v>
      </c>
      <c r="G377" s="38" t="s">
        <v>434</v>
      </c>
      <c r="H377" s="38" t="s">
        <v>224</v>
      </c>
      <c r="I377" s="38">
        <v>24</v>
      </c>
      <c r="J377" s="38">
        <v>500</v>
      </c>
      <c r="L377" s="38">
        <v>1250</v>
      </c>
      <c r="N377" s="38" t="s">
        <v>449</v>
      </c>
      <c r="O377" s="38" t="s">
        <v>737</v>
      </c>
      <c r="P377" s="85" t="s">
        <v>226</v>
      </c>
      <c r="Q377" s="99">
        <v>-3.02</v>
      </c>
      <c r="R377" s="99"/>
      <c r="S377" s="100"/>
      <c r="AA377" s="60"/>
      <c r="AB377" s="49"/>
      <c r="AC377" s="49"/>
      <c r="AE377" s="49"/>
      <c r="AG377" s="49"/>
      <c r="AQ377" s="98"/>
      <c r="AR377" s="63"/>
      <c r="AS377" s="63"/>
      <c r="AT377" s="42"/>
      <c r="AU377" s="90"/>
      <c r="AV377" s="90"/>
      <c r="AW377" s="90"/>
      <c r="AX377" s="90"/>
      <c r="AY377" s="90"/>
      <c r="AZ377" s="90"/>
      <c r="BA377" s="98"/>
      <c r="BB377" s="101" t="s">
        <v>441</v>
      </c>
      <c r="BC377" s="98" t="s">
        <v>132</v>
      </c>
      <c r="BD377" s="46">
        <v>52.234842999999998</v>
      </c>
      <c r="BF377" s="46">
        <v>0.69359899999999997</v>
      </c>
      <c r="BH377" s="46">
        <v>15.122411999999999</v>
      </c>
      <c r="BN377" s="46">
        <v>8.1961910000000007</v>
      </c>
      <c r="BP377" s="46">
        <v>9.7689999999999999E-2</v>
      </c>
      <c r="BR377" s="46">
        <v>4.7672720000000002</v>
      </c>
      <c r="BX377" s="66">
        <v>8.3134189999999997</v>
      </c>
      <c r="BY377" s="66"/>
      <c r="BZ377" s="66">
        <v>3.5754540000000001</v>
      </c>
      <c r="CA377" s="66"/>
      <c r="CB377" s="66">
        <v>4.6109679999999997</v>
      </c>
      <c r="CC377" s="66"/>
      <c r="DH377" s="66">
        <f t="shared" si="367"/>
        <v>97.611847999999995</v>
      </c>
      <c r="DJ377" s="46">
        <f t="shared" si="340"/>
        <v>2.3881520000000052</v>
      </c>
      <c r="DL377" s="38" t="s">
        <v>408</v>
      </c>
      <c r="DO377" s="42">
        <v>2.2799999999999998</v>
      </c>
      <c r="DU377" s="66"/>
      <c r="DW377" s="98"/>
      <c r="DX377" s="38">
        <f t="shared" si="343"/>
        <v>53.512810248198562</v>
      </c>
      <c r="DY377" s="38">
        <f t="shared" si="344"/>
        <v>0</v>
      </c>
      <c r="DZ377" s="38">
        <f t="shared" si="345"/>
        <v>0.71056845476381103</v>
      </c>
      <c r="EA377" s="38">
        <f t="shared" si="346"/>
        <v>0</v>
      </c>
      <c r="EB377" s="38">
        <f t="shared" si="347"/>
        <v>15.492393915132105</v>
      </c>
      <c r="EC377" s="38">
        <f t="shared" si="348"/>
        <v>0</v>
      </c>
      <c r="ED377" s="38">
        <f t="shared" si="349"/>
        <v>8.3967173738991203</v>
      </c>
      <c r="EE377" s="38">
        <f t="shared" si="350"/>
        <v>0</v>
      </c>
      <c r="EF377" s="38">
        <f t="shared" si="351"/>
        <v>0.10008006405124101</v>
      </c>
      <c r="EG377" s="38">
        <f t="shared" si="352"/>
        <v>0</v>
      </c>
      <c r="EH377" s="38">
        <f t="shared" si="353"/>
        <v>4.8839071257005608</v>
      </c>
      <c r="EI377" s="38">
        <f t="shared" si="354"/>
        <v>0</v>
      </c>
      <c r="EJ377" s="38">
        <f t="shared" si="355"/>
        <v>8.5168134507606084</v>
      </c>
      <c r="EK377" s="38">
        <f t="shared" si="356"/>
        <v>0</v>
      </c>
      <c r="EL377" s="38">
        <f t="shared" si="357"/>
        <v>3.6629303442754204</v>
      </c>
      <c r="EM377" s="38">
        <f t="shared" si="358"/>
        <v>0</v>
      </c>
      <c r="EN377" s="38">
        <f t="shared" si="359"/>
        <v>4.723779023218575</v>
      </c>
      <c r="EO377" s="38">
        <f t="shared" si="360"/>
        <v>0</v>
      </c>
      <c r="EP377" s="38">
        <f t="shared" si="361"/>
        <v>0</v>
      </c>
      <c r="EQ377" s="38" t="e">
        <f t="shared" si="362"/>
        <v>#DIV/0!</v>
      </c>
      <c r="ER377" s="38">
        <f t="shared" si="363"/>
        <v>100</v>
      </c>
      <c r="ES377" s="38">
        <f t="shared" si="364"/>
        <v>0</v>
      </c>
    </row>
    <row r="378" spans="1:149" s="41" customFormat="1" x14ac:dyDescent="0.45">
      <c r="A378" s="41" t="s">
        <v>738</v>
      </c>
      <c r="B378" s="75" t="s">
        <v>114</v>
      </c>
      <c r="C378" s="41" t="s">
        <v>756</v>
      </c>
      <c r="D378" s="41" t="s">
        <v>753</v>
      </c>
      <c r="E378" s="41" t="s">
        <v>20</v>
      </c>
      <c r="F378" s="41" t="s">
        <v>739</v>
      </c>
      <c r="G378" s="41" t="s">
        <v>752</v>
      </c>
      <c r="H378" s="41" t="s">
        <v>129</v>
      </c>
      <c r="I378" s="41">
        <v>4</v>
      </c>
      <c r="J378" s="41">
        <v>205.9</v>
      </c>
      <c r="K378" s="41">
        <v>2.5</v>
      </c>
      <c r="L378" s="41">
        <v>1200</v>
      </c>
      <c r="M378" s="41">
        <v>5</v>
      </c>
      <c r="N378" s="41" t="s">
        <v>92</v>
      </c>
      <c r="O378" s="41" t="s">
        <v>458</v>
      </c>
      <c r="P378" s="76" t="s">
        <v>226</v>
      </c>
      <c r="Q378" s="78"/>
      <c r="R378" s="77">
        <v>1.9</v>
      </c>
      <c r="S378" s="93">
        <v>-5.9909999999999997</v>
      </c>
      <c r="U378" s="41">
        <v>3.93</v>
      </c>
      <c r="W378" s="41">
        <v>0</v>
      </c>
      <c r="AA378" s="59">
        <v>0</v>
      </c>
      <c r="AB378" s="59"/>
      <c r="AC378" s="59">
        <v>1</v>
      </c>
      <c r="AE378" s="59"/>
      <c r="AG378" s="59"/>
      <c r="AQ378" s="75" t="s">
        <v>110</v>
      </c>
      <c r="AR378" s="80">
        <v>1.0089999999999999</v>
      </c>
      <c r="AS378" s="80">
        <v>1.6040000000000001</v>
      </c>
      <c r="AU378" s="81"/>
      <c r="AV378" s="81">
        <v>2059</v>
      </c>
      <c r="AW378" s="81">
        <v>0</v>
      </c>
      <c r="AX378" s="81"/>
      <c r="AY378" s="81">
        <v>3302.636</v>
      </c>
      <c r="AZ378" s="81">
        <v>46.042011846243206</v>
      </c>
      <c r="BA378" s="75"/>
      <c r="BB378" s="82" t="s">
        <v>89</v>
      </c>
      <c r="BC378" s="75" t="s">
        <v>132</v>
      </c>
      <c r="BD378" s="41">
        <v>51.3</v>
      </c>
      <c r="BE378" s="41">
        <v>0.42</v>
      </c>
      <c r="BF378" s="41">
        <v>0.99</v>
      </c>
      <c r="BG378" s="41">
        <v>0.04</v>
      </c>
      <c r="BH378" s="41">
        <v>14.65</v>
      </c>
      <c r="BI378" s="41">
        <v>0.14000000000000001</v>
      </c>
      <c r="BN378" s="45">
        <v>5.17</v>
      </c>
      <c r="BO378" s="41">
        <v>0.22</v>
      </c>
      <c r="BP378" s="41">
        <v>0.08</v>
      </c>
      <c r="BQ378" s="41">
        <v>0.06</v>
      </c>
      <c r="BR378" s="41">
        <v>6.87</v>
      </c>
      <c r="BS378" s="41">
        <v>0.09</v>
      </c>
      <c r="BX378" s="41">
        <v>12.95</v>
      </c>
      <c r="BY378" s="41">
        <v>0.14000000000000001</v>
      </c>
      <c r="BZ378" s="41">
        <v>2.0099999999999998</v>
      </c>
      <c r="CA378" s="41">
        <v>0.14000000000000001</v>
      </c>
      <c r="CB378" s="41">
        <v>5.99</v>
      </c>
      <c r="CC378" s="41">
        <v>0.1</v>
      </c>
      <c r="DH378" s="45">
        <f>SUM(BD378,BF378,BH378,BN378,BP378,BR378,BX378,BZ378,CB378)</f>
        <v>100.01</v>
      </c>
      <c r="DJ378" s="45">
        <f t="shared" si="340"/>
        <v>0</v>
      </c>
      <c r="DL378" s="41" t="s">
        <v>757</v>
      </c>
      <c r="DO378" s="45">
        <v>0.8</v>
      </c>
      <c r="DP378" s="45">
        <v>0.4</v>
      </c>
      <c r="DQ378" s="41">
        <f>DS378/10000</f>
        <v>0.2094</v>
      </c>
      <c r="DS378" s="41">
        <v>2094</v>
      </c>
      <c r="DT378" s="41">
        <v>431</v>
      </c>
      <c r="DU378" s="45"/>
      <c r="DW378" s="75"/>
      <c r="DX378" s="41">
        <f t="shared" si="343"/>
        <v>51.294870512948698</v>
      </c>
      <c r="DY378" s="41">
        <f t="shared" si="344"/>
        <v>0.41995800419958002</v>
      </c>
      <c r="DZ378" s="41">
        <f t="shared" si="345"/>
        <v>0.98990100989901009</v>
      </c>
      <c r="EA378" s="41">
        <f t="shared" si="346"/>
        <v>3.9996000399960006E-2</v>
      </c>
      <c r="EB378" s="41">
        <f t="shared" si="347"/>
        <v>14.648535146485351</v>
      </c>
      <c r="EC378" s="41">
        <f t="shared" si="348"/>
        <v>0.13998600139986003</v>
      </c>
      <c r="ED378" s="41">
        <f t="shared" si="349"/>
        <v>5.1694830516948302</v>
      </c>
      <c r="EE378" s="41">
        <f t="shared" si="350"/>
        <v>0.21997800219978</v>
      </c>
      <c r="EF378" s="41">
        <f t="shared" si="351"/>
        <v>7.9992000799919999E-2</v>
      </c>
      <c r="EG378" s="41">
        <f t="shared" si="352"/>
        <v>5.9994000599939999E-2</v>
      </c>
      <c r="EH378" s="41">
        <f t="shared" si="353"/>
        <v>6.8693130686931312</v>
      </c>
      <c r="EI378" s="41">
        <f t="shared" si="354"/>
        <v>8.9991000899910009E-2</v>
      </c>
      <c r="EJ378" s="41">
        <f t="shared" si="355"/>
        <v>12.948705129487051</v>
      </c>
      <c r="EK378" s="41">
        <f t="shared" si="356"/>
        <v>0.13998600139986003</v>
      </c>
      <c r="EL378" s="41">
        <f t="shared" si="357"/>
        <v>2.0097990200979901</v>
      </c>
      <c r="EM378" s="41">
        <f t="shared" si="358"/>
        <v>0.13998600139986003</v>
      </c>
      <c r="EN378" s="41">
        <f t="shared" si="359"/>
        <v>5.9894010598940106</v>
      </c>
      <c r="EO378" s="41">
        <f t="shared" si="360"/>
        <v>9.9990000999900006E-2</v>
      </c>
      <c r="EP378" s="41">
        <f t="shared" si="361"/>
        <v>0</v>
      </c>
      <c r="EQ378" s="41" t="e">
        <f t="shared" si="362"/>
        <v>#DIV/0!</v>
      </c>
      <c r="ER378" s="41">
        <f t="shared" si="363"/>
        <v>100</v>
      </c>
      <c r="ES378" s="41">
        <f t="shared" si="364"/>
        <v>0</v>
      </c>
    </row>
    <row r="379" spans="1:149" s="41" customFormat="1" x14ac:dyDescent="0.45">
      <c r="A379" s="41" t="s">
        <v>738</v>
      </c>
      <c r="B379" s="75" t="s">
        <v>114</v>
      </c>
      <c r="C379" s="41" t="s">
        <v>756</v>
      </c>
      <c r="D379" s="41" t="s">
        <v>754</v>
      </c>
      <c r="E379" s="41" t="s">
        <v>20</v>
      </c>
      <c r="F379" s="41" t="s">
        <v>740</v>
      </c>
      <c r="G379" s="41" t="s">
        <v>752</v>
      </c>
      <c r="H379" s="41" t="s">
        <v>129</v>
      </c>
      <c r="I379" s="41">
        <v>4</v>
      </c>
      <c r="J379" s="41">
        <v>205.9</v>
      </c>
      <c r="K379" s="41">
        <v>2.5</v>
      </c>
      <c r="L379" s="41">
        <v>1200</v>
      </c>
      <c r="M379" s="41">
        <v>5</v>
      </c>
      <c r="N379" s="41" t="s">
        <v>92</v>
      </c>
      <c r="O379" s="41" t="s">
        <v>458</v>
      </c>
      <c r="P379" s="76" t="s">
        <v>226</v>
      </c>
      <c r="Q379" s="78"/>
      <c r="R379" s="77">
        <v>1.9</v>
      </c>
      <c r="S379" s="93">
        <v>-5.1980000000000004</v>
      </c>
      <c r="U379" s="41">
        <v>4.1500000000000004</v>
      </c>
      <c r="W379" s="41">
        <v>0</v>
      </c>
      <c r="AA379" s="59">
        <v>0</v>
      </c>
      <c r="AB379" s="59"/>
      <c r="AC379" s="59">
        <v>1</v>
      </c>
      <c r="AE379" s="59"/>
      <c r="AG379" s="59"/>
      <c r="AQ379" s="75" t="s">
        <v>110</v>
      </c>
      <c r="AR379" s="80">
        <v>1.0089999999999999</v>
      </c>
      <c r="AS379" s="80">
        <v>1.6040000000000001</v>
      </c>
      <c r="AU379" s="81"/>
      <c r="AV379" s="81">
        <v>2059</v>
      </c>
      <c r="AW379" s="81">
        <v>0</v>
      </c>
      <c r="AX379" s="81"/>
      <c r="AY379" s="81">
        <v>3302.636</v>
      </c>
      <c r="AZ379" s="81">
        <v>46.042011846243206</v>
      </c>
      <c r="BA379" s="75"/>
      <c r="BB379" s="82" t="s">
        <v>89</v>
      </c>
      <c r="BC379" s="75" t="s">
        <v>132</v>
      </c>
      <c r="BD379" s="41">
        <v>49.8</v>
      </c>
      <c r="BE379" s="41">
        <v>0.3</v>
      </c>
      <c r="BF379" s="41">
        <v>1.89</v>
      </c>
      <c r="BG379" s="41">
        <v>0.18</v>
      </c>
      <c r="BH379" s="41">
        <v>16.71</v>
      </c>
      <c r="BI379" s="41">
        <v>0.1</v>
      </c>
      <c r="BN379" s="45">
        <v>8.08</v>
      </c>
      <c r="BO379" s="41">
        <v>0.25</v>
      </c>
      <c r="BP379" s="41">
        <v>0.23</v>
      </c>
      <c r="BQ379" s="41">
        <v>0.08</v>
      </c>
      <c r="BR379" s="41">
        <v>6.46</v>
      </c>
      <c r="BS379" s="41">
        <v>0.1</v>
      </c>
      <c r="BX379" s="41">
        <v>10.97</v>
      </c>
      <c r="BY379" s="41">
        <v>0.18</v>
      </c>
      <c r="BZ379" s="41">
        <v>3.77</v>
      </c>
      <c r="CA379" s="41">
        <v>0.12</v>
      </c>
      <c r="CB379" s="41">
        <v>2.09</v>
      </c>
      <c r="CC379" s="41">
        <v>0.11</v>
      </c>
      <c r="DH379" s="45">
        <f t="shared" ref="DH379:DH391" si="368">SUM(BD379,BF379,BH379,BN379,BP379,BR379,BX379,BZ379,CB379)</f>
        <v>100</v>
      </c>
      <c r="DJ379" s="45">
        <f t="shared" si="340"/>
        <v>0</v>
      </c>
      <c r="DL379" s="41" t="s">
        <v>757</v>
      </c>
      <c r="DO379" s="41">
        <v>1.49</v>
      </c>
      <c r="DP379" s="45">
        <v>0.13</v>
      </c>
      <c r="DQ379" s="41">
        <f t="shared" ref="DQ379:DQ390" si="369">DS379/10000</f>
        <v>0.1429</v>
      </c>
      <c r="DS379" s="41">
        <v>1429</v>
      </c>
      <c r="DT379" s="41">
        <v>299</v>
      </c>
      <c r="DU379" s="45"/>
      <c r="DW379" s="75"/>
      <c r="DX379" s="41">
        <f t="shared" si="343"/>
        <v>49.8</v>
      </c>
      <c r="DY379" s="41">
        <f t="shared" si="344"/>
        <v>0.3</v>
      </c>
      <c r="DZ379" s="41">
        <f t="shared" si="345"/>
        <v>1.8900000000000001</v>
      </c>
      <c r="EA379" s="41">
        <f t="shared" si="346"/>
        <v>0.18</v>
      </c>
      <c r="EB379" s="41">
        <f t="shared" si="347"/>
        <v>16.71</v>
      </c>
      <c r="EC379" s="41">
        <f t="shared" si="348"/>
        <v>0.1</v>
      </c>
      <c r="ED379" s="41">
        <f t="shared" si="349"/>
        <v>8.08</v>
      </c>
      <c r="EE379" s="41">
        <f t="shared" si="350"/>
        <v>0.25</v>
      </c>
      <c r="EF379" s="41">
        <f t="shared" si="351"/>
        <v>0.22999999999999998</v>
      </c>
      <c r="EG379" s="41">
        <f t="shared" si="352"/>
        <v>7.9999999999999988E-2</v>
      </c>
      <c r="EH379" s="41">
        <f t="shared" si="353"/>
        <v>6.4600000000000009</v>
      </c>
      <c r="EI379" s="41">
        <f t="shared" si="354"/>
        <v>0.10000000000000002</v>
      </c>
      <c r="EJ379" s="41">
        <f t="shared" si="355"/>
        <v>10.97</v>
      </c>
      <c r="EK379" s="41">
        <f t="shared" si="356"/>
        <v>0.18</v>
      </c>
      <c r="EL379" s="41">
        <f t="shared" si="357"/>
        <v>3.7699999999999996</v>
      </c>
      <c r="EM379" s="41">
        <f t="shared" si="358"/>
        <v>0.11999999999999998</v>
      </c>
      <c r="EN379" s="41">
        <f t="shared" si="359"/>
        <v>2.09</v>
      </c>
      <c r="EO379" s="41">
        <f t="shared" si="360"/>
        <v>0.11</v>
      </c>
      <c r="EP379" s="41">
        <f t="shared" si="361"/>
        <v>0</v>
      </c>
      <c r="EQ379" s="41" t="e">
        <f t="shared" si="362"/>
        <v>#DIV/0!</v>
      </c>
      <c r="ER379" s="41">
        <f t="shared" si="363"/>
        <v>100</v>
      </c>
      <c r="ES379" s="41">
        <f t="shared" si="364"/>
        <v>0</v>
      </c>
    </row>
    <row r="380" spans="1:149" s="41" customFormat="1" x14ac:dyDescent="0.45">
      <c r="A380" s="41" t="s">
        <v>738</v>
      </c>
      <c r="B380" s="75" t="s">
        <v>114</v>
      </c>
      <c r="C380" s="41" t="s">
        <v>756</v>
      </c>
      <c r="D380" s="41" t="s">
        <v>755</v>
      </c>
      <c r="E380" s="41" t="s">
        <v>20</v>
      </c>
      <c r="F380" s="41" t="s">
        <v>741</v>
      </c>
      <c r="G380" s="41" t="s">
        <v>752</v>
      </c>
      <c r="H380" s="41" t="s">
        <v>129</v>
      </c>
      <c r="I380" s="41">
        <v>4</v>
      </c>
      <c r="J380" s="41">
        <v>205.9</v>
      </c>
      <c r="K380" s="41">
        <v>2.5</v>
      </c>
      <c r="L380" s="41">
        <v>1200</v>
      </c>
      <c r="M380" s="41">
        <v>5</v>
      </c>
      <c r="N380" s="41" t="s">
        <v>92</v>
      </c>
      <c r="O380" s="41" t="s">
        <v>458</v>
      </c>
      <c r="P380" s="76" t="s">
        <v>226</v>
      </c>
      <c r="Q380" s="78"/>
      <c r="R380" s="77">
        <v>1.9</v>
      </c>
      <c r="S380" s="93">
        <v>-4.9589999999999996</v>
      </c>
      <c r="U380" s="41">
        <v>4.3499999999999996</v>
      </c>
      <c r="W380" s="41">
        <v>0</v>
      </c>
      <c r="AA380" s="59">
        <v>0</v>
      </c>
      <c r="AB380" s="59"/>
      <c r="AC380" s="59">
        <v>1</v>
      </c>
      <c r="AE380" s="59"/>
      <c r="AG380" s="59"/>
      <c r="AQ380" s="75" t="s">
        <v>110</v>
      </c>
      <c r="AR380" s="80">
        <v>1.0089999999999999</v>
      </c>
      <c r="AS380" s="80">
        <v>1.6040000000000001</v>
      </c>
      <c r="AU380" s="81"/>
      <c r="AV380" s="81">
        <v>2059</v>
      </c>
      <c r="AW380" s="81">
        <v>0</v>
      </c>
      <c r="AX380" s="81"/>
      <c r="AY380" s="81">
        <v>3302.636</v>
      </c>
      <c r="AZ380" s="81">
        <v>46.042011846243206</v>
      </c>
      <c r="BA380" s="75"/>
      <c r="BB380" s="82" t="s">
        <v>89</v>
      </c>
      <c r="BC380" s="75" t="s">
        <v>132</v>
      </c>
      <c r="BD380" s="41">
        <v>52.53</v>
      </c>
      <c r="BE380" s="41">
        <v>0.41</v>
      </c>
      <c r="BF380" s="41">
        <v>0.85</v>
      </c>
      <c r="BG380" s="41">
        <v>0.06</v>
      </c>
      <c r="BH380" s="41">
        <v>16.04</v>
      </c>
      <c r="BI380" s="41">
        <v>0.19</v>
      </c>
      <c r="BN380" s="45">
        <v>5.34</v>
      </c>
      <c r="BO380" s="41">
        <v>0.2</v>
      </c>
      <c r="BP380" s="41">
        <v>0.11</v>
      </c>
      <c r="BQ380" s="45">
        <v>7.0000000000000007E-2</v>
      </c>
      <c r="BR380" s="41">
        <v>7.91</v>
      </c>
      <c r="BS380" s="41">
        <v>0.15</v>
      </c>
      <c r="BX380" s="41">
        <v>12.71</v>
      </c>
      <c r="BY380" s="41">
        <v>0.3</v>
      </c>
      <c r="BZ380" s="41">
        <v>2.4500000000000002</v>
      </c>
      <c r="CA380" s="41">
        <v>7.0000000000000007E-2</v>
      </c>
      <c r="CB380" s="41">
        <v>2.06</v>
      </c>
      <c r="CC380" s="41">
        <v>0.05</v>
      </c>
      <c r="DH380" s="45">
        <f t="shared" si="368"/>
        <v>100.00000000000001</v>
      </c>
      <c r="DJ380" s="45">
        <f t="shared" si="340"/>
        <v>0</v>
      </c>
      <c r="DL380" s="41" t="s">
        <v>757</v>
      </c>
      <c r="DO380" s="41">
        <v>1.58</v>
      </c>
      <c r="DP380" s="45">
        <v>0.16</v>
      </c>
      <c r="DQ380" s="41">
        <f t="shared" si="369"/>
        <v>0.11700000000000001</v>
      </c>
      <c r="DS380" s="41">
        <v>1170</v>
      </c>
      <c r="DT380" s="41">
        <v>277</v>
      </c>
      <c r="DU380" s="45"/>
      <c r="DW380" s="75"/>
      <c r="DX380" s="41">
        <f t="shared" si="343"/>
        <v>52.53</v>
      </c>
      <c r="DY380" s="41">
        <f t="shared" si="344"/>
        <v>0.41</v>
      </c>
      <c r="DZ380" s="41">
        <f t="shared" si="345"/>
        <v>0.84999999999999987</v>
      </c>
      <c r="EA380" s="41">
        <f t="shared" si="346"/>
        <v>5.9999999999999991E-2</v>
      </c>
      <c r="EB380" s="41">
        <f t="shared" si="347"/>
        <v>16.039999999999996</v>
      </c>
      <c r="EC380" s="41">
        <f t="shared" si="348"/>
        <v>0.18999999999999997</v>
      </c>
      <c r="ED380" s="41">
        <f t="shared" si="349"/>
        <v>5.339999999999999</v>
      </c>
      <c r="EE380" s="41">
        <f t="shared" si="350"/>
        <v>0.19999999999999996</v>
      </c>
      <c r="EF380" s="41">
        <f t="shared" si="351"/>
        <v>0.10999999999999999</v>
      </c>
      <c r="EG380" s="41">
        <f t="shared" si="352"/>
        <v>7.0000000000000007E-2</v>
      </c>
      <c r="EH380" s="41">
        <f t="shared" si="353"/>
        <v>7.9099999999999993</v>
      </c>
      <c r="EI380" s="41">
        <f t="shared" si="354"/>
        <v>0.14999999999999997</v>
      </c>
      <c r="EJ380" s="41">
        <f t="shared" si="355"/>
        <v>12.709999999999999</v>
      </c>
      <c r="EK380" s="41">
        <f t="shared" si="356"/>
        <v>0.29999999999999993</v>
      </c>
      <c r="EL380" s="41">
        <f t="shared" si="357"/>
        <v>2.4499999999999997</v>
      </c>
      <c r="EM380" s="41">
        <f t="shared" si="358"/>
        <v>6.9999999999999993E-2</v>
      </c>
      <c r="EN380" s="41">
        <f t="shared" si="359"/>
        <v>2.0599999999999996</v>
      </c>
      <c r="EO380" s="41">
        <f t="shared" si="360"/>
        <v>4.9999999999999989E-2</v>
      </c>
      <c r="EP380" s="41">
        <f t="shared" si="361"/>
        <v>0</v>
      </c>
      <c r="EQ380" s="41" t="e">
        <f t="shared" si="362"/>
        <v>#DIV/0!</v>
      </c>
      <c r="ER380" s="41">
        <f t="shared" si="363"/>
        <v>100</v>
      </c>
      <c r="ES380" s="41">
        <f t="shared" si="364"/>
        <v>0</v>
      </c>
    </row>
    <row r="381" spans="1:149" s="41" customFormat="1" x14ac:dyDescent="0.45">
      <c r="A381" s="41" t="s">
        <v>738</v>
      </c>
      <c r="B381" s="75" t="s">
        <v>114</v>
      </c>
      <c r="C381" s="41" t="s">
        <v>756</v>
      </c>
      <c r="D381" s="41" t="s">
        <v>754</v>
      </c>
      <c r="E381" s="41" t="s">
        <v>20</v>
      </c>
      <c r="F381" s="41" t="s">
        <v>742</v>
      </c>
      <c r="G381" s="41" t="s">
        <v>752</v>
      </c>
      <c r="H381" s="41" t="s">
        <v>129</v>
      </c>
      <c r="I381" s="41">
        <v>8</v>
      </c>
      <c r="J381" s="41">
        <v>101.3</v>
      </c>
      <c r="K381" s="41">
        <v>2.5</v>
      </c>
      <c r="L381" s="41">
        <v>1200</v>
      </c>
      <c r="M381" s="41">
        <v>5</v>
      </c>
      <c r="N381" s="41" t="s">
        <v>92</v>
      </c>
      <c r="O381" s="41" t="s">
        <v>458</v>
      </c>
      <c r="P381" s="76" t="s">
        <v>226</v>
      </c>
      <c r="Q381" s="78"/>
      <c r="R381" s="77">
        <v>1.9</v>
      </c>
      <c r="S381" s="93">
        <v>-5.141</v>
      </c>
      <c r="U381" s="41">
        <v>1.91</v>
      </c>
      <c r="W381" s="41">
        <v>0</v>
      </c>
      <c r="AA381" s="59">
        <v>0</v>
      </c>
      <c r="AB381" s="59"/>
      <c r="AC381" s="59">
        <v>1</v>
      </c>
      <c r="AE381" s="59"/>
      <c r="AG381" s="59"/>
      <c r="AQ381" s="75" t="s">
        <v>110</v>
      </c>
      <c r="AR381" s="80">
        <v>0.99070000000000003</v>
      </c>
      <c r="AS381" s="80">
        <v>1.2470000000000001</v>
      </c>
      <c r="AU381" s="81"/>
      <c r="AV381" s="81">
        <v>1013</v>
      </c>
      <c r="AW381" s="81">
        <v>0</v>
      </c>
      <c r="AX381" s="81"/>
      <c r="AY381" s="81">
        <v>1263.211</v>
      </c>
      <c r="AZ381" s="81">
        <v>27.956641483770898</v>
      </c>
      <c r="BA381" s="75"/>
      <c r="BB381" s="82" t="s">
        <v>89</v>
      </c>
      <c r="BC381" s="75" t="s">
        <v>132</v>
      </c>
      <c r="BD381" s="41">
        <v>50.45</v>
      </c>
      <c r="BE381" s="41">
        <v>0.33</v>
      </c>
      <c r="BF381" s="41">
        <v>1.76</v>
      </c>
      <c r="BG381" s="41">
        <v>0.09</v>
      </c>
      <c r="BH381" s="41">
        <v>16.7</v>
      </c>
      <c r="BI381" s="41">
        <v>0.14000000000000001</v>
      </c>
      <c r="BN381" s="45">
        <v>7.11</v>
      </c>
      <c r="BO381" s="41">
        <v>0.26</v>
      </c>
      <c r="BP381" s="41">
        <v>0.19</v>
      </c>
      <c r="BQ381" s="45">
        <v>7.0000000000000007E-2</v>
      </c>
      <c r="BR381" s="41">
        <v>6.57</v>
      </c>
      <c r="BS381" s="41">
        <v>0.09</v>
      </c>
      <c r="BX381" s="41">
        <v>11.38</v>
      </c>
      <c r="BY381" s="41">
        <v>0.22</v>
      </c>
      <c r="BZ381" s="41">
        <v>3.7</v>
      </c>
      <c r="CA381" s="41">
        <v>0.09</v>
      </c>
      <c r="CB381" s="41">
        <v>2.14</v>
      </c>
      <c r="CC381" s="41">
        <v>7.0000000000000007E-2</v>
      </c>
      <c r="DH381" s="45">
        <f t="shared" si="368"/>
        <v>100</v>
      </c>
      <c r="DJ381" s="45">
        <f t="shared" si="340"/>
        <v>0</v>
      </c>
      <c r="DL381" s="41" t="s">
        <v>757</v>
      </c>
      <c r="DO381" s="41">
        <v>1.55</v>
      </c>
      <c r="DP381" s="45">
        <v>0.23</v>
      </c>
      <c r="DQ381" s="41">
        <f t="shared" si="369"/>
        <v>6.6100000000000006E-2</v>
      </c>
      <c r="DS381" s="41">
        <v>661</v>
      </c>
      <c r="DT381" s="41">
        <v>142</v>
      </c>
      <c r="DU381" s="45"/>
      <c r="DW381" s="75"/>
      <c r="DX381" s="41">
        <f t="shared" si="343"/>
        <v>50.45</v>
      </c>
      <c r="DY381" s="41">
        <f t="shared" si="344"/>
        <v>0.33</v>
      </c>
      <c r="DZ381" s="41">
        <f t="shared" si="345"/>
        <v>1.76</v>
      </c>
      <c r="EA381" s="41">
        <f t="shared" si="346"/>
        <v>0.09</v>
      </c>
      <c r="EB381" s="41">
        <f t="shared" si="347"/>
        <v>16.7</v>
      </c>
      <c r="EC381" s="41">
        <f t="shared" si="348"/>
        <v>0.14000000000000001</v>
      </c>
      <c r="ED381" s="41">
        <f t="shared" si="349"/>
        <v>7.1099999999999994</v>
      </c>
      <c r="EE381" s="41">
        <f t="shared" si="350"/>
        <v>0.25999999999999995</v>
      </c>
      <c r="EF381" s="41">
        <f t="shared" si="351"/>
        <v>0.19</v>
      </c>
      <c r="EG381" s="41">
        <f t="shared" si="352"/>
        <v>7.0000000000000007E-2</v>
      </c>
      <c r="EH381" s="41">
        <f t="shared" si="353"/>
        <v>6.5700000000000012</v>
      </c>
      <c r="EI381" s="41">
        <f t="shared" si="354"/>
        <v>9.0000000000000011E-2</v>
      </c>
      <c r="EJ381" s="41">
        <f t="shared" si="355"/>
        <v>11.38</v>
      </c>
      <c r="EK381" s="41">
        <f t="shared" si="356"/>
        <v>0.22</v>
      </c>
      <c r="EL381" s="41">
        <f t="shared" si="357"/>
        <v>3.7000000000000006</v>
      </c>
      <c r="EM381" s="41">
        <f t="shared" si="358"/>
        <v>9.0000000000000011E-2</v>
      </c>
      <c r="EN381" s="41">
        <f t="shared" si="359"/>
        <v>2.14</v>
      </c>
      <c r="EO381" s="41">
        <f t="shared" si="360"/>
        <v>7.0000000000000007E-2</v>
      </c>
      <c r="EP381" s="41">
        <f t="shared" si="361"/>
        <v>0</v>
      </c>
      <c r="EQ381" s="41" t="e">
        <f t="shared" si="362"/>
        <v>#DIV/0!</v>
      </c>
      <c r="ER381" s="41">
        <f t="shared" si="363"/>
        <v>100</v>
      </c>
      <c r="ES381" s="41">
        <f t="shared" si="364"/>
        <v>0</v>
      </c>
    </row>
    <row r="382" spans="1:149" s="41" customFormat="1" x14ac:dyDescent="0.45">
      <c r="A382" s="41" t="s">
        <v>738</v>
      </c>
      <c r="B382" s="75" t="s">
        <v>114</v>
      </c>
      <c r="C382" s="41" t="s">
        <v>756</v>
      </c>
      <c r="D382" s="41" t="s">
        <v>753</v>
      </c>
      <c r="E382" s="41" t="s">
        <v>20</v>
      </c>
      <c r="F382" s="41" t="s">
        <v>743</v>
      </c>
      <c r="G382" s="41" t="s">
        <v>752</v>
      </c>
      <c r="H382" s="41" t="s">
        <v>129</v>
      </c>
      <c r="I382" s="41">
        <v>4</v>
      </c>
      <c r="J382" s="41">
        <v>52.4</v>
      </c>
      <c r="K382" s="41">
        <v>2.5</v>
      </c>
      <c r="L382" s="41">
        <v>1200</v>
      </c>
      <c r="M382" s="41">
        <v>5</v>
      </c>
      <c r="N382" s="41" t="s">
        <v>92</v>
      </c>
      <c r="O382" s="41" t="s">
        <v>458</v>
      </c>
      <c r="P382" s="76" t="s">
        <v>226</v>
      </c>
      <c r="Q382" s="78"/>
      <c r="R382" s="77">
        <v>1.9</v>
      </c>
      <c r="S382" s="93">
        <v>-5.952</v>
      </c>
      <c r="U382" s="41">
        <v>3.93</v>
      </c>
      <c r="W382" s="41">
        <v>0</v>
      </c>
      <c r="AA382" s="59">
        <v>0</v>
      </c>
      <c r="AB382" s="59"/>
      <c r="AC382" s="59">
        <v>1</v>
      </c>
      <c r="AE382" s="59"/>
      <c r="AG382" s="59"/>
      <c r="AQ382" s="75" t="s">
        <v>110</v>
      </c>
      <c r="AR382" s="80">
        <v>0.9919</v>
      </c>
      <c r="AS382" s="80">
        <v>1.1160000000000001</v>
      </c>
      <c r="AU382" s="81"/>
      <c r="AV382" s="81">
        <v>524</v>
      </c>
      <c r="AW382" s="81">
        <v>0</v>
      </c>
      <c r="AX382" s="81"/>
      <c r="AY382" s="81">
        <v>584.78400000000011</v>
      </c>
      <c r="AZ382" s="81">
        <v>23.073353303445089</v>
      </c>
      <c r="BA382" s="75"/>
      <c r="BB382" s="82" t="s">
        <v>89</v>
      </c>
      <c r="BC382" s="75" t="s">
        <v>132</v>
      </c>
      <c r="BD382" s="41">
        <v>50.2</v>
      </c>
      <c r="BE382" s="41">
        <v>0.44</v>
      </c>
      <c r="BF382" s="41">
        <v>1.06</v>
      </c>
      <c r="BG382" s="41">
        <v>0.09</v>
      </c>
      <c r="BH382" s="41">
        <v>14.47</v>
      </c>
      <c r="BI382" s="41">
        <v>0.16</v>
      </c>
      <c r="BN382" s="45">
        <v>6.28</v>
      </c>
      <c r="BO382" s="41">
        <v>0.27</v>
      </c>
      <c r="BP382" s="41">
        <v>0.12</v>
      </c>
      <c r="BQ382" s="45">
        <v>0.09</v>
      </c>
      <c r="BR382" s="41">
        <v>6.88</v>
      </c>
      <c r="BS382" s="41">
        <v>0.18</v>
      </c>
      <c r="BX382" s="41">
        <v>13.17</v>
      </c>
      <c r="BY382" s="41">
        <v>0.27</v>
      </c>
      <c r="BZ382" s="41">
        <v>1.97</v>
      </c>
      <c r="CA382" s="41">
        <v>0.1</v>
      </c>
      <c r="CB382" s="41">
        <v>5.83</v>
      </c>
      <c r="CC382" s="41">
        <v>0.18</v>
      </c>
      <c r="DH382" s="45">
        <f t="shared" si="368"/>
        <v>99.98</v>
      </c>
      <c r="DJ382" s="45">
        <f t="shared" ref="DJ382:DJ418" si="370">IF(AND(DH382&lt;100, DH382&gt;0), 100-DH382, 0)</f>
        <v>1.9999999999996021E-2</v>
      </c>
      <c r="DL382" s="41" t="s">
        <v>757</v>
      </c>
      <c r="DO382" s="41">
        <v>0.82</v>
      </c>
      <c r="DP382" s="45">
        <v>0.37</v>
      </c>
      <c r="DQ382" s="41">
        <f t="shared" si="369"/>
        <v>5.8200000000000002E-2</v>
      </c>
      <c r="DS382" s="41">
        <v>582</v>
      </c>
      <c r="DT382" s="41">
        <v>132</v>
      </c>
      <c r="DU382" s="45"/>
      <c r="DW382" s="75"/>
      <c r="DX382" s="41">
        <f t="shared" si="343"/>
        <v>50.210042008401679</v>
      </c>
      <c r="DY382" s="41">
        <f t="shared" si="344"/>
        <v>0.44008801760352062</v>
      </c>
      <c r="DZ382" s="41">
        <f t="shared" si="345"/>
        <v>1.0602120424084818</v>
      </c>
      <c r="EA382" s="41">
        <f t="shared" si="346"/>
        <v>9.001800360072014E-2</v>
      </c>
      <c r="EB382" s="41">
        <f t="shared" si="347"/>
        <v>14.472894578915781</v>
      </c>
      <c r="EC382" s="41">
        <f t="shared" si="348"/>
        <v>0.16003200640128024</v>
      </c>
      <c r="ED382" s="41">
        <f t="shared" si="349"/>
        <v>6.2812562512502499</v>
      </c>
      <c r="EE382" s="41">
        <f t="shared" si="350"/>
        <v>0.27005401080216046</v>
      </c>
      <c r="EF382" s="41">
        <f t="shared" si="351"/>
        <v>0.12002400480096019</v>
      </c>
      <c r="EG382" s="41">
        <f t="shared" si="352"/>
        <v>9.001800360072014E-2</v>
      </c>
      <c r="EH382" s="41">
        <f t="shared" si="353"/>
        <v>6.8813762752550511</v>
      </c>
      <c r="EI382" s="41">
        <f t="shared" si="354"/>
        <v>0.18003600720144028</v>
      </c>
      <c r="EJ382" s="41">
        <f t="shared" si="355"/>
        <v>13.17263452690538</v>
      </c>
      <c r="EK382" s="41">
        <f t="shared" si="356"/>
        <v>0.2700540108021604</v>
      </c>
      <c r="EL382" s="41">
        <f t="shared" si="357"/>
        <v>1.970394078815763</v>
      </c>
      <c r="EM382" s="41">
        <f t="shared" si="358"/>
        <v>0.10002000400080016</v>
      </c>
      <c r="EN382" s="41">
        <f t="shared" si="359"/>
        <v>5.8311662332466492</v>
      </c>
      <c r="EO382" s="41">
        <f t="shared" si="360"/>
        <v>0.18003600720144028</v>
      </c>
      <c r="EP382" s="41">
        <f t="shared" si="361"/>
        <v>0</v>
      </c>
      <c r="EQ382" s="41" t="e">
        <f t="shared" si="362"/>
        <v>#DIV/0!</v>
      </c>
      <c r="ER382" s="41">
        <f t="shared" si="363"/>
        <v>100</v>
      </c>
      <c r="ES382" s="41">
        <f t="shared" si="364"/>
        <v>0</v>
      </c>
    </row>
    <row r="383" spans="1:149" s="41" customFormat="1" x14ac:dyDescent="0.45">
      <c r="A383" s="41" t="s">
        <v>738</v>
      </c>
      <c r="B383" s="75" t="s">
        <v>114</v>
      </c>
      <c r="C383" s="41" t="s">
        <v>756</v>
      </c>
      <c r="D383" s="41" t="s">
        <v>754</v>
      </c>
      <c r="E383" s="41" t="s">
        <v>20</v>
      </c>
      <c r="F383" s="41" t="s">
        <v>744</v>
      </c>
      <c r="G383" s="41" t="s">
        <v>752</v>
      </c>
      <c r="H383" s="41" t="s">
        <v>129</v>
      </c>
      <c r="I383" s="41">
        <v>4</v>
      </c>
      <c r="J383" s="41">
        <v>52.4</v>
      </c>
      <c r="K383" s="41">
        <v>2.5</v>
      </c>
      <c r="L383" s="41">
        <v>1200</v>
      </c>
      <c r="M383" s="41">
        <v>5</v>
      </c>
      <c r="N383" s="41" t="s">
        <v>92</v>
      </c>
      <c r="O383" s="41" t="s">
        <v>458</v>
      </c>
      <c r="P383" s="76" t="s">
        <v>226</v>
      </c>
      <c r="Q383" s="78"/>
      <c r="R383" s="77">
        <v>1.9</v>
      </c>
      <c r="S383" s="93">
        <v>-6.3410000000000002</v>
      </c>
      <c r="U383" s="41">
        <v>3.94</v>
      </c>
      <c r="W383" s="41">
        <v>0</v>
      </c>
      <c r="AA383" s="59">
        <v>0</v>
      </c>
      <c r="AB383" s="59"/>
      <c r="AC383" s="59">
        <v>1</v>
      </c>
      <c r="AE383" s="59"/>
      <c r="AG383" s="59"/>
      <c r="AQ383" s="75" t="s">
        <v>110</v>
      </c>
      <c r="AR383" s="80">
        <v>0.9919</v>
      </c>
      <c r="AS383" s="80">
        <v>1.1160000000000001</v>
      </c>
      <c r="AU383" s="81"/>
      <c r="AV383" s="81">
        <v>524</v>
      </c>
      <c r="AW383" s="81">
        <v>0</v>
      </c>
      <c r="AX383" s="81"/>
      <c r="AY383" s="81">
        <v>584.78400000000011</v>
      </c>
      <c r="AZ383" s="81">
        <v>23.073353303445089</v>
      </c>
      <c r="BA383" s="75"/>
      <c r="BB383" s="82" t="s">
        <v>89</v>
      </c>
      <c r="BC383" s="75" t="s">
        <v>132</v>
      </c>
      <c r="BD383" s="41">
        <v>49.87</v>
      </c>
      <c r="BE383" s="41">
        <v>0.5</v>
      </c>
      <c r="BF383" s="41">
        <v>1.8</v>
      </c>
      <c r="BG383" s="41">
        <v>7.0000000000000007E-2</v>
      </c>
      <c r="BH383" s="41">
        <v>16.760000000000002</v>
      </c>
      <c r="BI383" s="41">
        <v>0.16</v>
      </c>
      <c r="BN383" s="45">
        <v>8.4</v>
      </c>
      <c r="BO383" s="41">
        <v>0.38</v>
      </c>
      <c r="BP383" s="41">
        <v>0.17</v>
      </c>
      <c r="BQ383" s="45">
        <v>0.08</v>
      </c>
      <c r="BR383" s="41">
        <v>6.52</v>
      </c>
      <c r="BS383" s="41">
        <v>7.0000000000000007E-2</v>
      </c>
      <c r="BX383" s="41">
        <v>10.81</v>
      </c>
      <c r="BY383" s="41">
        <v>0.18</v>
      </c>
      <c r="BZ383" s="41">
        <v>3.58</v>
      </c>
      <c r="CA383" s="41">
        <v>0.11</v>
      </c>
      <c r="CB383" s="41">
        <v>2.1</v>
      </c>
      <c r="CC383" s="41">
        <v>0.11</v>
      </c>
      <c r="DH383" s="45">
        <f t="shared" si="368"/>
        <v>100.00999999999999</v>
      </c>
      <c r="DJ383" s="45">
        <f t="shared" si="370"/>
        <v>0</v>
      </c>
      <c r="DL383" s="41" t="s">
        <v>757</v>
      </c>
      <c r="DO383" s="41">
        <v>0.73</v>
      </c>
      <c r="DP383" s="45">
        <v>0.2</v>
      </c>
      <c r="DQ383" s="41">
        <f t="shared" si="369"/>
        <v>3.8300000000000001E-2</v>
      </c>
      <c r="DS383" s="41">
        <v>383</v>
      </c>
      <c r="DT383" s="41">
        <v>103</v>
      </c>
      <c r="DU383" s="45"/>
      <c r="DW383" s="75"/>
      <c r="DX383" s="41">
        <f t="shared" si="343"/>
        <v>49.865013498650136</v>
      </c>
      <c r="DY383" s="41">
        <f t="shared" si="344"/>
        <v>0.49995000499950004</v>
      </c>
      <c r="DZ383" s="41">
        <f t="shared" si="345"/>
        <v>1.7998200179982005</v>
      </c>
      <c r="EA383" s="41">
        <f t="shared" si="346"/>
        <v>6.9993000699930016E-2</v>
      </c>
      <c r="EB383" s="41">
        <f t="shared" si="347"/>
        <v>16.758324167583243</v>
      </c>
      <c r="EC383" s="41">
        <f t="shared" si="348"/>
        <v>0.15998400159984</v>
      </c>
      <c r="ED383" s="41">
        <f t="shared" si="349"/>
        <v>8.3991600839916032</v>
      </c>
      <c r="EE383" s="41">
        <f t="shared" si="350"/>
        <v>0.37996200379962014</v>
      </c>
      <c r="EF383" s="41">
        <f t="shared" si="351"/>
        <v>0.16998300169983005</v>
      </c>
      <c r="EG383" s="41">
        <f t="shared" si="352"/>
        <v>7.9992000799920027E-2</v>
      </c>
      <c r="EH383" s="41">
        <f t="shared" si="353"/>
        <v>6.5193480651934808</v>
      </c>
      <c r="EI383" s="41">
        <f t="shared" si="354"/>
        <v>6.9993000699930016E-2</v>
      </c>
      <c r="EJ383" s="41">
        <f t="shared" si="355"/>
        <v>10.808919108089192</v>
      </c>
      <c r="EK383" s="41">
        <f t="shared" si="356"/>
        <v>0.17998200179982005</v>
      </c>
      <c r="EL383" s="41">
        <f t="shared" si="357"/>
        <v>3.5796420357964207</v>
      </c>
      <c r="EM383" s="41">
        <f t="shared" si="358"/>
        <v>0.10998900109989002</v>
      </c>
      <c r="EN383" s="41">
        <f t="shared" si="359"/>
        <v>2.0997900209979008</v>
      </c>
      <c r="EO383" s="41">
        <f t="shared" si="360"/>
        <v>0.10998900109989004</v>
      </c>
      <c r="EP383" s="41">
        <f t="shared" si="361"/>
        <v>0</v>
      </c>
      <c r="EQ383" s="41" t="e">
        <f t="shared" si="362"/>
        <v>#DIV/0!</v>
      </c>
      <c r="ER383" s="41">
        <f t="shared" si="363"/>
        <v>100</v>
      </c>
      <c r="ES383" s="41">
        <f t="shared" si="364"/>
        <v>0</v>
      </c>
    </row>
    <row r="384" spans="1:149" s="41" customFormat="1" x14ac:dyDescent="0.45">
      <c r="A384" s="41" t="s">
        <v>738</v>
      </c>
      <c r="B384" s="75" t="s">
        <v>114</v>
      </c>
      <c r="C384" s="41" t="s">
        <v>756</v>
      </c>
      <c r="D384" s="41" t="s">
        <v>755</v>
      </c>
      <c r="E384" s="41" t="s">
        <v>20</v>
      </c>
      <c r="F384" s="41" t="s">
        <v>745</v>
      </c>
      <c r="G384" s="41" t="s">
        <v>752</v>
      </c>
      <c r="H384" s="41" t="s">
        <v>129</v>
      </c>
      <c r="I384" s="41">
        <v>4</v>
      </c>
      <c r="J384" s="41">
        <v>52.4</v>
      </c>
      <c r="K384" s="41">
        <v>2.5</v>
      </c>
      <c r="L384" s="41">
        <v>1200</v>
      </c>
      <c r="M384" s="41">
        <v>5</v>
      </c>
      <c r="N384" s="41" t="s">
        <v>92</v>
      </c>
      <c r="O384" s="41" t="s">
        <v>458</v>
      </c>
      <c r="P384" s="76" t="s">
        <v>226</v>
      </c>
      <c r="Q384" s="78"/>
      <c r="R384" s="77">
        <v>1.9</v>
      </c>
      <c r="S384" s="93">
        <v>-6.165</v>
      </c>
      <c r="U384" s="45">
        <v>3.5</v>
      </c>
      <c r="W384" s="41">
        <v>0</v>
      </c>
      <c r="AA384" s="59">
        <v>0</v>
      </c>
      <c r="AB384" s="59"/>
      <c r="AC384" s="59">
        <v>1</v>
      </c>
      <c r="AE384" s="59"/>
      <c r="AG384" s="59"/>
      <c r="AQ384" s="75" t="s">
        <v>110</v>
      </c>
      <c r="AR384" s="80">
        <v>0.9919</v>
      </c>
      <c r="AS384" s="80">
        <v>1.1160000000000001</v>
      </c>
      <c r="AU384" s="81"/>
      <c r="AV384" s="81">
        <v>524</v>
      </c>
      <c r="AW384" s="81">
        <v>0</v>
      </c>
      <c r="AX384" s="81"/>
      <c r="AY384" s="81">
        <v>584.78400000000011</v>
      </c>
      <c r="AZ384" s="81">
        <v>23.073353303445089</v>
      </c>
      <c r="BA384" s="75"/>
      <c r="BB384" s="82" t="s">
        <v>89</v>
      </c>
      <c r="BC384" s="75" t="s">
        <v>132</v>
      </c>
      <c r="BD384" s="41">
        <v>51.26</v>
      </c>
      <c r="BE384" s="41">
        <v>0.47</v>
      </c>
      <c r="BF384" s="41">
        <v>0.89</v>
      </c>
      <c r="BG384" s="41">
        <v>0.09</v>
      </c>
      <c r="BH384" s="41">
        <v>15.65</v>
      </c>
      <c r="BI384" s="41">
        <v>0.15</v>
      </c>
      <c r="BN384" s="45">
        <v>7.16</v>
      </c>
      <c r="BO384" s="41">
        <v>0.28999999999999998</v>
      </c>
      <c r="BP384" s="41">
        <v>0.11</v>
      </c>
      <c r="BQ384" s="45">
        <v>0.08</v>
      </c>
      <c r="BR384" s="41">
        <v>7.94</v>
      </c>
      <c r="BS384" s="41">
        <v>0.08</v>
      </c>
      <c r="BX384" s="41">
        <v>12.63</v>
      </c>
      <c r="BY384" s="41">
        <v>0.25</v>
      </c>
      <c r="BZ384" s="41">
        <v>2.41</v>
      </c>
      <c r="CA384" s="41">
        <v>0.1</v>
      </c>
      <c r="CB384" s="41">
        <v>1.94</v>
      </c>
      <c r="CC384" s="41">
        <v>0.09</v>
      </c>
      <c r="DH384" s="45">
        <f t="shared" si="368"/>
        <v>99.989999999999981</v>
      </c>
      <c r="DJ384" s="45">
        <f t="shared" si="370"/>
        <v>1.0000000000019327E-2</v>
      </c>
      <c r="DL384" s="41" t="s">
        <v>757</v>
      </c>
      <c r="DO384" s="41">
        <v>0.71</v>
      </c>
      <c r="DP384" s="45">
        <v>0.1</v>
      </c>
      <c r="DQ384" s="41">
        <f t="shared" si="369"/>
        <v>2.7900000000000001E-2</v>
      </c>
      <c r="DS384" s="41">
        <v>279</v>
      </c>
      <c r="DT384" s="41">
        <v>75</v>
      </c>
      <c r="DU384" s="45"/>
      <c r="DW384" s="75"/>
      <c r="DX384" s="41">
        <f t="shared" si="343"/>
        <v>51.265126512651271</v>
      </c>
      <c r="DY384" s="41">
        <f t="shared" si="344"/>
        <v>0.47004700470047006</v>
      </c>
      <c r="DZ384" s="41">
        <f t="shared" si="345"/>
        <v>0.89008900890089027</v>
      </c>
      <c r="EA384" s="41">
        <f t="shared" si="346"/>
        <v>9.0009000900090022E-2</v>
      </c>
      <c r="EB384" s="41">
        <f t="shared" si="347"/>
        <v>15.651565156515653</v>
      </c>
      <c r="EC384" s="41">
        <f t="shared" si="348"/>
        <v>0.15001500150015001</v>
      </c>
      <c r="ED384" s="41">
        <f t="shared" si="349"/>
        <v>7.1607160716071618</v>
      </c>
      <c r="EE384" s="41">
        <f t="shared" si="350"/>
        <v>0.29002900290029004</v>
      </c>
      <c r="EF384" s="41">
        <f t="shared" si="351"/>
        <v>0.11001100110011003</v>
      </c>
      <c r="EG384" s="41">
        <f t="shared" si="352"/>
        <v>8.0008000800080026E-2</v>
      </c>
      <c r="EH384" s="41">
        <f t="shared" si="353"/>
        <v>7.9407940794079419</v>
      </c>
      <c r="EI384" s="41">
        <f t="shared" si="354"/>
        <v>8.0008000800080012E-2</v>
      </c>
      <c r="EJ384" s="41">
        <f t="shared" si="355"/>
        <v>12.631263126312634</v>
      </c>
      <c r="EK384" s="41">
        <f t="shared" si="356"/>
        <v>0.25002500250025006</v>
      </c>
      <c r="EL384" s="41">
        <f t="shared" si="357"/>
        <v>2.4102410241024108</v>
      </c>
      <c r="EM384" s="41">
        <f t="shared" si="358"/>
        <v>0.10001000100010003</v>
      </c>
      <c r="EN384" s="41">
        <f t="shared" si="359"/>
        <v>1.9401940194019405</v>
      </c>
      <c r="EO384" s="41">
        <f t="shared" si="360"/>
        <v>9.0009000900090022E-2</v>
      </c>
      <c r="EP384" s="41">
        <f t="shared" si="361"/>
        <v>0</v>
      </c>
      <c r="EQ384" s="41" t="e">
        <f t="shared" si="362"/>
        <v>#DIV/0!</v>
      </c>
      <c r="ER384" s="41">
        <f t="shared" si="363"/>
        <v>100</v>
      </c>
      <c r="ES384" s="41">
        <f t="shared" si="364"/>
        <v>0</v>
      </c>
    </row>
    <row r="385" spans="1:149" s="41" customFormat="1" x14ac:dyDescent="0.45">
      <c r="A385" s="41" t="s">
        <v>738</v>
      </c>
      <c r="B385" s="75" t="s">
        <v>114</v>
      </c>
      <c r="C385" s="41" t="s">
        <v>756</v>
      </c>
      <c r="D385" s="41" t="s">
        <v>753</v>
      </c>
      <c r="E385" s="41" t="s">
        <v>20</v>
      </c>
      <c r="F385" s="41" t="s">
        <v>746</v>
      </c>
      <c r="G385" s="41" t="s">
        <v>752</v>
      </c>
      <c r="H385" s="41" t="s">
        <v>129</v>
      </c>
      <c r="I385" s="41">
        <v>4</v>
      </c>
      <c r="J385" s="41">
        <v>26.9</v>
      </c>
      <c r="K385" s="41">
        <v>2.5</v>
      </c>
      <c r="L385" s="41">
        <v>1200</v>
      </c>
      <c r="M385" s="41">
        <v>5</v>
      </c>
      <c r="N385" s="41" t="s">
        <v>92</v>
      </c>
      <c r="O385" s="41" t="s">
        <v>458</v>
      </c>
      <c r="P385" s="76" t="s">
        <v>226</v>
      </c>
      <c r="Q385" s="78"/>
      <c r="R385" s="77">
        <v>1.9</v>
      </c>
      <c r="S385" s="93">
        <v>-5.9029999999999996</v>
      </c>
      <c r="U385" s="41">
        <v>1.24</v>
      </c>
      <c r="W385" s="41">
        <v>0</v>
      </c>
      <c r="AA385" s="59">
        <v>0</v>
      </c>
      <c r="AB385" s="59"/>
      <c r="AC385" s="59">
        <v>1</v>
      </c>
      <c r="AE385" s="59"/>
      <c r="AG385" s="59"/>
      <c r="AQ385" s="75" t="s">
        <v>110</v>
      </c>
      <c r="AR385" s="80">
        <v>0.995</v>
      </c>
      <c r="AS385" s="80">
        <v>1.0569999999999999</v>
      </c>
      <c r="AU385" s="81"/>
      <c r="AV385" s="81">
        <v>269</v>
      </c>
      <c r="AW385" s="81">
        <v>0</v>
      </c>
      <c r="AX385" s="81"/>
      <c r="AY385" s="81">
        <v>284.33299999999997</v>
      </c>
      <c r="AZ385" s="81">
        <v>21.33035690017633</v>
      </c>
      <c r="BA385" s="75"/>
      <c r="BB385" s="82" t="s">
        <v>89</v>
      </c>
      <c r="BC385" s="75" t="s">
        <v>132</v>
      </c>
      <c r="BD385" s="41">
        <v>50.49</v>
      </c>
      <c r="BE385" s="41">
        <v>0.45</v>
      </c>
      <c r="BF385" s="41">
        <v>1.07</v>
      </c>
      <c r="BG385" s="41">
        <v>7.0000000000000007E-2</v>
      </c>
      <c r="BH385" s="41">
        <v>14.62</v>
      </c>
      <c r="BI385" s="41">
        <v>0.13</v>
      </c>
      <c r="BN385" s="45">
        <v>5.24</v>
      </c>
      <c r="BO385" s="41">
        <v>0.22</v>
      </c>
      <c r="BP385" s="41">
        <v>0.18</v>
      </c>
      <c r="BQ385" s="45">
        <v>0.08</v>
      </c>
      <c r="BR385" s="41">
        <v>6.91</v>
      </c>
      <c r="BS385" s="41">
        <v>0.15</v>
      </c>
      <c r="BX385" s="41">
        <v>13.48</v>
      </c>
      <c r="BY385" s="41">
        <v>0.2</v>
      </c>
      <c r="BZ385" s="41">
        <v>1.96</v>
      </c>
      <c r="CA385" s="41">
        <v>7.0000000000000007E-2</v>
      </c>
      <c r="CB385" s="41">
        <v>6.05</v>
      </c>
      <c r="CC385" s="41">
        <v>0.1</v>
      </c>
      <c r="DH385" s="45">
        <f t="shared" si="368"/>
        <v>100</v>
      </c>
      <c r="DJ385" s="45">
        <f t="shared" si="370"/>
        <v>0</v>
      </c>
      <c r="DL385" s="41" t="s">
        <v>757</v>
      </c>
      <c r="DO385" s="41">
        <v>0.85</v>
      </c>
      <c r="DP385" s="45">
        <v>0.08</v>
      </c>
      <c r="DQ385" s="41">
        <f t="shared" si="369"/>
        <v>2.1499999999999998E-2</v>
      </c>
      <c r="DS385" s="41">
        <v>215</v>
      </c>
      <c r="DT385" s="41">
        <v>87</v>
      </c>
      <c r="DU385" s="45"/>
      <c r="DW385" s="75"/>
      <c r="DX385" s="41">
        <f t="shared" si="343"/>
        <v>50.49</v>
      </c>
      <c r="DY385" s="41">
        <f t="shared" si="344"/>
        <v>0.45</v>
      </c>
      <c r="DZ385" s="41">
        <f t="shared" si="345"/>
        <v>1.07</v>
      </c>
      <c r="EA385" s="41">
        <f t="shared" si="346"/>
        <v>7.0000000000000007E-2</v>
      </c>
      <c r="EB385" s="41">
        <f t="shared" si="347"/>
        <v>14.62</v>
      </c>
      <c r="EC385" s="41">
        <f t="shared" si="348"/>
        <v>0.13</v>
      </c>
      <c r="ED385" s="41">
        <f t="shared" si="349"/>
        <v>5.24</v>
      </c>
      <c r="EE385" s="41">
        <f t="shared" si="350"/>
        <v>0.22</v>
      </c>
      <c r="EF385" s="41">
        <f t="shared" si="351"/>
        <v>0.18</v>
      </c>
      <c r="EG385" s="41">
        <f t="shared" si="352"/>
        <v>0.08</v>
      </c>
      <c r="EH385" s="41">
        <f t="shared" si="353"/>
        <v>6.9099999999999993</v>
      </c>
      <c r="EI385" s="41">
        <f t="shared" si="354"/>
        <v>0.14999999999999997</v>
      </c>
      <c r="EJ385" s="41">
        <f t="shared" si="355"/>
        <v>13.48</v>
      </c>
      <c r="EK385" s="41">
        <f t="shared" si="356"/>
        <v>0.2</v>
      </c>
      <c r="EL385" s="41">
        <f t="shared" si="357"/>
        <v>1.96</v>
      </c>
      <c r="EM385" s="41">
        <f t="shared" si="358"/>
        <v>7.0000000000000007E-2</v>
      </c>
      <c r="EN385" s="41">
        <f t="shared" si="359"/>
        <v>6.05</v>
      </c>
      <c r="EO385" s="41">
        <f t="shared" si="360"/>
        <v>0.1</v>
      </c>
      <c r="EP385" s="41">
        <f t="shared" si="361"/>
        <v>0</v>
      </c>
      <c r="EQ385" s="41" t="e">
        <f t="shared" si="362"/>
        <v>#DIV/0!</v>
      </c>
      <c r="ER385" s="41">
        <f t="shared" si="363"/>
        <v>100</v>
      </c>
      <c r="ES385" s="41">
        <f t="shared" si="364"/>
        <v>0</v>
      </c>
    </row>
    <row r="386" spans="1:149" s="41" customFormat="1" x14ac:dyDescent="0.45">
      <c r="A386" s="41" t="s">
        <v>738</v>
      </c>
      <c r="B386" s="75" t="s">
        <v>114</v>
      </c>
      <c r="C386" s="41" t="s">
        <v>756</v>
      </c>
      <c r="D386" s="41" t="s">
        <v>754</v>
      </c>
      <c r="E386" s="41" t="s">
        <v>20</v>
      </c>
      <c r="F386" s="41" t="s">
        <v>747</v>
      </c>
      <c r="G386" s="41" t="s">
        <v>752</v>
      </c>
      <c r="H386" s="41" t="s">
        <v>129</v>
      </c>
      <c r="I386" s="41">
        <v>4</v>
      </c>
      <c r="J386" s="41">
        <v>26.9</v>
      </c>
      <c r="K386" s="41">
        <v>2.5</v>
      </c>
      <c r="L386" s="41">
        <v>1200</v>
      </c>
      <c r="M386" s="41">
        <v>5</v>
      </c>
      <c r="N386" s="41" t="s">
        <v>92</v>
      </c>
      <c r="O386" s="41" t="s">
        <v>458</v>
      </c>
      <c r="P386" s="76" t="s">
        <v>226</v>
      </c>
      <c r="Q386" s="78"/>
      <c r="R386" s="77">
        <v>1.9</v>
      </c>
      <c r="S386" s="93">
        <v>-5.9089999999999998</v>
      </c>
      <c r="U386" s="41">
        <v>1.57</v>
      </c>
      <c r="W386" s="41">
        <v>0</v>
      </c>
      <c r="AA386" s="59">
        <v>0</v>
      </c>
      <c r="AB386" s="59"/>
      <c r="AC386" s="59">
        <v>1</v>
      </c>
      <c r="AE386" s="59"/>
      <c r="AG386" s="59"/>
      <c r="AQ386" s="75" t="s">
        <v>110</v>
      </c>
      <c r="AR386" s="80">
        <v>0.995</v>
      </c>
      <c r="AS386" s="80">
        <v>1.0569999999999999</v>
      </c>
      <c r="AU386" s="81"/>
      <c r="AV386" s="81">
        <v>269</v>
      </c>
      <c r="AW386" s="81">
        <v>0</v>
      </c>
      <c r="AX386" s="81"/>
      <c r="AY386" s="81">
        <v>284.33299999999997</v>
      </c>
      <c r="AZ386" s="81">
        <v>21.33035690017633</v>
      </c>
      <c r="BA386" s="75"/>
      <c r="BB386" s="82" t="s">
        <v>89</v>
      </c>
      <c r="BC386" s="75" t="s">
        <v>132</v>
      </c>
      <c r="BD386" s="41">
        <v>49.47</v>
      </c>
      <c r="BE386" s="41">
        <v>0.6</v>
      </c>
      <c r="BF386" s="41">
        <v>1.81</v>
      </c>
      <c r="BG386" s="41">
        <v>0.1</v>
      </c>
      <c r="BH386" s="41">
        <v>16.82</v>
      </c>
      <c r="BI386" s="41">
        <v>0.18</v>
      </c>
      <c r="BN386" s="45">
        <v>8.2943999999999996</v>
      </c>
      <c r="BO386" s="41">
        <v>0.33</v>
      </c>
      <c r="BP386" s="41">
        <v>0.18</v>
      </c>
      <c r="BQ386" s="45">
        <v>0.11</v>
      </c>
      <c r="BR386" s="41">
        <v>6.66</v>
      </c>
      <c r="BS386" s="41">
        <v>0.13</v>
      </c>
      <c r="BX386" s="41">
        <v>11.19</v>
      </c>
      <c r="BY386" s="41">
        <v>0.23</v>
      </c>
      <c r="BZ386" s="41">
        <v>3.53</v>
      </c>
      <c r="CA386" s="41">
        <v>7.0000000000000007E-2</v>
      </c>
      <c r="CB386" s="41">
        <v>2.04</v>
      </c>
      <c r="CC386" s="41">
        <v>0.12</v>
      </c>
      <c r="DH386" s="45">
        <f t="shared" si="368"/>
        <v>99.994399999999999</v>
      </c>
      <c r="DJ386" s="45">
        <f t="shared" si="370"/>
        <v>5.6000000000011596E-3</v>
      </c>
      <c r="DL386" s="41" t="s">
        <v>757</v>
      </c>
      <c r="DO386" s="41">
        <v>0.95</v>
      </c>
      <c r="DP386" s="45">
        <v>0.1</v>
      </c>
      <c r="DQ386" s="41">
        <f t="shared" si="369"/>
        <v>0</v>
      </c>
      <c r="DU386" s="45"/>
      <c r="DW386" s="75"/>
      <c r="DX386" s="41">
        <f t="shared" si="343"/>
        <v>49.472770475146611</v>
      </c>
      <c r="DY386" s="41">
        <f t="shared" si="344"/>
        <v>0.6000336018817054</v>
      </c>
      <c r="DZ386" s="41">
        <f t="shared" si="345"/>
        <v>1.8101013656764779</v>
      </c>
      <c r="EA386" s="41">
        <f t="shared" si="346"/>
        <v>0.10000560031361758</v>
      </c>
      <c r="EB386" s="41">
        <f t="shared" si="347"/>
        <v>16.820941972750475</v>
      </c>
      <c r="EC386" s="41">
        <f t="shared" si="348"/>
        <v>0.18001008056451162</v>
      </c>
      <c r="ED386" s="41">
        <f t="shared" si="349"/>
        <v>8.2948645124126941</v>
      </c>
      <c r="EE386" s="41">
        <f t="shared" si="350"/>
        <v>0.33001848103493797</v>
      </c>
      <c r="EF386" s="41">
        <f t="shared" si="351"/>
        <v>0.18001008056451162</v>
      </c>
      <c r="EG386" s="41">
        <f t="shared" si="352"/>
        <v>0.11000616034497933</v>
      </c>
      <c r="EH386" s="41">
        <f t="shared" si="353"/>
        <v>6.6603729808869305</v>
      </c>
      <c r="EI386" s="41">
        <f t="shared" si="354"/>
        <v>0.13000728040770285</v>
      </c>
      <c r="EJ386" s="41">
        <f t="shared" si="355"/>
        <v>11.190626675093805</v>
      </c>
      <c r="EK386" s="41">
        <f t="shared" si="356"/>
        <v>0.2300128807213204</v>
      </c>
      <c r="EL386" s="41">
        <f t="shared" si="357"/>
        <v>3.5301976910706996</v>
      </c>
      <c r="EM386" s="41">
        <f t="shared" si="358"/>
        <v>7.0003920219532292E-2</v>
      </c>
      <c r="EN386" s="41">
        <f t="shared" si="359"/>
        <v>2.0401142463977986</v>
      </c>
      <c r="EO386" s="41">
        <f t="shared" si="360"/>
        <v>0.12000672037634109</v>
      </c>
      <c r="EP386" s="41">
        <f t="shared" si="361"/>
        <v>0</v>
      </c>
      <c r="EQ386" s="41" t="e">
        <f t="shared" si="362"/>
        <v>#DIV/0!</v>
      </c>
      <c r="ER386" s="41">
        <f t="shared" si="363"/>
        <v>100</v>
      </c>
      <c r="ES386" s="41">
        <f t="shared" si="364"/>
        <v>0</v>
      </c>
    </row>
    <row r="387" spans="1:149" s="41" customFormat="1" x14ac:dyDescent="0.45">
      <c r="A387" s="41" t="s">
        <v>738</v>
      </c>
      <c r="B387" s="75" t="s">
        <v>114</v>
      </c>
      <c r="C387" s="41" t="s">
        <v>756</v>
      </c>
      <c r="D387" s="41" t="s">
        <v>755</v>
      </c>
      <c r="E387" s="41" t="s">
        <v>20</v>
      </c>
      <c r="F387" s="41" t="s">
        <v>748</v>
      </c>
      <c r="G387" s="41" t="s">
        <v>752</v>
      </c>
      <c r="H387" s="41" t="s">
        <v>129</v>
      </c>
      <c r="I387" s="41">
        <v>4</v>
      </c>
      <c r="J387" s="41">
        <v>26.9</v>
      </c>
      <c r="K387" s="41">
        <v>2.5</v>
      </c>
      <c r="L387" s="41">
        <v>1200</v>
      </c>
      <c r="M387" s="41">
        <v>5</v>
      </c>
      <c r="N387" s="41" t="s">
        <v>92</v>
      </c>
      <c r="O387" s="41" t="s">
        <v>458</v>
      </c>
      <c r="P387" s="76" t="s">
        <v>226</v>
      </c>
      <c r="Q387" s="78"/>
      <c r="R387" s="77">
        <v>1.9</v>
      </c>
      <c r="S387" s="93">
        <v>-5.6779999999999999</v>
      </c>
      <c r="U387" s="45">
        <v>1</v>
      </c>
      <c r="W387" s="41">
        <v>0</v>
      </c>
      <c r="AA387" s="59">
        <v>0</v>
      </c>
      <c r="AB387" s="59"/>
      <c r="AC387" s="59">
        <v>1</v>
      </c>
      <c r="AE387" s="59"/>
      <c r="AG387" s="59"/>
      <c r="AQ387" s="75" t="s">
        <v>110</v>
      </c>
      <c r="AR387" s="80">
        <v>0.995</v>
      </c>
      <c r="AS387" s="80">
        <v>1.0569999999999999</v>
      </c>
      <c r="AU387" s="81"/>
      <c r="AV387" s="81">
        <v>269</v>
      </c>
      <c r="AW387" s="81">
        <v>0</v>
      </c>
      <c r="AX387" s="81"/>
      <c r="AY387" s="81">
        <v>284.33299999999997</v>
      </c>
      <c r="AZ387" s="81">
        <v>21.33035690017633</v>
      </c>
      <c r="BA387" s="75"/>
      <c r="BB387" s="82" t="s">
        <v>89</v>
      </c>
      <c r="BC387" s="75" t="s">
        <v>132</v>
      </c>
      <c r="BD387" s="41">
        <v>51.99</v>
      </c>
      <c r="BE387" s="41">
        <v>0.45</v>
      </c>
      <c r="BF387" s="41">
        <v>0.9</v>
      </c>
      <c r="BG387" s="41">
        <v>0.11</v>
      </c>
      <c r="BH387" s="41">
        <v>15.89</v>
      </c>
      <c r="BI387" s="41">
        <v>0.11</v>
      </c>
      <c r="BN387" s="45">
        <v>5.5</v>
      </c>
      <c r="BO387" s="41">
        <v>0.18</v>
      </c>
      <c r="BP387" s="41">
        <v>0.13</v>
      </c>
      <c r="BQ387" s="45">
        <v>0.1</v>
      </c>
      <c r="BR387" s="41">
        <v>8.16</v>
      </c>
      <c r="BS387" s="41">
        <v>0.12</v>
      </c>
      <c r="BX387" s="41">
        <v>12.94</v>
      </c>
      <c r="BY387" s="41">
        <v>0.17</v>
      </c>
      <c r="BZ387" s="41">
        <v>2.4300000000000002</v>
      </c>
      <c r="CA387" s="41">
        <v>0.1</v>
      </c>
      <c r="CB387" s="41">
        <v>2.06</v>
      </c>
      <c r="CC387" s="41">
        <v>0.05</v>
      </c>
      <c r="DH387" s="45">
        <f t="shared" si="368"/>
        <v>100</v>
      </c>
      <c r="DJ387" s="45">
        <f t="shared" si="370"/>
        <v>0</v>
      </c>
      <c r="DL387" s="41" t="s">
        <v>757</v>
      </c>
      <c r="DO387" s="41">
        <v>0.98</v>
      </c>
      <c r="DP387" s="45">
        <v>7.0000000000000007E-2</v>
      </c>
      <c r="DQ387" s="41">
        <f t="shared" si="369"/>
        <v>7.3000000000000001E-3</v>
      </c>
      <c r="DS387" s="41">
        <v>73</v>
      </c>
      <c r="DT387" s="41">
        <v>31</v>
      </c>
      <c r="DU387" s="45"/>
      <c r="DW387" s="75"/>
      <c r="DX387" s="41">
        <f t="shared" si="343"/>
        <v>51.99</v>
      </c>
      <c r="DY387" s="41">
        <f t="shared" si="344"/>
        <v>0.45</v>
      </c>
      <c r="DZ387" s="41">
        <f t="shared" si="345"/>
        <v>0.90000000000000013</v>
      </c>
      <c r="EA387" s="41">
        <f t="shared" si="346"/>
        <v>0.11000000000000001</v>
      </c>
      <c r="EB387" s="41">
        <f t="shared" si="347"/>
        <v>15.89</v>
      </c>
      <c r="EC387" s="41">
        <f t="shared" si="348"/>
        <v>0.11</v>
      </c>
      <c r="ED387" s="41">
        <f t="shared" si="349"/>
        <v>5.5</v>
      </c>
      <c r="EE387" s="41">
        <f t="shared" si="350"/>
        <v>0.17999999999999997</v>
      </c>
      <c r="EF387" s="41">
        <f t="shared" si="351"/>
        <v>0.13</v>
      </c>
      <c r="EG387" s="41">
        <f t="shared" si="352"/>
        <v>0.1</v>
      </c>
      <c r="EH387" s="41">
        <f t="shared" si="353"/>
        <v>8.16</v>
      </c>
      <c r="EI387" s="41">
        <f t="shared" si="354"/>
        <v>0.12</v>
      </c>
      <c r="EJ387" s="41">
        <f t="shared" si="355"/>
        <v>12.94</v>
      </c>
      <c r="EK387" s="41">
        <f t="shared" si="356"/>
        <v>0.17</v>
      </c>
      <c r="EL387" s="41">
        <f t="shared" si="357"/>
        <v>2.4300000000000002</v>
      </c>
      <c r="EM387" s="41">
        <f t="shared" si="358"/>
        <v>0.1</v>
      </c>
      <c r="EN387" s="41">
        <f t="shared" si="359"/>
        <v>2.06</v>
      </c>
      <c r="EO387" s="41">
        <f t="shared" si="360"/>
        <v>0.05</v>
      </c>
      <c r="EP387" s="41">
        <f t="shared" si="361"/>
        <v>0</v>
      </c>
      <c r="EQ387" s="41" t="e">
        <f t="shared" si="362"/>
        <v>#DIV/0!</v>
      </c>
      <c r="ER387" s="41">
        <f t="shared" si="363"/>
        <v>100</v>
      </c>
      <c r="ES387" s="41">
        <f t="shared" si="364"/>
        <v>0</v>
      </c>
    </row>
    <row r="388" spans="1:149" s="41" customFormat="1" x14ac:dyDescent="0.45">
      <c r="A388" s="41" t="s">
        <v>738</v>
      </c>
      <c r="B388" s="75" t="s">
        <v>114</v>
      </c>
      <c r="C388" s="41" t="s">
        <v>756</v>
      </c>
      <c r="D388" s="41" t="s">
        <v>753</v>
      </c>
      <c r="E388" s="41" t="s">
        <v>20</v>
      </c>
      <c r="F388" s="41" t="s">
        <v>749</v>
      </c>
      <c r="G388" s="41" t="s">
        <v>752</v>
      </c>
      <c r="H388" s="41" t="s">
        <v>129</v>
      </c>
      <c r="I388" s="41">
        <v>5</v>
      </c>
      <c r="J388" s="41">
        <v>106.2</v>
      </c>
      <c r="K388" s="41">
        <v>2.5</v>
      </c>
      <c r="L388" s="41">
        <v>1200</v>
      </c>
      <c r="M388" s="41">
        <v>5</v>
      </c>
      <c r="N388" s="41" t="s">
        <v>92</v>
      </c>
      <c r="O388" s="41" t="s">
        <v>458</v>
      </c>
      <c r="P388" s="76" t="s">
        <v>226</v>
      </c>
      <c r="Q388" s="78"/>
      <c r="R388" s="77">
        <v>1.9</v>
      </c>
      <c r="S388" s="93">
        <v>-5.6340000000000003</v>
      </c>
      <c r="U388" s="41">
        <v>3.16</v>
      </c>
      <c r="W388" s="41">
        <v>0</v>
      </c>
      <c r="AA388" s="59">
        <v>0</v>
      </c>
      <c r="AB388" s="59"/>
      <c r="AC388" s="59">
        <v>1</v>
      </c>
      <c r="AE388" s="59"/>
      <c r="AG388" s="59"/>
      <c r="AQ388" s="75" t="s">
        <v>110</v>
      </c>
      <c r="AR388" s="80">
        <v>0.9909</v>
      </c>
      <c r="AS388" s="80">
        <v>1.262</v>
      </c>
      <c r="AU388" s="81"/>
      <c r="AV388" s="81">
        <v>1062</v>
      </c>
      <c r="AW388" s="81">
        <v>0</v>
      </c>
      <c r="AX388" s="81"/>
      <c r="AY388" s="81">
        <v>1340.2439999999999</v>
      </c>
      <c r="AZ388" s="81">
        <v>28.577666069040692</v>
      </c>
      <c r="BA388" s="75"/>
      <c r="BB388" s="82" t="s">
        <v>89</v>
      </c>
      <c r="BC388" s="75" t="s">
        <v>132</v>
      </c>
      <c r="BD388" s="41">
        <v>50.75</v>
      </c>
      <c r="BE388" s="41">
        <v>0.23</v>
      </c>
      <c r="BF388" s="41">
        <v>1.05</v>
      </c>
      <c r="BG388" s="41">
        <v>0.05</v>
      </c>
      <c r="BH388" s="41">
        <v>14.52</v>
      </c>
      <c r="BI388" s="41">
        <v>0.25</v>
      </c>
      <c r="BN388" s="45">
        <v>5.57</v>
      </c>
      <c r="BO388" s="41">
        <v>0.22</v>
      </c>
      <c r="BP388" s="41">
        <v>0.11</v>
      </c>
      <c r="BQ388" s="45">
        <v>0.08</v>
      </c>
      <c r="BR388" s="41">
        <v>7.39</v>
      </c>
      <c r="BS388" s="41">
        <v>0.15</v>
      </c>
      <c r="BX388" s="41">
        <v>13.01</v>
      </c>
      <c r="BY388" s="41">
        <v>0.31</v>
      </c>
      <c r="BZ388" s="41">
        <v>1.83</v>
      </c>
      <c r="CA388" s="41">
        <v>0.08</v>
      </c>
      <c r="CB388" s="41">
        <v>5.77</v>
      </c>
      <c r="CC388" s="41">
        <v>0.08</v>
      </c>
      <c r="DH388" s="45">
        <f t="shared" si="368"/>
        <v>99.999999999999986</v>
      </c>
      <c r="DJ388" s="45">
        <f t="shared" si="370"/>
        <v>0</v>
      </c>
      <c r="DL388" s="41" t="s">
        <v>757</v>
      </c>
      <c r="DO388" s="41">
        <v>1.02</v>
      </c>
      <c r="DP388" s="45">
        <v>0.23</v>
      </c>
      <c r="DQ388" s="41">
        <f t="shared" si="369"/>
        <v>0.1022</v>
      </c>
      <c r="DS388" s="41">
        <v>1022</v>
      </c>
      <c r="DT388" s="41">
        <v>204</v>
      </c>
      <c r="DU388" s="45"/>
      <c r="DW388" s="75"/>
      <c r="DX388" s="41">
        <f t="shared" si="343"/>
        <v>50.750000000000007</v>
      </c>
      <c r="DY388" s="41">
        <f t="shared" si="344"/>
        <v>0.23000000000000004</v>
      </c>
      <c r="DZ388" s="41">
        <f t="shared" si="345"/>
        <v>1.0500000000000003</v>
      </c>
      <c r="EA388" s="41">
        <f t="shared" si="346"/>
        <v>5.000000000000001E-2</v>
      </c>
      <c r="EB388" s="41">
        <f t="shared" si="347"/>
        <v>14.520000000000003</v>
      </c>
      <c r="EC388" s="41">
        <f t="shared" si="348"/>
        <v>0.25000000000000006</v>
      </c>
      <c r="ED388" s="41">
        <f t="shared" si="349"/>
        <v>5.5700000000000012</v>
      </c>
      <c r="EE388" s="41">
        <f t="shared" si="350"/>
        <v>0.22000000000000003</v>
      </c>
      <c r="EF388" s="41">
        <f t="shared" si="351"/>
        <v>0.11</v>
      </c>
      <c r="EG388" s="41">
        <f t="shared" si="352"/>
        <v>0.08</v>
      </c>
      <c r="EH388" s="41">
        <f t="shared" si="353"/>
        <v>7.3900000000000006</v>
      </c>
      <c r="EI388" s="41">
        <f t="shared" si="354"/>
        <v>0.15000000000000002</v>
      </c>
      <c r="EJ388" s="41">
        <f t="shared" si="355"/>
        <v>13.010000000000002</v>
      </c>
      <c r="EK388" s="41">
        <f t="shared" si="356"/>
        <v>0.31000000000000005</v>
      </c>
      <c r="EL388" s="41">
        <f t="shared" si="357"/>
        <v>1.8300000000000003</v>
      </c>
      <c r="EM388" s="41">
        <f t="shared" si="358"/>
        <v>8.0000000000000016E-2</v>
      </c>
      <c r="EN388" s="41">
        <f t="shared" si="359"/>
        <v>5.7700000000000005</v>
      </c>
      <c r="EO388" s="41">
        <f t="shared" si="360"/>
        <v>8.0000000000000016E-2</v>
      </c>
      <c r="EP388" s="41">
        <f t="shared" si="361"/>
        <v>0</v>
      </c>
      <c r="EQ388" s="41" t="e">
        <f t="shared" si="362"/>
        <v>#DIV/0!</v>
      </c>
      <c r="ER388" s="41">
        <f t="shared" si="363"/>
        <v>100</v>
      </c>
      <c r="ES388" s="41">
        <f t="shared" si="364"/>
        <v>0</v>
      </c>
    </row>
    <row r="389" spans="1:149" s="41" customFormat="1" x14ac:dyDescent="0.45">
      <c r="A389" s="41" t="s">
        <v>738</v>
      </c>
      <c r="B389" s="75" t="s">
        <v>114</v>
      </c>
      <c r="C389" s="41" t="s">
        <v>756</v>
      </c>
      <c r="D389" s="41" t="s">
        <v>754</v>
      </c>
      <c r="E389" s="41" t="s">
        <v>20</v>
      </c>
      <c r="F389" s="41" t="s">
        <v>750</v>
      </c>
      <c r="G389" s="41" t="s">
        <v>752</v>
      </c>
      <c r="H389" s="41" t="s">
        <v>129</v>
      </c>
      <c r="I389" s="41">
        <v>5</v>
      </c>
      <c r="J389" s="41">
        <v>106.2</v>
      </c>
      <c r="K389" s="41">
        <v>2.5</v>
      </c>
      <c r="L389" s="41">
        <v>1200</v>
      </c>
      <c r="M389" s="41">
        <v>5</v>
      </c>
      <c r="N389" s="41" t="s">
        <v>92</v>
      </c>
      <c r="O389" s="41" t="s">
        <v>458</v>
      </c>
      <c r="P389" s="76" t="s">
        <v>226</v>
      </c>
      <c r="Q389" s="78"/>
      <c r="R389" s="77">
        <v>1.9</v>
      </c>
      <c r="S389" s="93">
        <v>-5.1749999999999998</v>
      </c>
      <c r="U389" s="41">
        <v>2.74</v>
      </c>
      <c r="W389" s="41">
        <v>0</v>
      </c>
      <c r="AA389" s="59">
        <v>0</v>
      </c>
      <c r="AB389" s="59"/>
      <c r="AC389" s="59">
        <v>1</v>
      </c>
      <c r="AE389" s="59"/>
      <c r="AG389" s="59"/>
      <c r="AQ389" s="75" t="s">
        <v>110</v>
      </c>
      <c r="AR389" s="80">
        <v>0.9909</v>
      </c>
      <c r="AS389" s="80">
        <v>1.262</v>
      </c>
      <c r="AU389" s="81"/>
      <c r="AV389" s="81">
        <v>1062</v>
      </c>
      <c r="AW389" s="81">
        <v>0</v>
      </c>
      <c r="AX389" s="81"/>
      <c r="AY389" s="81">
        <v>1340.2439999999999</v>
      </c>
      <c r="AZ389" s="81">
        <v>28.577666069040692</v>
      </c>
      <c r="BA389" s="75"/>
      <c r="BB389" s="82" t="s">
        <v>89</v>
      </c>
      <c r="BC389" s="75" t="s">
        <v>132</v>
      </c>
      <c r="BD389" s="41">
        <v>50.08</v>
      </c>
      <c r="BE389" s="41">
        <v>0.43</v>
      </c>
      <c r="BF389" s="41">
        <v>1.84</v>
      </c>
      <c r="BG389" s="41">
        <v>0.05</v>
      </c>
      <c r="BH389" s="41">
        <v>17.03</v>
      </c>
      <c r="BI389" s="41">
        <v>0.3</v>
      </c>
      <c r="BN389" s="45">
        <v>7.52</v>
      </c>
      <c r="BO389" s="41">
        <v>0.56999999999999995</v>
      </c>
      <c r="BP389" s="41">
        <v>0.22</v>
      </c>
      <c r="BQ389" s="45">
        <v>0.1</v>
      </c>
      <c r="BR389" s="41">
        <v>7.11</v>
      </c>
      <c r="BS389" s="41">
        <v>0.12</v>
      </c>
      <c r="BX389" s="41">
        <v>10.7</v>
      </c>
      <c r="BY389" s="41">
        <v>0.2</v>
      </c>
      <c r="BZ389" s="41">
        <v>3.45</v>
      </c>
      <c r="CA389" s="41">
        <v>0.14000000000000001</v>
      </c>
      <c r="CB389" s="41">
        <v>2.04</v>
      </c>
      <c r="CC389" s="41">
        <v>0.05</v>
      </c>
      <c r="DH389" s="45">
        <f t="shared" si="368"/>
        <v>99.990000000000009</v>
      </c>
      <c r="DJ389" s="45">
        <f t="shared" si="370"/>
        <v>9.9999999999909051E-3</v>
      </c>
      <c r="DL389" s="41" t="s">
        <v>757</v>
      </c>
      <c r="DO389" s="41">
        <v>1.51</v>
      </c>
      <c r="DP389" s="45">
        <v>0.39</v>
      </c>
      <c r="DQ389" s="41">
        <f t="shared" si="369"/>
        <v>5.04E-2</v>
      </c>
      <c r="DS389" s="41">
        <v>504</v>
      </c>
      <c r="DT389" s="41">
        <v>101</v>
      </c>
      <c r="DU389" s="45"/>
      <c r="DW389" s="75"/>
      <c r="DX389" s="41">
        <f t="shared" si="343"/>
        <v>50.08500850085008</v>
      </c>
      <c r="DY389" s="41">
        <f t="shared" si="344"/>
        <v>0.43004300430043002</v>
      </c>
      <c r="DZ389" s="41">
        <f t="shared" si="345"/>
        <v>1.8401840184018401</v>
      </c>
      <c r="EA389" s="41">
        <f t="shared" si="346"/>
        <v>5.0005000500050002E-2</v>
      </c>
      <c r="EB389" s="41">
        <f t="shared" si="347"/>
        <v>17.03170317031703</v>
      </c>
      <c r="EC389" s="41">
        <f t="shared" si="348"/>
        <v>0.30003000300029997</v>
      </c>
      <c r="ED389" s="41">
        <f t="shared" si="349"/>
        <v>7.5207520752075192</v>
      </c>
      <c r="EE389" s="41">
        <f t="shared" si="350"/>
        <v>0.57005700570056983</v>
      </c>
      <c r="EF389" s="41">
        <f t="shared" si="351"/>
        <v>0.22002200220022</v>
      </c>
      <c r="EG389" s="41">
        <f t="shared" si="352"/>
        <v>0.1000100010001</v>
      </c>
      <c r="EH389" s="41">
        <f t="shared" si="353"/>
        <v>7.1107110711071106</v>
      </c>
      <c r="EI389" s="41">
        <f t="shared" si="354"/>
        <v>0.12001200120012</v>
      </c>
      <c r="EJ389" s="41">
        <f t="shared" si="355"/>
        <v>10.701070107010699</v>
      </c>
      <c r="EK389" s="41">
        <f t="shared" si="356"/>
        <v>0.20002000200020001</v>
      </c>
      <c r="EL389" s="41">
        <f t="shared" si="357"/>
        <v>3.4503450345034499</v>
      </c>
      <c r="EM389" s="41">
        <f t="shared" si="358"/>
        <v>0.14001400140014</v>
      </c>
      <c r="EN389" s="41">
        <f t="shared" si="359"/>
        <v>2.0402040204020402</v>
      </c>
      <c r="EO389" s="41">
        <f t="shared" si="360"/>
        <v>5.0005000500050002E-2</v>
      </c>
      <c r="EP389" s="41">
        <f t="shared" si="361"/>
        <v>0</v>
      </c>
      <c r="EQ389" s="41" t="e">
        <f t="shared" si="362"/>
        <v>#DIV/0!</v>
      </c>
      <c r="ER389" s="41">
        <f t="shared" si="363"/>
        <v>100</v>
      </c>
      <c r="ES389" s="41">
        <f t="shared" si="364"/>
        <v>0</v>
      </c>
    </row>
    <row r="390" spans="1:149" s="42" customFormat="1" ht="14.65" thickBot="1" x14ac:dyDescent="0.5">
      <c r="A390" s="42" t="s">
        <v>738</v>
      </c>
      <c r="B390" s="84" t="s">
        <v>114</v>
      </c>
      <c r="C390" s="42" t="s">
        <v>756</v>
      </c>
      <c r="D390" s="42" t="s">
        <v>755</v>
      </c>
      <c r="E390" s="42" t="s">
        <v>20</v>
      </c>
      <c r="F390" s="42" t="s">
        <v>751</v>
      </c>
      <c r="G390" s="42" t="s">
        <v>752</v>
      </c>
      <c r="H390" s="42" t="s">
        <v>129</v>
      </c>
      <c r="I390" s="42">
        <v>5</v>
      </c>
      <c r="J390" s="42">
        <v>106.2</v>
      </c>
      <c r="K390" s="42">
        <v>2.5</v>
      </c>
      <c r="L390" s="42">
        <v>1200</v>
      </c>
      <c r="M390" s="42">
        <v>5</v>
      </c>
      <c r="N390" s="42" t="s">
        <v>92</v>
      </c>
      <c r="O390" s="42" t="s">
        <v>458</v>
      </c>
      <c r="P390" s="85" t="s">
        <v>226</v>
      </c>
      <c r="Q390" s="87"/>
      <c r="R390" s="86">
        <v>1.9</v>
      </c>
      <c r="S390" s="94">
        <v>-5.7910000000000004</v>
      </c>
      <c r="U390" s="42">
        <v>2.59</v>
      </c>
      <c r="W390" s="42">
        <v>0</v>
      </c>
      <c r="AA390" s="60">
        <v>0</v>
      </c>
      <c r="AB390" s="60"/>
      <c r="AC390" s="60">
        <v>1</v>
      </c>
      <c r="AE390" s="60"/>
      <c r="AG390" s="60"/>
      <c r="AQ390" s="84" t="s">
        <v>110</v>
      </c>
      <c r="AR390" s="89">
        <v>0.9909</v>
      </c>
      <c r="AS390" s="89">
        <v>1.262</v>
      </c>
      <c r="AU390" s="90"/>
      <c r="AV390" s="90">
        <v>1062</v>
      </c>
      <c r="AW390" s="90">
        <v>0</v>
      </c>
      <c r="AX390" s="90"/>
      <c r="AY390" s="90">
        <v>1340.2439999999999</v>
      </c>
      <c r="AZ390" s="90">
        <v>28.577666069040692</v>
      </c>
      <c r="BA390" s="84"/>
      <c r="BB390" s="91" t="s">
        <v>89</v>
      </c>
      <c r="BC390" s="84" t="s">
        <v>132</v>
      </c>
      <c r="BD390" s="42">
        <v>51.57</v>
      </c>
      <c r="BE390" s="42">
        <v>0.48</v>
      </c>
      <c r="BF390" s="42">
        <v>0.88</v>
      </c>
      <c r="BG390" s="42">
        <v>0.08</v>
      </c>
      <c r="BH390" s="42">
        <v>15.81</v>
      </c>
      <c r="BI390" s="42">
        <v>0.19</v>
      </c>
      <c r="BN390" s="46">
        <v>5.45</v>
      </c>
      <c r="BO390" s="42">
        <v>0.26</v>
      </c>
      <c r="BP390" s="42">
        <v>0.16</v>
      </c>
      <c r="BQ390" s="46">
        <v>0.1</v>
      </c>
      <c r="BR390" s="42">
        <v>8.82</v>
      </c>
      <c r="BS390" s="42">
        <v>0.19</v>
      </c>
      <c r="BX390" s="42">
        <v>12.82</v>
      </c>
      <c r="BY390" s="42">
        <v>0.22</v>
      </c>
      <c r="BZ390" s="42">
        <v>2.54</v>
      </c>
      <c r="CA390" s="42">
        <v>0.08</v>
      </c>
      <c r="CB390" s="42">
        <v>1.95</v>
      </c>
      <c r="CC390" s="42">
        <v>0.03</v>
      </c>
      <c r="DH390" s="46">
        <f t="shared" si="368"/>
        <v>100</v>
      </c>
      <c r="DJ390" s="46">
        <f t="shared" si="370"/>
        <v>0</v>
      </c>
      <c r="DL390" s="42" t="s">
        <v>757</v>
      </c>
      <c r="DO390" s="42">
        <v>0.91</v>
      </c>
      <c r="DP390" s="46">
        <v>0.15</v>
      </c>
      <c r="DQ390" s="42">
        <f t="shared" si="369"/>
        <v>6.13E-2</v>
      </c>
      <c r="DS390" s="42">
        <v>613</v>
      </c>
      <c r="DT390" s="42">
        <v>144</v>
      </c>
      <c r="DU390" s="46"/>
      <c r="DW390" s="84"/>
      <c r="DX390" s="42">
        <f t="shared" si="343"/>
        <v>51.570000000000007</v>
      </c>
      <c r="DY390" s="42">
        <f t="shared" si="344"/>
        <v>0.48000000000000004</v>
      </c>
      <c r="DZ390" s="42">
        <f t="shared" si="345"/>
        <v>0.88</v>
      </c>
      <c r="EA390" s="42">
        <f t="shared" si="346"/>
        <v>0.08</v>
      </c>
      <c r="EB390" s="42">
        <f t="shared" si="347"/>
        <v>15.810000000000002</v>
      </c>
      <c r="EC390" s="42">
        <f t="shared" si="348"/>
        <v>0.19000000000000003</v>
      </c>
      <c r="ED390" s="42">
        <f t="shared" si="349"/>
        <v>5.45</v>
      </c>
      <c r="EE390" s="42">
        <f t="shared" si="350"/>
        <v>0.26</v>
      </c>
      <c r="EF390" s="42">
        <f t="shared" si="351"/>
        <v>0.16</v>
      </c>
      <c r="EG390" s="42">
        <f t="shared" si="352"/>
        <v>0.1</v>
      </c>
      <c r="EH390" s="42">
        <f t="shared" si="353"/>
        <v>8.82</v>
      </c>
      <c r="EI390" s="42">
        <f t="shared" si="354"/>
        <v>0.19</v>
      </c>
      <c r="EJ390" s="42">
        <f t="shared" si="355"/>
        <v>12.82</v>
      </c>
      <c r="EK390" s="42">
        <f t="shared" si="356"/>
        <v>0.22</v>
      </c>
      <c r="EL390" s="42">
        <f t="shared" si="357"/>
        <v>2.54</v>
      </c>
      <c r="EM390" s="42">
        <f t="shared" si="358"/>
        <v>0.08</v>
      </c>
      <c r="EN390" s="42">
        <f t="shared" si="359"/>
        <v>1.95</v>
      </c>
      <c r="EO390" s="42">
        <f t="shared" si="360"/>
        <v>0.03</v>
      </c>
      <c r="EP390" s="42">
        <f t="shared" si="361"/>
        <v>0</v>
      </c>
      <c r="EQ390" s="42" t="e">
        <f t="shared" si="362"/>
        <v>#DIV/0!</v>
      </c>
      <c r="ER390" s="42">
        <f t="shared" si="363"/>
        <v>100</v>
      </c>
      <c r="ES390" s="42">
        <f t="shared" si="364"/>
        <v>0</v>
      </c>
    </row>
    <row r="391" spans="1:149" s="41" customFormat="1" x14ac:dyDescent="0.45">
      <c r="A391" s="41" t="s">
        <v>758</v>
      </c>
      <c r="B391" s="75" t="s">
        <v>113</v>
      </c>
      <c r="C391" s="41" t="s">
        <v>756</v>
      </c>
      <c r="D391" s="41" t="s">
        <v>787</v>
      </c>
      <c r="E391" s="41" t="s">
        <v>20</v>
      </c>
      <c r="F391" s="41" t="s">
        <v>759</v>
      </c>
      <c r="G391" s="41" t="s">
        <v>752</v>
      </c>
      <c r="H391" s="41" t="s">
        <v>129</v>
      </c>
      <c r="I391" s="41">
        <v>4</v>
      </c>
      <c r="J391" s="41">
        <v>205.9</v>
      </c>
      <c r="L391" s="41">
        <v>1200</v>
      </c>
      <c r="N391" s="41" t="s">
        <v>92</v>
      </c>
      <c r="O391" s="41" t="s">
        <v>532</v>
      </c>
      <c r="P391" s="76" t="s">
        <v>226</v>
      </c>
      <c r="Q391" s="78"/>
      <c r="R391" s="77">
        <v>3.9</v>
      </c>
      <c r="S391" s="79"/>
      <c r="AA391" s="59">
        <v>1</v>
      </c>
      <c r="AB391" s="59"/>
      <c r="AC391" s="59">
        <v>0</v>
      </c>
      <c r="AE391" s="59"/>
      <c r="AG391" s="59"/>
      <c r="AQ391" s="75"/>
      <c r="AR391" s="80">
        <v>1.0089999999999999</v>
      </c>
      <c r="AS391" s="80"/>
      <c r="AU391" s="81">
        <v>2059</v>
      </c>
      <c r="AV391" s="81"/>
      <c r="AW391" s="81">
        <v>2077.5309999999999</v>
      </c>
      <c r="AX391" s="81"/>
      <c r="AY391" s="81"/>
      <c r="AZ391" s="81"/>
      <c r="BA391" s="75"/>
      <c r="BB391" s="82" t="s">
        <v>89</v>
      </c>
      <c r="BC391" s="75" t="s">
        <v>132</v>
      </c>
      <c r="BD391" s="41">
        <v>50.75</v>
      </c>
      <c r="BE391" s="41">
        <v>0.46</v>
      </c>
      <c r="BF391" s="41">
        <v>1.01</v>
      </c>
      <c r="BG391" s="41">
        <v>0.06</v>
      </c>
      <c r="BH391" s="41">
        <v>14.44</v>
      </c>
      <c r="BI391" s="41">
        <v>0.13</v>
      </c>
      <c r="BN391" s="45">
        <v>6.2</v>
      </c>
      <c r="BO391" s="41">
        <v>0.22</v>
      </c>
      <c r="BP391" s="41">
        <v>0.17</v>
      </c>
      <c r="BQ391" s="41">
        <v>0.09</v>
      </c>
      <c r="BR391" s="41">
        <v>6.7</v>
      </c>
      <c r="BS391" s="41">
        <v>0.18</v>
      </c>
      <c r="BX391" s="41">
        <v>12.54</v>
      </c>
      <c r="BY391" s="41">
        <v>0.63</v>
      </c>
      <c r="BZ391" s="41">
        <v>2.0699999999999998</v>
      </c>
      <c r="CA391" s="41">
        <v>0.13</v>
      </c>
      <c r="CB391" s="41">
        <v>6.1</v>
      </c>
      <c r="CC391" s="41">
        <v>0.23</v>
      </c>
      <c r="DH391" s="41">
        <f t="shared" si="368"/>
        <v>99.97999999999999</v>
      </c>
      <c r="DJ391" s="41">
        <f t="shared" si="370"/>
        <v>2.0000000000010232E-2</v>
      </c>
      <c r="DL391" s="41" t="s">
        <v>408</v>
      </c>
      <c r="DO391" s="45">
        <v>5.3</v>
      </c>
      <c r="DP391" s="45">
        <v>0.15</v>
      </c>
      <c r="DU391" s="45"/>
      <c r="DW391" s="75"/>
      <c r="DX391" s="41">
        <f t="shared" si="343"/>
        <v>50.76015203040609</v>
      </c>
      <c r="DY391" s="41">
        <f t="shared" si="344"/>
        <v>0.4600920184036808</v>
      </c>
      <c r="DZ391" s="41">
        <f t="shared" si="345"/>
        <v>1.0102020404080818</v>
      </c>
      <c r="EA391" s="41">
        <f t="shared" si="346"/>
        <v>6.0012002400480102E-2</v>
      </c>
      <c r="EB391" s="41">
        <f t="shared" si="347"/>
        <v>14.442888577715543</v>
      </c>
      <c r="EC391" s="41">
        <f t="shared" si="348"/>
        <v>0.13002600520104021</v>
      </c>
      <c r="ED391" s="41">
        <f t="shared" si="349"/>
        <v>6.2012402480496114</v>
      </c>
      <c r="EE391" s="41">
        <f t="shared" si="350"/>
        <v>0.22004400880176039</v>
      </c>
      <c r="EF391" s="41">
        <f t="shared" si="351"/>
        <v>0.1700340068013603</v>
      </c>
      <c r="EG391" s="41">
        <f t="shared" si="352"/>
        <v>9.001800360072014E-2</v>
      </c>
      <c r="EH391" s="41">
        <f t="shared" si="353"/>
        <v>6.7013402680536114</v>
      </c>
      <c r="EI391" s="41">
        <f t="shared" si="354"/>
        <v>0.18003600720144031</v>
      </c>
      <c r="EJ391" s="41">
        <f t="shared" si="355"/>
        <v>12.542508501700341</v>
      </c>
      <c r="EK391" s="41">
        <f t="shared" si="356"/>
        <v>0.63012602520504113</v>
      </c>
      <c r="EL391" s="41">
        <f t="shared" si="357"/>
        <v>2.0704140828165634</v>
      </c>
      <c r="EM391" s="41">
        <f t="shared" si="358"/>
        <v>0.13002600520104021</v>
      </c>
      <c r="EN391" s="41">
        <f t="shared" si="359"/>
        <v>6.1012202440488101</v>
      </c>
      <c r="EO391" s="41">
        <f t="shared" si="360"/>
        <v>0.2300460092018404</v>
      </c>
      <c r="EP391" s="41">
        <f t="shared" si="361"/>
        <v>0</v>
      </c>
      <c r="EQ391" s="41" t="e">
        <f t="shared" si="362"/>
        <v>#DIV/0!</v>
      </c>
      <c r="ER391" s="41">
        <f t="shared" si="363"/>
        <v>100</v>
      </c>
      <c r="ES391" s="41">
        <f t="shared" si="364"/>
        <v>0</v>
      </c>
    </row>
    <row r="392" spans="1:149" s="41" customFormat="1" x14ac:dyDescent="0.45">
      <c r="A392" s="41" t="s">
        <v>758</v>
      </c>
      <c r="B392" s="75" t="s">
        <v>113</v>
      </c>
      <c r="C392" s="41" t="s">
        <v>756</v>
      </c>
      <c r="D392" s="41" t="s">
        <v>788</v>
      </c>
      <c r="E392" s="41" t="s">
        <v>20</v>
      </c>
      <c r="F392" s="41" t="s">
        <v>760</v>
      </c>
      <c r="G392" s="41" t="s">
        <v>752</v>
      </c>
      <c r="H392" s="41" t="s">
        <v>129</v>
      </c>
      <c r="I392" s="41">
        <v>4</v>
      </c>
      <c r="J392" s="41">
        <v>205.9</v>
      </c>
      <c r="L392" s="41">
        <v>1200</v>
      </c>
      <c r="N392" s="41" t="s">
        <v>92</v>
      </c>
      <c r="O392" s="41" t="s">
        <v>532</v>
      </c>
      <c r="P392" s="76" t="s">
        <v>226</v>
      </c>
      <c r="Q392" s="78"/>
      <c r="R392" s="77">
        <v>3.9</v>
      </c>
      <c r="S392" s="79"/>
      <c r="AA392" s="59">
        <v>1</v>
      </c>
      <c r="AB392" s="59"/>
      <c r="AC392" s="59">
        <v>0</v>
      </c>
      <c r="AE392" s="59"/>
      <c r="AG392" s="59"/>
      <c r="AQ392" s="75"/>
      <c r="AR392" s="80">
        <v>1.0089999999999999</v>
      </c>
      <c r="AS392" s="80"/>
      <c r="AU392" s="81">
        <v>2059</v>
      </c>
      <c r="AV392" s="81"/>
      <c r="AW392" s="81">
        <v>2077.5309999999999</v>
      </c>
      <c r="AX392" s="81"/>
      <c r="AY392" s="81"/>
      <c r="AZ392" s="81"/>
      <c r="BA392" s="75"/>
      <c r="BB392" s="82" t="s">
        <v>89</v>
      </c>
      <c r="BC392" s="75" t="s">
        <v>132</v>
      </c>
      <c r="BD392" s="41">
        <v>51.59</v>
      </c>
      <c r="BE392" s="41">
        <v>0.46</v>
      </c>
      <c r="BF392" s="41">
        <v>0.91</v>
      </c>
      <c r="BG392" s="41">
        <v>0.08</v>
      </c>
      <c r="BH392" s="41">
        <v>15.63</v>
      </c>
      <c r="BI392" s="41">
        <v>0.14000000000000001</v>
      </c>
      <c r="BN392" s="45">
        <v>6.68</v>
      </c>
      <c r="BO392" s="41">
        <v>0.37</v>
      </c>
      <c r="BP392" s="41">
        <v>0.13</v>
      </c>
      <c r="BQ392" s="41">
        <v>0.06</v>
      </c>
      <c r="BR392" s="41">
        <v>7.81</v>
      </c>
      <c r="BS392" s="41">
        <v>0.31</v>
      </c>
      <c r="BX392" s="41">
        <v>12.85</v>
      </c>
      <c r="BY392" s="41">
        <v>0.54</v>
      </c>
      <c r="BZ392" s="41">
        <v>2.5099999999999998</v>
      </c>
      <c r="CA392" s="41">
        <v>0.11</v>
      </c>
      <c r="CB392" s="41">
        <v>1.88</v>
      </c>
      <c r="CC392" s="41">
        <v>0.27</v>
      </c>
      <c r="DH392" s="45">
        <f>SUM(BD392,BF392,BH392,BN392,BP392,BR392,BX392,BZ392,CB392)</f>
        <v>99.99</v>
      </c>
      <c r="DJ392" s="41">
        <f t="shared" si="370"/>
        <v>1.0000000000005116E-2</v>
      </c>
      <c r="DL392" s="41" t="s">
        <v>408</v>
      </c>
      <c r="DO392" s="41">
        <v>4.92</v>
      </c>
      <c r="DP392" s="45">
        <v>0.15</v>
      </c>
      <c r="DU392" s="45"/>
      <c r="DW392" s="75"/>
      <c r="DX392" s="41">
        <f t="shared" ref="DX392:DX433" si="371">BD392/$DH392*100</f>
        <v>51.595159515951607</v>
      </c>
      <c r="DY392" s="41">
        <f t="shared" ref="DY392:DY433" si="372">DX392*SQRT(((BE392/BD392)^2)+(($DI392/$DH392)^2))</f>
        <v>0.46004600460046019</v>
      </c>
      <c r="DZ392" s="41">
        <f t="shared" ref="DZ392:DZ433" si="373">BF392/$DH392*100</f>
        <v>0.91009100910091012</v>
      </c>
      <c r="EA392" s="41">
        <f t="shared" ref="EA392:EA433" si="374">DZ392*SQRT(((BG392/BF392)^2)+(($DI392/$DH392)^2))</f>
        <v>8.0008000800079998E-2</v>
      </c>
      <c r="EB392" s="41">
        <f t="shared" ref="EB392:EB433" si="375">BH392/$DH392*100</f>
        <v>15.631563156315634</v>
      </c>
      <c r="EC392" s="41">
        <f t="shared" ref="EC392:EC433" si="376">EB392*SQRT(((BI392/BH392)^2)+(($DI392/$DH392)^2))</f>
        <v>0.14001400140014003</v>
      </c>
      <c r="ED392" s="41">
        <f t="shared" ref="ED392:ED433" si="377">BN392/$DH392*100</f>
        <v>6.68066806680668</v>
      </c>
      <c r="EE392" s="41">
        <f t="shared" ref="EE392:EE433" si="378">ED392*SQRT(((BO392/BN392)^2)+(($DI392/$DH392)^2))</f>
        <v>0.37003700370037002</v>
      </c>
      <c r="EF392" s="41">
        <f t="shared" ref="EF392:EF433" si="379">BP392/$DH392*100</f>
        <v>0.13001300130013002</v>
      </c>
      <c r="EG392" s="41">
        <f t="shared" ref="EG392:EG433" si="380">EF392*SQRT(((BQ392/BP392)^2)+(($DI392/$DH392)^2))</f>
        <v>6.0006000600060005E-2</v>
      </c>
      <c r="EH392" s="41">
        <f t="shared" ref="EH392:EH433" si="381">BR392/$DH392*100</f>
        <v>7.8107810781078104</v>
      </c>
      <c r="EI392" s="41">
        <f t="shared" ref="EI392:EI433" si="382">EH392*SQRT(((BS392/BR392)^2)+(($DI392/$DH392)^2))</f>
        <v>0.31003100310031007</v>
      </c>
      <c r="EJ392" s="41">
        <f t="shared" ref="EJ392:EJ433" si="383">BX392/$DH392*100</f>
        <v>12.851285128512851</v>
      </c>
      <c r="EK392" s="41">
        <f t="shared" ref="EK392:EK433" si="384">EJ392*SQRT(((BY392/BX392)^2)+(($DI392/$DH392)^2))</f>
        <v>0.54005400540054005</v>
      </c>
      <c r="EL392" s="41">
        <f t="shared" ref="EL392:EL433" si="385">BZ392/$DH392*100</f>
        <v>2.5102510251025101</v>
      </c>
      <c r="EM392" s="41">
        <f t="shared" ref="EM392:EM433" si="386">EL392*SQRT(((CA392/BZ392)^2)+(($DI392/$DH392)^2))</f>
        <v>0.11001100110011001</v>
      </c>
      <c r="EN392" s="41">
        <f t="shared" ref="EN392:EN433" si="387">CB392/$DH392*100</f>
        <v>1.8801880188018802</v>
      </c>
      <c r="EO392" s="41">
        <f t="shared" ref="EO392:EO433" si="388">EN392*SQRT(((CC392/CB392)^2)+(($DI392/$DH392)^2))</f>
        <v>0.27002700270027008</v>
      </c>
      <c r="EP392" s="41">
        <f t="shared" ref="EP392:EP433" si="389">CD392/$DH392*100</f>
        <v>0</v>
      </c>
      <c r="EQ392" s="41" t="e">
        <f t="shared" ref="EQ392:EQ433" si="390">EP392*SQRT(((CE392/CD392)^2)+(($DI392/$DH392)^2))</f>
        <v>#DIV/0!</v>
      </c>
      <c r="ER392" s="41">
        <f t="shared" ref="ER392:ER433" si="391">DH392/$DH392*100</f>
        <v>100</v>
      </c>
      <c r="ES392" s="41">
        <f t="shared" ref="ES392:ES433" si="392">ER392*SQRT(((DI392/DH392)^2)+(($DI392/$DH392)^2))</f>
        <v>0</v>
      </c>
    </row>
    <row r="393" spans="1:149" s="41" customFormat="1" x14ac:dyDescent="0.45">
      <c r="A393" s="41" t="s">
        <v>758</v>
      </c>
      <c r="B393" s="75" t="s">
        <v>113</v>
      </c>
      <c r="C393" s="41" t="s">
        <v>756</v>
      </c>
      <c r="D393" s="41" t="s">
        <v>754</v>
      </c>
      <c r="E393" s="41" t="s">
        <v>20</v>
      </c>
      <c r="F393" s="41" t="s">
        <v>761</v>
      </c>
      <c r="G393" s="41" t="s">
        <v>752</v>
      </c>
      <c r="H393" s="41" t="s">
        <v>129</v>
      </c>
      <c r="I393" s="41">
        <v>8</v>
      </c>
      <c r="J393" s="41">
        <v>101.3</v>
      </c>
      <c r="L393" s="41">
        <v>1200</v>
      </c>
      <c r="N393" s="41" t="s">
        <v>92</v>
      </c>
      <c r="O393" s="41" t="s">
        <v>532</v>
      </c>
      <c r="P393" s="76" t="s">
        <v>226</v>
      </c>
      <c r="Q393" s="78"/>
      <c r="R393" s="77">
        <v>3.9</v>
      </c>
      <c r="S393" s="79"/>
      <c r="AA393" s="59">
        <v>1</v>
      </c>
      <c r="AB393" s="59"/>
      <c r="AC393" s="59">
        <v>0</v>
      </c>
      <c r="AE393" s="59"/>
      <c r="AG393" s="59"/>
      <c r="AQ393" s="75"/>
      <c r="AR393" s="80">
        <v>0.99070000000000003</v>
      </c>
      <c r="AS393" s="80"/>
      <c r="AU393" s="81">
        <v>1013</v>
      </c>
      <c r="AV393" s="81"/>
      <c r="AW393" s="81">
        <v>1003.5791</v>
      </c>
      <c r="AX393" s="81"/>
      <c r="AY393" s="81"/>
      <c r="AZ393" s="81"/>
      <c r="BA393" s="75"/>
      <c r="BB393" s="82" t="s">
        <v>89</v>
      </c>
      <c r="BC393" s="75" t="s">
        <v>132</v>
      </c>
      <c r="BD393" s="41">
        <v>49.64</v>
      </c>
      <c r="BE393" s="41">
        <v>0.31</v>
      </c>
      <c r="BF393" s="41">
        <v>1.75</v>
      </c>
      <c r="BG393" s="41">
        <v>0.09</v>
      </c>
      <c r="BH393" s="41">
        <v>16.53</v>
      </c>
      <c r="BI393" s="41">
        <v>0.16</v>
      </c>
      <c r="BN393" s="45">
        <v>8.8800000000000008</v>
      </c>
      <c r="BO393" s="41">
        <v>0.14000000000000001</v>
      </c>
      <c r="BP393" s="41">
        <v>0.09</v>
      </c>
      <c r="BQ393" s="41">
        <v>0.06</v>
      </c>
      <c r="BR393" s="41">
        <v>6.33</v>
      </c>
      <c r="BS393" s="41">
        <v>0.1</v>
      </c>
      <c r="BX393" s="41">
        <v>10.97</v>
      </c>
      <c r="BY393" s="41">
        <v>0.17</v>
      </c>
      <c r="BZ393" s="41">
        <v>3.61</v>
      </c>
      <c r="CA393" s="41">
        <v>0.1</v>
      </c>
      <c r="CB393" s="41">
        <v>2.19</v>
      </c>
      <c r="CC393" s="41">
        <v>0.09</v>
      </c>
      <c r="DH393" s="45">
        <f t="shared" ref="DH393:DH418" si="393">SUM(BD393,BF393,BH393,BN393,BP393,BR393,BX393,BZ393,CB393)</f>
        <v>99.99</v>
      </c>
      <c r="DJ393" s="41">
        <f t="shared" si="370"/>
        <v>1.0000000000005116E-2</v>
      </c>
      <c r="DL393" s="41" t="s">
        <v>408</v>
      </c>
      <c r="DO393" s="41">
        <v>3.28</v>
      </c>
      <c r="DP393" s="45">
        <v>0.15</v>
      </c>
      <c r="DU393" s="45"/>
      <c r="DW393" s="75"/>
      <c r="DX393" s="41">
        <f t="shared" si="371"/>
        <v>49.644964496449653</v>
      </c>
      <c r="DY393" s="41">
        <f t="shared" si="372"/>
        <v>0.31003100310031007</v>
      </c>
      <c r="DZ393" s="41">
        <f t="shared" si="373"/>
        <v>1.7501750175017503</v>
      </c>
      <c r="EA393" s="41">
        <f t="shared" si="374"/>
        <v>9.0009000900090008E-2</v>
      </c>
      <c r="EB393" s="41">
        <f t="shared" si="375"/>
        <v>16.531653165316534</v>
      </c>
      <c r="EC393" s="41">
        <f t="shared" si="376"/>
        <v>0.16001600160016002</v>
      </c>
      <c r="ED393" s="41">
        <f t="shared" si="377"/>
        <v>8.8808880888088826</v>
      </c>
      <c r="EE393" s="41">
        <f t="shared" si="378"/>
        <v>0.14001400140014003</v>
      </c>
      <c r="EF393" s="41">
        <f t="shared" si="379"/>
        <v>9.0009000900090008E-2</v>
      </c>
      <c r="EG393" s="41">
        <f t="shared" si="380"/>
        <v>6.0006000600060005E-2</v>
      </c>
      <c r="EH393" s="41">
        <f t="shared" si="381"/>
        <v>6.3306330633063306</v>
      </c>
      <c r="EI393" s="41">
        <f t="shared" si="382"/>
        <v>0.10001000100010002</v>
      </c>
      <c r="EJ393" s="41">
        <f t="shared" si="383"/>
        <v>10.971097109710973</v>
      </c>
      <c r="EK393" s="41">
        <f t="shared" si="384"/>
        <v>0.17001700170017006</v>
      </c>
      <c r="EL393" s="41">
        <f t="shared" si="385"/>
        <v>3.6103610361036105</v>
      </c>
      <c r="EM393" s="41">
        <f t="shared" si="386"/>
        <v>0.10001000100010002</v>
      </c>
      <c r="EN393" s="41">
        <f t="shared" si="387"/>
        <v>2.1902190219021902</v>
      </c>
      <c r="EO393" s="41">
        <f t="shared" si="388"/>
        <v>9.0009000900090008E-2</v>
      </c>
      <c r="EP393" s="41">
        <f t="shared" si="389"/>
        <v>0</v>
      </c>
      <c r="EQ393" s="41" t="e">
        <f t="shared" si="390"/>
        <v>#DIV/0!</v>
      </c>
      <c r="ER393" s="41">
        <f t="shared" si="391"/>
        <v>100</v>
      </c>
      <c r="ES393" s="41">
        <f t="shared" si="392"/>
        <v>0</v>
      </c>
    </row>
    <row r="394" spans="1:149" s="41" customFormat="1" x14ac:dyDescent="0.45">
      <c r="A394" s="41" t="s">
        <v>758</v>
      </c>
      <c r="B394" s="75" t="s">
        <v>113</v>
      </c>
      <c r="C394" s="41" t="s">
        <v>756</v>
      </c>
      <c r="D394" s="41" t="s">
        <v>788</v>
      </c>
      <c r="E394" s="41" t="s">
        <v>20</v>
      </c>
      <c r="F394" s="41" t="s">
        <v>762</v>
      </c>
      <c r="G394" s="41" t="s">
        <v>752</v>
      </c>
      <c r="H394" s="41" t="s">
        <v>129</v>
      </c>
      <c r="I394" s="41">
        <v>8</v>
      </c>
      <c r="J394" s="41">
        <v>101.3</v>
      </c>
      <c r="L394" s="41">
        <v>1200</v>
      </c>
      <c r="N394" s="41" t="s">
        <v>92</v>
      </c>
      <c r="O394" s="41" t="s">
        <v>532</v>
      </c>
      <c r="P394" s="76" t="s">
        <v>226</v>
      </c>
      <c r="Q394" s="78"/>
      <c r="R394" s="77">
        <v>3.9</v>
      </c>
      <c r="S394" s="79"/>
      <c r="AA394" s="59">
        <v>1</v>
      </c>
      <c r="AB394" s="59"/>
      <c r="AC394" s="59">
        <v>0</v>
      </c>
      <c r="AE394" s="59"/>
      <c r="AG394" s="59"/>
      <c r="AQ394" s="75"/>
      <c r="AR394" s="80">
        <v>0.99070000000000003</v>
      </c>
      <c r="AS394" s="80"/>
      <c r="AU394" s="81">
        <v>1013</v>
      </c>
      <c r="AV394" s="81"/>
      <c r="AW394" s="81">
        <v>1003.5791</v>
      </c>
      <c r="AX394" s="81"/>
      <c r="AY394" s="81"/>
      <c r="AZ394" s="81"/>
      <c r="BA394" s="75"/>
      <c r="BB394" s="82" t="s">
        <v>89</v>
      </c>
      <c r="BC394" s="75" t="s">
        <v>132</v>
      </c>
      <c r="BD394" s="41">
        <v>51.03</v>
      </c>
      <c r="BE394" s="41">
        <v>0.25</v>
      </c>
      <c r="BF394" s="41">
        <v>0.9</v>
      </c>
      <c r="BG394" s="41">
        <v>0.06</v>
      </c>
      <c r="BH394" s="41">
        <v>15.31</v>
      </c>
      <c r="BI394" s="41">
        <v>0.18</v>
      </c>
      <c r="BN394" s="45">
        <v>7.25</v>
      </c>
      <c r="BO394" s="41">
        <v>0.33</v>
      </c>
      <c r="BP394" s="41">
        <v>0.18</v>
      </c>
      <c r="BQ394" s="41">
        <v>0.1</v>
      </c>
      <c r="BR394" s="41">
        <v>7.96</v>
      </c>
      <c r="BS394" s="41">
        <v>0.19</v>
      </c>
      <c r="BX394" s="41">
        <v>12.97</v>
      </c>
      <c r="BY394" s="41">
        <v>0.2</v>
      </c>
      <c r="BZ394" s="41">
        <v>2.38</v>
      </c>
      <c r="CA394" s="41">
        <v>0.04</v>
      </c>
      <c r="CB394" s="41">
        <v>2.0099999999999998</v>
      </c>
      <c r="CC394" s="41">
        <v>0.05</v>
      </c>
      <c r="DH394" s="45">
        <f t="shared" si="393"/>
        <v>99.99</v>
      </c>
      <c r="DJ394" s="41">
        <f t="shared" si="370"/>
        <v>1.0000000000005116E-2</v>
      </c>
      <c r="DL394" s="41" t="s">
        <v>408</v>
      </c>
      <c r="DO394" s="41">
        <v>3.14</v>
      </c>
      <c r="DP394" s="45">
        <v>0.25</v>
      </c>
      <c r="DU394" s="45"/>
      <c r="DW394" s="75"/>
      <c r="DX394" s="41">
        <f t="shared" si="371"/>
        <v>51.035103510351043</v>
      </c>
      <c r="DY394" s="41">
        <f t="shared" si="372"/>
        <v>0.25002500250025006</v>
      </c>
      <c r="DZ394" s="41">
        <f t="shared" si="373"/>
        <v>0.90009000900090008</v>
      </c>
      <c r="EA394" s="41">
        <f t="shared" si="374"/>
        <v>6.0006000600060005E-2</v>
      </c>
      <c r="EB394" s="41">
        <f t="shared" si="375"/>
        <v>15.311531153115313</v>
      </c>
      <c r="EC394" s="41">
        <f t="shared" si="376"/>
        <v>0.18001800180018002</v>
      </c>
      <c r="ED394" s="41">
        <f t="shared" si="377"/>
        <v>7.250725072507251</v>
      </c>
      <c r="EE394" s="41">
        <f t="shared" si="378"/>
        <v>0.33003300330033009</v>
      </c>
      <c r="EF394" s="41">
        <f t="shared" si="379"/>
        <v>0.18001800180018002</v>
      </c>
      <c r="EG394" s="41">
        <f t="shared" si="380"/>
        <v>0.10001000100010002</v>
      </c>
      <c r="EH394" s="41">
        <f t="shared" si="381"/>
        <v>7.9607960796079613</v>
      </c>
      <c r="EI394" s="41">
        <f t="shared" si="382"/>
        <v>0.19001900190019003</v>
      </c>
      <c r="EJ394" s="41">
        <f t="shared" si="383"/>
        <v>12.971297129712973</v>
      </c>
      <c r="EK394" s="41">
        <f t="shared" si="384"/>
        <v>0.20002000200020004</v>
      </c>
      <c r="EL394" s="41">
        <f t="shared" si="385"/>
        <v>2.3802380238023804</v>
      </c>
      <c r="EM394" s="41">
        <f t="shared" si="386"/>
        <v>4.0004000400040013E-2</v>
      </c>
      <c r="EN394" s="41">
        <f t="shared" si="387"/>
        <v>2.0102010201020102</v>
      </c>
      <c r="EO394" s="41">
        <f t="shared" si="388"/>
        <v>5.0005000500050016E-2</v>
      </c>
      <c r="EP394" s="41">
        <f t="shared" si="389"/>
        <v>0</v>
      </c>
      <c r="EQ394" s="41" t="e">
        <f t="shared" si="390"/>
        <v>#DIV/0!</v>
      </c>
      <c r="ER394" s="41">
        <f t="shared" si="391"/>
        <v>100</v>
      </c>
      <c r="ES394" s="41">
        <f t="shared" si="392"/>
        <v>0</v>
      </c>
    </row>
    <row r="395" spans="1:149" s="41" customFormat="1" x14ac:dyDescent="0.45">
      <c r="A395" s="41" t="s">
        <v>758</v>
      </c>
      <c r="B395" s="75" t="s">
        <v>113</v>
      </c>
      <c r="C395" s="41" t="s">
        <v>756</v>
      </c>
      <c r="D395" s="41" t="s">
        <v>787</v>
      </c>
      <c r="E395" s="41" t="s">
        <v>20</v>
      </c>
      <c r="F395" s="41" t="s">
        <v>763</v>
      </c>
      <c r="G395" s="41" t="s">
        <v>752</v>
      </c>
      <c r="H395" s="41" t="s">
        <v>129</v>
      </c>
      <c r="I395" s="41">
        <v>4</v>
      </c>
      <c r="J395" s="41">
        <v>52.4</v>
      </c>
      <c r="L395" s="41">
        <v>1200</v>
      </c>
      <c r="N395" s="41" t="s">
        <v>92</v>
      </c>
      <c r="O395" s="41" t="s">
        <v>532</v>
      </c>
      <c r="P395" s="76" t="s">
        <v>226</v>
      </c>
      <c r="Q395" s="78"/>
      <c r="R395" s="77">
        <v>3.9</v>
      </c>
      <c r="S395" s="79"/>
      <c r="AA395" s="59">
        <v>1</v>
      </c>
      <c r="AB395" s="59"/>
      <c r="AC395" s="59">
        <v>0</v>
      </c>
      <c r="AE395" s="59"/>
      <c r="AG395" s="59"/>
      <c r="AQ395" s="75"/>
      <c r="AR395" s="80">
        <v>0.9919</v>
      </c>
      <c r="AS395" s="80"/>
      <c r="AU395" s="81">
        <v>524</v>
      </c>
      <c r="AV395" s="81"/>
      <c r="AW395" s="81">
        <v>519.75559999999996</v>
      </c>
      <c r="AX395" s="81"/>
      <c r="AY395" s="81"/>
      <c r="AZ395" s="81"/>
      <c r="BA395" s="75"/>
      <c r="BB395" s="82" t="s">
        <v>89</v>
      </c>
      <c r="BC395" s="75" t="s">
        <v>132</v>
      </c>
      <c r="BD395" s="41">
        <v>49.54</v>
      </c>
      <c r="BE395" s="41">
        <v>0.48</v>
      </c>
      <c r="BF395" s="41">
        <v>1</v>
      </c>
      <c r="BG395" s="41">
        <v>7.0000000000000007E-2</v>
      </c>
      <c r="BH395" s="41">
        <v>14.22</v>
      </c>
      <c r="BI395" s="41">
        <v>0.16</v>
      </c>
      <c r="BN395" s="45">
        <v>7.57</v>
      </c>
      <c r="BO395" s="41">
        <v>0.27</v>
      </c>
      <c r="BP395" s="41">
        <v>0.09</v>
      </c>
      <c r="BQ395" s="41">
        <v>0.06</v>
      </c>
      <c r="BR395" s="41">
        <v>6.82</v>
      </c>
      <c r="BS395" s="41">
        <v>0.1</v>
      </c>
      <c r="BX395" s="41">
        <v>13.01</v>
      </c>
      <c r="BY395" s="41">
        <v>0.17</v>
      </c>
      <c r="BZ395" s="41">
        <v>1.88</v>
      </c>
      <c r="CA395" s="41">
        <v>0.09</v>
      </c>
      <c r="CB395" s="41">
        <v>5.86</v>
      </c>
      <c r="CC395" s="41">
        <v>0.1</v>
      </c>
      <c r="DH395" s="45">
        <f t="shared" si="393"/>
        <v>99.990000000000009</v>
      </c>
      <c r="DJ395" s="41">
        <f t="shared" si="370"/>
        <v>9.9999999999909051E-3</v>
      </c>
      <c r="DL395" s="41" t="s">
        <v>408</v>
      </c>
      <c r="DO395" s="41">
        <v>2.1800000000000002</v>
      </c>
      <c r="DP395" s="45">
        <v>0.02</v>
      </c>
      <c r="DU395" s="45"/>
      <c r="DW395" s="75"/>
      <c r="DX395" s="41">
        <f t="shared" si="371"/>
        <v>49.544954495449538</v>
      </c>
      <c r="DY395" s="41">
        <f t="shared" si="372"/>
        <v>0.48004800480047999</v>
      </c>
      <c r="DZ395" s="41">
        <f t="shared" si="373"/>
        <v>1.000100010001</v>
      </c>
      <c r="EA395" s="41">
        <f t="shared" si="374"/>
        <v>7.0007000700070002E-2</v>
      </c>
      <c r="EB395" s="41">
        <f t="shared" si="375"/>
        <v>14.221422142214221</v>
      </c>
      <c r="EC395" s="41">
        <f t="shared" si="376"/>
        <v>0.16001600160016002</v>
      </c>
      <c r="ED395" s="41">
        <f t="shared" si="377"/>
        <v>7.5707570757075713</v>
      </c>
      <c r="EE395" s="41">
        <f t="shared" si="378"/>
        <v>0.27002700270027002</v>
      </c>
      <c r="EF395" s="41">
        <f t="shared" si="379"/>
        <v>9.0009000900089994E-2</v>
      </c>
      <c r="EG395" s="41">
        <f t="shared" si="380"/>
        <v>6.0006000600059992E-2</v>
      </c>
      <c r="EH395" s="41">
        <f t="shared" si="381"/>
        <v>6.8206820682068212</v>
      </c>
      <c r="EI395" s="41">
        <f t="shared" si="382"/>
        <v>0.10001000100010002</v>
      </c>
      <c r="EJ395" s="41">
        <f t="shared" si="383"/>
        <v>13.01130113011301</v>
      </c>
      <c r="EK395" s="41">
        <f t="shared" si="384"/>
        <v>0.17001700170017001</v>
      </c>
      <c r="EL395" s="41">
        <f t="shared" si="385"/>
        <v>1.8801880188018798</v>
      </c>
      <c r="EM395" s="41">
        <f t="shared" si="386"/>
        <v>9.0009000900089994E-2</v>
      </c>
      <c r="EN395" s="41">
        <f t="shared" si="387"/>
        <v>5.8605860586058611</v>
      </c>
      <c r="EO395" s="41">
        <f t="shared" si="388"/>
        <v>0.10001000100010002</v>
      </c>
      <c r="EP395" s="41">
        <f t="shared" si="389"/>
        <v>0</v>
      </c>
      <c r="EQ395" s="41" t="e">
        <f t="shared" si="390"/>
        <v>#DIV/0!</v>
      </c>
      <c r="ER395" s="41">
        <f t="shared" si="391"/>
        <v>100</v>
      </c>
      <c r="ES395" s="41">
        <f t="shared" si="392"/>
        <v>0</v>
      </c>
    </row>
    <row r="396" spans="1:149" s="41" customFormat="1" x14ac:dyDescent="0.45">
      <c r="A396" s="41" t="s">
        <v>758</v>
      </c>
      <c r="B396" s="75" t="s">
        <v>113</v>
      </c>
      <c r="C396" s="41" t="s">
        <v>756</v>
      </c>
      <c r="D396" s="41" t="s">
        <v>754</v>
      </c>
      <c r="E396" s="41" t="s">
        <v>20</v>
      </c>
      <c r="F396" s="41" t="s">
        <v>764</v>
      </c>
      <c r="G396" s="41" t="s">
        <v>752</v>
      </c>
      <c r="H396" s="41" t="s">
        <v>129</v>
      </c>
      <c r="I396" s="41">
        <v>4</v>
      </c>
      <c r="J396" s="41">
        <v>52.4</v>
      </c>
      <c r="L396" s="41">
        <v>1200</v>
      </c>
      <c r="N396" s="41" t="s">
        <v>92</v>
      </c>
      <c r="O396" s="41" t="s">
        <v>532</v>
      </c>
      <c r="P396" s="76" t="s">
        <v>226</v>
      </c>
      <c r="Q396" s="78"/>
      <c r="R396" s="77">
        <v>3.9</v>
      </c>
      <c r="S396" s="79"/>
      <c r="AA396" s="59">
        <v>1</v>
      </c>
      <c r="AB396" s="59"/>
      <c r="AC396" s="59">
        <v>0</v>
      </c>
      <c r="AE396" s="59"/>
      <c r="AG396" s="59"/>
      <c r="AQ396" s="75"/>
      <c r="AR396" s="80">
        <v>0.9919</v>
      </c>
      <c r="AS396" s="80"/>
      <c r="AU396" s="81">
        <v>524</v>
      </c>
      <c r="AV396" s="81"/>
      <c r="AW396" s="81">
        <v>519.75559999999996</v>
      </c>
      <c r="AX396" s="81"/>
      <c r="AY396" s="81"/>
      <c r="AZ396" s="81"/>
      <c r="BA396" s="75"/>
      <c r="BB396" s="82" t="s">
        <v>89</v>
      </c>
      <c r="BC396" s="75" t="s">
        <v>132</v>
      </c>
      <c r="BD396" s="41">
        <v>48.48</v>
      </c>
      <c r="BE396" s="41">
        <v>0.54</v>
      </c>
      <c r="BF396" s="41">
        <v>1.81</v>
      </c>
      <c r="BG396" s="41">
        <v>0.1</v>
      </c>
      <c r="BH396" s="41">
        <v>16.329999999999998</v>
      </c>
      <c r="BI396" s="41">
        <v>0.16</v>
      </c>
      <c r="BN396" s="45">
        <v>10.210000000000001</v>
      </c>
      <c r="BO396" s="41">
        <v>0.18</v>
      </c>
      <c r="BP396" s="41">
        <v>0.17</v>
      </c>
      <c r="BQ396" s="41">
        <v>0.05</v>
      </c>
      <c r="BR396" s="41">
        <v>6.37</v>
      </c>
      <c r="BS396" s="41">
        <v>0.16</v>
      </c>
      <c r="BX396" s="41">
        <v>11.02</v>
      </c>
      <c r="BY396" s="41">
        <v>0.28000000000000003</v>
      </c>
      <c r="BZ396" s="41">
        <v>3.54</v>
      </c>
      <c r="CA396" s="41">
        <v>0.09</v>
      </c>
      <c r="CB396" s="41">
        <v>2.0699999999999998</v>
      </c>
      <c r="CC396" s="41">
        <v>0.09</v>
      </c>
      <c r="DH396" s="45">
        <f t="shared" si="393"/>
        <v>100.00000000000001</v>
      </c>
      <c r="DJ396" s="41">
        <f t="shared" si="370"/>
        <v>0</v>
      </c>
      <c r="DL396" s="41" t="s">
        <v>408</v>
      </c>
      <c r="DO396" s="41">
        <v>2.38</v>
      </c>
      <c r="DP396" s="45">
        <v>0.06</v>
      </c>
      <c r="DU396" s="45"/>
      <c r="DW396" s="75"/>
      <c r="DX396" s="41">
        <f t="shared" si="371"/>
        <v>48.47999999999999</v>
      </c>
      <c r="DY396" s="41">
        <f t="shared" si="372"/>
        <v>0.53999999999999992</v>
      </c>
      <c r="DZ396" s="41">
        <f t="shared" si="373"/>
        <v>1.8099999999999998</v>
      </c>
      <c r="EA396" s="41">
        <f t="shared" si="374"/>
        <v>0.1</v>
      </c>
      <c r="EB396" s="41">
        <f t="shared" si="375"/>
        <v>16.329999999999998</v>
      </c>
      <c r="EC396" s="41">
        <f t="shared" si="376"/>
        <v>0.16</v>
      </c>
      <c r="ED396" s="41">
        <f t="shared" si="377"/>
        <v>10.209999999999999</v>
      </c>
      <c r="EE396" s="41">
        <f t="shared" si="378"/>
        <v>0.17999999999999997</v>
      </c>
      <c r="EF396" s="41">
        <f t="shared" si="379"/>
        <v>0.16999999999999998</v>
      </c>
      <c r="EG396" s="41">
        <f t="shared" si="380"/>
        <v>4.9999999999999996E-2</v>
      </c>
      <c r="EH396" s="41">
        <f t="shared" si="381"/>
        <v>6.3699999999999992</v>
      </c>
      <c r="EI396" s="41">
        <f t="shared" si="382"/>
        <v>0.16</v>
      </c>
      <c r="EJ396" s="41">
        <f t="shared" si="383"/>
        <v>11.019999999999998</v>
      </c>
      <c r="EK396" s="41">
        <f t="shared" si="384"/>
        <v>0.27999999999999997</v>
      </c>
      <c r="EL396" s="41">
        <f t="shared" si="385"/>
        <v>3.5399999999999996</v>
      </c>
      <c r="EM396" s="41">
        <f t="shared" si="386"/>
        <v>8.9999999999999983E-2</v>
      </c>
      <c r="EN396" s="41">
        <f t="shared" si="387"/>
        <v>2.0699999999999994</v>
      </c>
      <c r="EO396" s="41">
        <f t="shared" si="388"/>
        <v>8.9999999999999969E-2</v>
      </c>
      <c r="EP396" s="41">
        <f t="shared" si="389"/>
        <v>0</v>
      </c>
      <c r="EQ396" s="41" t="e">
        <f t="shared" si="390"/>
        <v>#DIV/0!</v>
      </c>
      <c r="ER396" s="41">
        <f t="shared" si="391"/>
        <v>100</v>
      </c>
      <c r="ES396" s="41">
        <f t="shared" si="392"/>
        <v>0</v>
      </c>
    </row>
    <row r="397" spans="1:149" s="41" customFormat="1" x14ac:dyDescent="0.45">
      <c r="A397" s="41" t="s">
        <v>758</v>
      </c>
      <c r="B397" s="75" t="s">
        <v>113</v>
      </c>
      <c r="C397" s="41" t="s">
        <v>756</v>
      </c>
      <c r="D397" s="41" t="s">
        <v>788</v>
      </c>
      <c r="E397" s="41" t="s">
        <v>20</v>
      </c>
      <c r="F397" s="41" t="s">
        <v>765</v>
      </c>
      <c r="G397" s="41" t="s">
        <v>752</v>
      </c>
      <c r="H397" s="41" t="s">
        <v>129</v>
      </c>
      <c r="I397" s="41">
        <v>4</v>
      </c>
      <c r="J397" s="41">
        <v>52.4</v>
      </c>
      <c r="L397" s="41">
        <v>1200</v>
      </c>
      <c r="N397" s="41" t="s">
        <v>92</v>
      </c>
      <c r="O397" s="41" t="s">
        <v>532</v>
      </c>
      <c r="P397" s="76" t="s">
        <v>226</v>
      </c>
      <c r="Q397" s="78"/>
      <c r="R397" s="77">
        <v>3.9</v>
      </c>
      <c r="S397" s="79"/>
      <c r="AA397" s="59">
        <v>1</v>
      </c>
      <c r="AB397" s="59"/>
      <c r="AC397" s="59">
        <v>0</v>
      </c>
      <c r="AE397" s="59"/>
      <c r="AG397" s="59"/>
      <c r="AQ397" s="75"/>
      <c r="AR397" s="80">
        <v>0.9919</v>
      </c>
      <c r="AS397" s="80"/>
      <c r="AU397" s="81">
        <v>524</v>
      </c>
      <c r="AV397" s="81"/>
      <c r="AW397" s="81">
        <v>519.75559999999996</v>
      </c>
      <c r="AX397" s="81"/>
      <c r="AY397" s="81"/>
      <c r="AZ397" s="81"/>
      <c r="BA397" s="75"/>
      <c r="BB397" s="82" t="s">
        <v>89</v>
      </c>
      <c r="BC397" s="75" t="s">
        <v>132</v>
      </c>
      <c r="BD397" s="41">
        <v>50.81</v>
      </c>
      <c r="BE397" s="41">
        <v>0.35</v>
      </c>
      <c r="BF397" s="41">
        <v>0.83</v>
      </c>
      <c r="BG397" s="41">
        <v>7.0000000000000007E-2</v>
      </c>
      <c r="BH397" s="41">
        <v>15.54</v>
      </c>
      <c r="BI397" s="41">
        <v>0.1</v>
      </c>
      <c r="BN397" s="45">
        <v>7.44</v>
      </c>
      <c r="BO397" s="41">
        <v>0.37</v>
      </c>
      <c r="BP397" s="41">
        <v>0.13</v>
      </c>
      <c r="BQ397" s="41">
        <v>7.0000000000000007E-2</v>
      </c>
      <c r="BR397" s="41">
        <v>7.97</v>
      </c>
      <c r="BS397" s="41">
        <v>0.09</v>
      </c>
      <c r="BX397" s="41">
        <v>12.81</v>
      </c>
      <c r="BY397" s="41">
        <v>0.18</v>
      </c>
      <c r="BZ397" s="41">
        <v>2.46</v>
      </c>
      <c r="CA397" s="41">
        <v>7.0000000000000007E-2</v>
      </c>
      <c r="CB397" s="41">
        <v>2</v>
      </c>
      <c r="CC397" s="41">
        <v>7.0000000000000007E-2</v>
      </c>
      <c r="DH397" s="45">
        <f t="shared" si="393"/>
        <v>99.99</v>
      </c>
      <c r="DJ397" s="41">
        <f t="shared" si="370"/>
        <v>1.0000000000005116E-2</v>
      </c>
      <c r="DL397" s="41" t="s">
        <v>408</v>
      </c>
      <c r="DO397" s="41">
        <v>2.21</v>
      </c>
      <c r="DP397" s="45">
        <v>0.37</v>
      </c>
      <c r="DU397" s="45"/>
      <c r="DW397" s="75"/>
      <c r="DX397" s="41">
        <f t="shared" si="371"/>
        <v>50.815081508150818</v>
      </c>
      <c r="DY397" s="41">
        <f t="shared" si="372"/>
        <v>0.35003500350034999</v>
      </c>
      <c r="DZ397" s="41">
        <f t="shared" si="373"/>
        <v>0.83008300830083004</v>
      </c>
      <c r="EA397" s="41">
        <f t="shared" si="374"/>
        <v>7.0007000700070016E-2</v>
      </c>
      <c r="EB397" s="41">
        <f t="shared" si="375"/>
        <v>15.541554155415541</v>
      </c>
      <c r="EC397" s="41">
        <f t="shared" si="376"/>
        <v>0.10001000100010002</v>
      </c>
      <c r="ED397" s="41">
        <f t="shared" si="377"/>
        <v>7.4407440744074416</v>
      </c>
      <c r="EE397" s="41">
        <f t="shared" si="378"/>
        <v>0.37003700370037007</v>
      </c>
      <c r="EF397" s="41">
        <f t="shared" si="379"/>
        <v>0.13001300130013002</v>
      </c>
      <c r="EG397" s="41">
        <f t="shared" si="380"/>
        <v>7.0007000700070016E-2</v>
      </c>
      <c r="EH397" s="41">
        <f t="shared" si="381"/>
        <v>7.970797079707971</v>
      </c>
      <c r="EI397" s="41">
        <f t="shared" si="382"/>
        <v>9.0009000900090022E-2</v>
      </c>
      <c r="EJ397" s="41">
        <f t="shared" si="383"/>
        <v>12.811281128112812</v>
      </c>
      <c r="EK397" s="41">
        <f t="shared" si="384"/>
        <v>0.18001800180018002</v>
      </c>
      <c r="EL397" s="41">
        <f t="shared" si="385"/>
        <v>2.4602460246024602</v>
      </c>
      <c r="EM397" s="41">
        <f t="shared" si="386"/>
        <v>7.0007000700070016E-2</v>
      </c>
      <c r="EN397" s="41">
        <f t="shared" si="387"/>
        <v>2.0002000200020005</v>
      </c>
      <c r="EO397" s="41">
        <f t="shared" si="388"/>
        <v>7.000700070007003E-2</v>
      </c>
      <c r="EP397" s="41">
        <f t="shared" si="389"/>
        <v>0</v>
      </c>
      <c r="EQ397" s="41" t="e">
        <f t="shared" si="390"/>
        <v>#DIV/0!</v>
      </c>
      <c r="ER397" s="41">
        <f t="shared" si="391"/>
        <v>100</v>
      </c>
      <c r="ES397" s="41">
        <f t="shared" si="392"/>
        <v>0</v>
      </c>
    </row>
    <row r="398" spans="1:149" s="41" customFormat="1" x14ac:dyDescent="0.45">
      <c r="A398" s="41" t="s">
        <v>758</v>
      </c>
      <c r="B398" s="75" t="s">
        <v>113</v>
      </c>
      <c r="C398" s="41" t="s">
        <v>756</v>
      </c>
      <c r="D398" s="41" t="s">
        <v>754</v>
      </c>
      <c r="E398" s="41" t="s">
        <v>20</v>
      </c>
      <c r="F398" s="41" t="s">
        <v>766</v>
      </c>
      <c r="G398" s="41" t="s">
        <v>752</v>
      </c>
      <c r="H398" s="41" t="s">
        <v>129</v>
      </c>
      <c r="I398" s="41">
        <v>4</v>
      </c>
      <c r="J398" s="41">
        <v>26.9</v>
      </c>
      <c r="L398" s="41">
        <v>1200</v>
      </c>
      <c r="N398" s="41" t="s">
        <v>92</v>
      </c>
      <c r="O398" s="41" t="s">
        <v>532</v>
      </c>
      <c r="P398" s="76" t="s">
        <v>226</v>
      </c>
      <c r="Q398" s="78"/>
      <c r="R398" s="77">
        <v>3.9</v>
      </c>
      <c r="S398" s="79"/>
      <c r="AA398" s="59">
        <v>1</v>
      </c>
      <c r="AB398" s="59"/>
      <c r="AC398" s="59">
        <v>0</v>
      </c>
      <c r="AE398" s="59"/>
      <c r="AG398" s="59"/>
      <c r="AQ398" s="75"/>
      <c r="AR398" s="80">
        <v>0.995</v>
      </c>
      <c r="AS398" s="80"/>
      <c r="AU398" s="81">
        <v>269</v>
      </c>
      <c r="AV398" s="81"/>
      <c r="AW398" s="81">
        <v>267.65499999999997</v>
      </c>
      <c r="AX398" s="81"/>
      <c r="AY398" s="81"/>
      <c r="AZ398" s="81"/>
      <c r="BA398" s="75"/>
      <c r="BB398" s="82" t="s">
        <v>89</v>
      </c>
      <c r="BC398" s="75" t="s">
        <v>132</v>
      </c>
      <c r="BD398" s="41">
        <v>50.55</v>
      </c>
      <c r="BE398" s="41">
        <v>0.3</v>
      </c>
      <c r="BF398" s="41">
        <v>1.89</v>
      </c>
      <c r="BG398" s="41">
        <v>0.12</v>
      </c>
      <c r="BH398" s="41">
        <v>16.84</v>
      </c>
      <c r="BI398" s="41">
        <v>0.1</v>
      </c>
      <c r="BN398" s="45">
        <v>6.7</v>
      </c>
      <c r="BO398" s="41">
        <v>0.26</v>
      </c>
      <c r="BP398" s="41">
        <v>0.16</v>
      </c>
      <c r="BQ398" s="41">
        <v>0.09</v>
      </c>
      <c r="BR398" s="41">
        <v>6.7</v>
      </c>
      <c r="BS398" s="41">
        <v>0.1</v>
      </c>
      <c r="BX398" s="41">
        <v>11.43</v>
      </c>
      <c r="BY398" s="41">
        <v>0.23</v>
      </c>
      <c r="BZ398" s="41">
        <v>3.64</v>
      </c>
      <c r="CA398" s="41">
        <v>0.11</v>
      </c>
      <c r="CB398" s="41">
        <v>2.09</v>
      </c>
      <c r="CC398" s="41">
        <v>0.08</v>
      </c>
      <c r="DH398" s="45">
        <f t="shared" si="393"/>
        <v>100.00000000000001</v>
      </c>
      <c r="DJ398" s="41">
        <f t="shared" si="370"/>
        <v>0</v>
      </c>
      <c r="DL398" s="41" t="s">
        <v>408</v>
      </c>
      <c r="DO398" s="41">
        <v>1.68</v>
      </c>
      <c r="DP398" s="45">
        <v>0.15</v>
      </c>
      <c r="DU398" s="45"/>
      <c r="DW398" s="75"/>
      <c r="DX398" s="41">
        <f t="shared" si="371"/>
        <v>50.55</v>
      </c>
      <c r="DY398" s="41">
        <f t="shared" si="372"/>
        <v>0.3</v>
      </c>
      <c r="DZ398" s="41">
        <f t="shared" si="373"/>
        <v>1.8899999999999997</v>
      </c>
      <c r="EA398" s="41">
        <f t="shared" si="374"/>
        <v>0.11999999999999997</v>
      </c>
      <c r="EB398" s="41">
        <f t="shared" si="375"/>
        <v>16.839999999999996</v>
      </c>
      <c r="EC398" s="41">
        <f t="shared" si="376"/>
        <v>9.9999999999999992E-2</v>
      </c>
      <c r="ED398" s="41">
        <f t="shared" si="377"/>
        <v>6.6999999999999993</v>
      </c>
      <c r="EE398" s="41">
        <f t="shared" si="378"/>
        <v>0.25999999999999995</v>
      </c>
      <c r="EF398" s="41">
        <f t="shared" si="379"/>
        <v>0.15999999999999998</v>
      </c>
      <c r="EG398" s="41">
        <f t="shared" si="380"/>
        <v>8.9999999999999983E-2</v>
      </c>
      <c r="EH398" s="41">
        <f t="shared" si="381"/>
        <v>6.6999999999999993</v>
      </c>
      <c r="EI398" s="41">
        <f t="shared" si="382"/>
        <v>9.9999999999999992E-2</v>
      </c>
      <c r="EJ398" s="41">
        <f t="shared" si="383"/>
        <v>11.429999999999998</v>
      </c>
      <c r="EK398" s="41">
        <f t="shared" si="384"/>
        <v>0.22999999999999998</v>
      </c>
      <c r="EL398" s="41">
        <f t="shared" si="385"/>
        <v>3.6399999999999997</v>
      </c>
      <c r="EM398" s="41">
        <f t="shared" si="386"/>
        <v>0.10999999999999999</v>
      </c>
      <c r="EN398" s="41">
        <f t="shared" si="387"/>
        <v>2.0899999999999994</v>
      </c>
      <c r="EO398" s="41">
        <f t="shared" si="388"/>
        <v>7.9999999999999988E-2</v>
      </c>
      <c r="EP398" s="41">
        <f t="shared" si="389"/>
        <v>0</v>
      </c>
      <c r="EQ398" s="41" t="e">
        <f t="shared" si="390"/>
        <v>#DIV/0!</v>
      </c>
      <c r="ER398" s="41">
        <f t="shared" si="391"/>
        <v>100</v>
      </c>
      <c r="ES398" s="41">
        <f t="shared" si="392"/>
        <v>0</v>
      </c>
    </row>
    <row r="399" spans="1:149" s="41" customFormat="1" x14ac:dyDescent="0.45">
      <c r="A399" s="41" t="s">
        <v>758</v>
      </c>
      <c r="B399" s="75" t="s">
        <v>113</v>
      </c>
      <c r="C399" s="41" t="s">
        <v>756</v>
      </c>
      <c r="D399" s="41" t="s">
        <v>787</v>
      </c>
      <c r="E399" s="41" t="s">
        <v>20</v>
      </c>
      <c r="F399" s="41" t="s">
        <v>767</v>
      </c>
      <c r="G399" s="41" t="s">
        <v>752</v>
      </c>
      <c r="H399" s="41" t="s">
        <v>129</v>
      </c>
      <c r="I399" s="41">
        <v>5.5</v>
      </c>
      <c r="J399" s="41">
        <v>213.8</v>
      </c>
      <c r="L399" s="41">
        <v>1200</v>
      </c>
      <c r="N399" s="41" t="s">
        <v>92</v>
      </c>
      <c r="O399" s="41" t="s">
        <v>532</v>
      </c>
      <c r="P399" s="76" t="s">
        <v>226</v>
      </c>
      <c r="Q399" s="78"/>
      <c r="R399" s="77">
        <v>3.9</v>
      </c>
      <c r="S399" s="79"/>
      <c r="AA399" s="59">
        <v>1</v>
      </c>
      <c r="AB399" s="59"/>
      <c r="AC399" s="59">
        <v>0</v>
      </c>
      <c r="AE399" s="59"/>
      <c r="AG399" s="59"/>
      <c r="AQ399" s="75"/>
      <c r="AR399" s="80">
        <v>1.0109999999999999</v>
      </c>
      <c r="AS399" s="80"/>
      <c r="AU399" s="81">
        <v>2138</v>
      </c>
      <c r="AV399" s="81"/>
      <c r="AW399" s="81">
        <v>2161.5179999999996</v>
      </c>
      <c r="AX399" s="81"/>
      <c r="AY399" s="81"/>
      <c r="AZ399" s="81"/>
      <c r="BA399" s="75"/>
      <c r="BB399" s="82" t="s">
        <v>89</v>
      </c>
      <c r="BC399" s="75" t="s">
        <v>132</v>
      </c>
      <c r="BD399" s="41">
        <v>50</v>
      </c>
      <c r="BE399" s="41">
        <v>0.39</v>
      </c>
      <c r="BF399" s="41">
        <v>0.97</v>
      </c>
      <c r="BG399" s="41">
        <v>7.0000000000000007E-2</v>
      </c>
      <c r="BH399" s="41">
        <v>14.23</v>
      </c>
      <c r="BI399" s="41">
        <v>0.16</v>
      </c>
      <c r="BN399" s="45">
        <v>6.93</v>
      </c>
      <c r="BO399" s="41">
        <v>0.13</v>
      </c>
      <c r="BP399" s="41">
        <v>0.11</v>
      </c>
      <c r="BQ399" s="41">
        <v>0.04</v>
      </c>
      <c r="BR399" s="41">
        <v>7.11</v>
      </c>
      <c r="BS399" s="41">
        <v>7.0000000000000007E-2</v>
      </c>
      <c r="BX399" s="41">
        <v>12.8</v>
      </c>
      <c r="BY399" s="41">
        <v>0.16</v>
      </c>
      <c r="BZ399" s="41">
        <v>1.92</v>
      </c>
      <c r="CA399" s="41">
        <v>0.05</v>
      </c>
      <c r="CB399" s="41">
        <v>5.92</v>
      </c>
      <c r="CC399" s="41">
        <v>0.17</v>
      </c>
      <c r="DH399" s="45">
        <f t="shared" si="393"/>
        <v>99.99</v>
      </c>
      <c r="DJ399" s="41">
        <f t="shared" si="370"/>
        <v>1.0000000000005116E-2</v>
      </c>
      <c r="DL399" s="41" t="s">
        <v>408</v>
      </c>
      <c r="DO399" s="41">
        <v>5.31</v>
      </c>
      <c r="DP399" s="45">
        <v>0.15</v>
      </c>
      <c r="DU399" s="45"/>
      <c r="DW399" s="75"/>
      <c r="DX399" s="41">
        <f t="shared" si="371"/>
        <v>50.005000500050009</v>
      </c>
      <c r="DY399" s="41">
        <f t="shared" si="372"/>
        <v>0.39003900390039009</v>
      </c>
      <c r="DZ399" s="41">
        <f t="shared" si="373"/>
        <v>0.97009700970097001</v>
      </c>
      <c r="EA399" s="41">
        <f t="shared" si="374"/>
        <v>7.0007000700070002E-2</v>
      </c>
      <c r="EB399" s="41">
        <f t="shared" si="375"/>
        <v>14.231423142314231</v>
      </c>
      <c r="EC399" s="41">
        <f t="shared" si="376"/>
        <v>0.16001600160016002</v>
      </c>
      <c r="ED399" s="41">
        <f t="shared" si="377"/>
        <v>6.9306930693069315</v>
      </c>
      <c r="EE399" s="41">
        <f t="shared" si="378"/>
        <v>0.13001300130013002</v>
      </c>
      <c r="EF399" s="41">
        <f t="shared" si="379"/>
        <v>0.11001100110011003</v>
      </c>
      <c r="EG399" s="41">
        <f t="shared" si="380"/>
        <v>4.0004000400040013E-2</v>
      </c>
      <c r="EH399" s="41">
        <f t="shared" si="381"/>
        <v>7.1107110711071115</v>
      </c>
      <c r="EI399" s="41">
        <f t="shared" si="382"/>
        <v>7.0007000700070016E-2</v>
      </c>
      <c r="EJ399" s="41">
        <f t="shared" si="383"/>
        <v>12.801280128012801</v>
      </c>
      <c r="EK399" s="41">
        <f t="shared" si="384"/>
        <v>0.16001600160016</v>
      </c>
      <c r="EL399" s="41">
        <f t="shared" si="385"/>
        <v>1.9201920192019204</v>
      </c>
      <c r="EM399" s="41">
        <f t="shared" si="386"/>
        <v>5.0005000500050009E-2</v>
      </c>
      <c r="EN399" s="41">
        <f t="shared" si="387"/>
        <v>5.9205920592059211</v>
      </c>
      <c r="EO399" s="41">
        <f t="shared" si="388"/>
        <v>0.17001700170017003</v>
      </c>
      <c r="EP399" s="41">
        <f t="shared" si="389"/>
        <v>0</v>
      </c>
      <c r="EQ399" s="41" t="e">
        <f t="shared" si="390"/>
        <v>#DIV/0!</v>
      </c>
      <c r="ER399" s="41">
        <f t="shared" si="391"/>
        <v>100</v>
      </c>
      <c r="ES399" s="41">
        <f t="shared" si="392"/>
        <v>0</v>
      </c>
    </row>
    <row r="400" spans="1:149" s="41" customFormat="1" x14ac:dyDescent="0.45">
      <c r="A400" s="41" t="s">
        <v>758</v>
      </c>
      <c r="B400" s="75" t="s">
        <v>113</v>
      </c>
      <c r="C400" s="41" t="s">
        <v>756</v>
      </c>
      <c r="D400" s="41" t="s">
        <v>788</v>
      </c>
      <c r="E400" s="41" t="s">
        <v>20</v>
      </c>
      <c r="F400" s="41" t="s">
        <v>768</v>
      </c>
      <c r="G400" s="41" t="s">
        <v>752</v>
      </c>
      <c r="H400" s="41" t="s">
        <v>129</v>
      </c>
      <c r="I400" s="41">
        <v>5.5</v>
      </c>
      <c r="J400" s="41">
        <v>213.8</v>
      </c>
      <c r="L400" s="41">
        <v>1200</v>
      </c>
      <c r="N400" s="41" t="s">
        <v>92</v>
      </c>
      <c r="O400" s="41" t="s">
        <v>532</v>
      </c>
      <c r="P400" s="76" t="s">
        <v>226</v>
      </c>
      <c r="Q400" s="78"/>
      <c r="R400" s="77">
        <v>3.9</v>
      </c>
      <c r="S400" s="79"/>
      <c r="AA400" s="59">
        <v>1</v>
      </c>
      <c r="AB400" s="59"/>
      <c r="AC400" s="59">
        <v>0</v>
      </c>
      <c r="AE400" s="59"/>
      <c r="AG400" s="59"/>
      <c r="AQ400" s="75"/>
      <c r="AR400" s="80">
        <v>1.0109999999999999</v>
      </c>
      <c r="AS400" s="80"/>
      <c r="AU400" s="81">
        <v>2138</v>
      </c>
      <c r="AV400" s="81"/>
      <c r="AW400" s="81">
        <v>2161.5179999999996</v>
      </c>
      <c r="AX400" s="81"/>
      <c r="AY400" s="81"/>
      <c r="AZ400" s="81"/>
      <c r="BA400" s="75"/>
      <c r="BB400" s="82" t="s">
        <v>89</v>
      </c>
      <c r="BC400" s="75" t="s">
        <v>132</v>
      </c>
      <c r="BD400" s="41">
        <v>51.01</v>
      </c>
      <c r="BE400" s="41">
        <v>0.25</v>
      </c>
      <c r="BF400" s="41">
        <v>0.88</v>
      </c>
      <c r="BG400" s="41">
        <v>0.08</v>
      </c>
      <c r="BH400" s="41">
        <v>15.35</v>
      </c>
      <c r="BI400" s="41">
        <v>0.17</v>
      </c>
      <c r="BN400" s="45">
        <v>7.29</v>
      </c>
      <c r="BO400" s="41">
        <v>0.25</v>
      </c>
      <c r="BP400" s="41">
        <v>0.17</v>
      </c>
      <c r="BQ400" s="41">
        <v>0.06</v>
      </c>
      <c r="BR400" s="41">
        <v>8.39</v>
      </c>
      <c r="BS400" s="41">
        <v>0.05</v>
      </c>
      <c r="BX400" s="41">
        <v>12.37</v>
      </c>
      <c r="BY400" s="41">
        <v>0.28000000000000003</v>
      </c>
      <c r="BZ400" s="41">
        <v>2.5299999999999998</v>
      </c>
      <c r="CA400" s="41">
        <v>0.1</v>
      </c>
      <c r="CB400" s="41">
        <v>2.0099999999999998</v>
      </c>
      <c r="CC400" s="41">
        <v>0.14000000000000001</v>
      </c>
      <c r="DH400" s="45">
        <f t="shared" si="393"/>
        <v>100.00000000000001</v>
      </c>
      <c r="DJ400" s="41">
        <f t="shared" si="370"/>
        <v>0</v>
      </c>
      <c r="DL400" s="41" t="s">
        <v>408</v>
      </c>
      <c r="DO400" s="41">
        <v>5.19</v>
      </c>
      <c r="DP400" s="45">
        <v>0.26</v>
      </c>
      <c r="DU400" s="45"/>
      <c r="DW400" s="75"/>
      <c r="DX400" s="41">
        <f t="shared" si="371"/>
        <v>51.009999999999991</v>
      </c>
      <c r="DY400" s="41">
        <f t="shared" si="372"/>
        <v>0.24999999999999997</v>
      </c>
      <c r="DZ400" s="41">
        <f t="shared" si="373"/>
        <v>0.87999999999999989</v>
      </c>
      <c r="EA400" s="41">
        <f t="shared" si="374"/>
        <v>7.9999999999999988E-2</v>
      </c>
      <c r="EB400" s="41">
        <f t="shared" si="375"/>
        <v>15.349999999999998</v>
      </c>
      <c r="EC400" s="41">
        <f t="shared" si="376"/>
        <v>0.17</v>
      </c>
      <c r="ED400" s="41">
        <f t="shared" si="377"/>
        <v>7.2899999999999991</v>
      </c>
      <c r="EE400" s="41">
        <f t="shared" si="378"/>
        <v>0.24999999999999997</v>
      </c>
      <c r="EF400" s="41">
        <f t="shared" si="379"/>
        <v>0.16999999999999998</v>
      </c>
      <c r="EG400" s="41">
        <f t="shared" si="380"/>
        <v>5.9999999999999991E-2</v>
      </c>
      <c r="EH400" s="41">
        <f t="shared" si="381"/>
        <v>8.3899999999999988</v>
      </c>
      <c r="EI400" s="41">
        <f t="shared" si="382"/>
        <v>4.9999999999999989E-2</v>
      </c>
      <c r="EJ400" s="41">
        <f t="shared" si="383"/>
        <v>12.369999999999997</v>
      </c>
      <c r="EK400" s="41">
        <f t="shared" si="384"/>
        <v>0.28000000000000003</v>
      </c>
      <c r="EL400" s="41">
        <f t="shared" si="385"/>
        <v>2.5299999999999998</v>
      </c>
      <c r="EM400" s="41">
        <f t="shared" si="386"/>
        <v>0.1</v>
      </c>
      <c r="EN400" s="41">
        <f t="shared" si="387"/>
        <v>2.0099999999999998</v>
      </c>
      <c r="EO400" s="41">
        <f t="shared" si="388"/>
        <v>0.14000000000000001</v>
      </c>
      <c r="EP400" s="41">
        <f t="shared" si="389"/>
        <v>0</v>
      </c>
      <c r="EQ400" s="41" t="e">
        <f t="shared" si="390"/>
        <v>#DIV/0!</v>
      </c>
      <c r="ER400" s="41">
        <f t="shared" si="391"/>
        <v>100</v>
      </c>
      <c r="ES400" s="41">
        <f t="shared" si="392"/>
        <v>0</v>
      </c>
    </row>
    <row r="401" spans="1:149" s="41" customFormat="1" x14ac:dyDescent="0.45">
      <c r="A401" s="41" t="s">
        <v>758</v>
      </c>
      <c r="B401" s="75" t="s">
        <v>113</v>
      </c>
      <c r="C401" s="41" t="s">
        <v>756</v>
      </c>
      <c r="D401" s="41" t="s">
        <v>754</v>
      </c>
      <c r="E401" s="41" t="s">
        <v>20</v>
      </c>
      <c r="F401" s="41" t="s">
        <v>769</v>
      </c>
      <c r="G401" s="41" t="s">
        <v>752</v>
      </c>
      <c r="H401" s="41" t="s">
        <v>224</v>
      </c>
      <c r="I401" s="41">
        <v>5.5</v>
      </c>
      <c r="J401" s="41">
        <v>213.8</v>
      </c>
      <c r="L401" s="41">
        <v>1200</v>
      </c>
      <c r="N401" s="41" t="s">
        <v>92</v>
      </c>
      <c r="O401" s="41" t="s">
        <v>532</v>
      </c>
      <c r="P401" s="76" t="s">
        <v>226</v>
      </c>
      <c r="Q401" s="78"/>
      <c r="R401" s="77">
        <v>3.9</v>
      </c>
      <c r="S401" s="79"/>
      <c r="AA401" s="59">
        <v>1</v>
      </c>
      <c r="AB401" s="59"/>
      <c r="AC401" s="59">
        <v>0</v>
      </c>
      <c r="AE401" s="59"/>
      <c r="AG401" s="59"/>
      <c r="AQ401" s="75"/>
      <c r="AR401" s="80">
        <v>1.0109999999999999</v>
      </c>
      <c r="AS401" s="80"/>
      <c r="AU401" s="81">
        <v>2138</v>
      </c>
      <c r="AV401" s="81"/>
      <c r="AW401" s="81">
        <v>2161.5179999999996</v>
      </c>
      <c r="AX401" s="81"/>
      <c r="AY401" s="81"/>
      <c r="AZ401" s="81"/>
      <c r="BA401" s="75"/>
      <c r="BB401" s="82" t="s">
        <v>89</v>
      </c>
      <c r="BC401" s="75" t="s">
        <v>132</v>
      </c>
      <c r="BD401" s="41">
        <v>49.04</v>
      </c>
      <c r="BE401" s="41">
        <v>0.41</v>
      </c>
      <c r="BF401" s="41">
        <v>1.73</v>
      </c>
      <c r="BG401" s="41">
        <v>0.13</v>
      </c>
      <c r="BH401" s="41">
        <v>16.850000000000001</v>
      </c>
      <c r="BI401" s="41">
        <v>0.19</v>
      </c>
      <c r="BN401" s="45">
        <v>10.1</v>
      </c>
      <c r="BO401" s="41">
        <v>0.6</v>
      </c>
      <c r="BP401" s="41">
        <v>0.11</v>
      </c>
      <c r="BQ401" s="41">
        <v>0.03</v>
      </c>
      <c r="BR401" s="41">
        <v>6.58</v>
      </c>
      <c r="BS401" s="41">
        <v>0.19</v>
      </c>
      <c r="BX401" s="41">
        <v>10.15</v>
      </c>
      <c r="BY401" s="41">
        <v>7.0000000000000007E-2</v>
      </c>
      <c r="BZ401" s="41">
        <v>3.36</v>
      </c>
      <c r="CA401" s="41">
        <v>0.14000000000000001</v>
      </c>
      <c r="CB401" s="41">
        <v>2.08</v>
      </c>
      <c r="CC401" s="41">
        <v>0.02</v>
      </c>
      <c r="DH401" s="45">
        <f t="shared" si="393"/>
        <v>100</v>
      </c>
      <c r="DJ401" s="41">
        <f t="shared" si="370"/>
        <v>0</v>
      </c>
      <c r="DL401" s="41" t="s">
        <v>408</v>
      </c>
      <c r="DO401" s="41">
        <v>5.07</v>
      </c>
      <c r="DP401" s="45">
        <v>0.18</v>
      </c>
      <c r="DU401" s="45"/>
      <c r="DW401" s="75"/>
      <c r="DX401" s="41">
        <f t="shared" si="371"/>
        <v>49.04</v>
      </c>
      <c r="DY401" s="41">
        <f t="shared" si="372"/>
        <v>0.41</v>
      </c>
      <c r="DZ401" s="41">
        <f t="shared" si="373"/>
        <v>1.73</v>
      </c>
      <c r="EA401" s="41">
        <f t="shared" si="374"/>
        <v>0.13</v>
      </c>
      <c r="EB401" s="41">
        <f t="shared" si="375"/>
        <v>16.850000000000001</v>
      </c>
      <c r="EC401" s="41">
        <f t="shared" si="376"/>
        <v>0.19</v>
      </c>
      <c r="ED401" s="41">
        <f t="shared" si="377"/>
        <v>10.1</v>
      </c>
      <c r="EE401" s="41">
        <f t="shared" si="378"/>
        <v>0.6</v>
      </c>
      <c r="EF401" s="41">
        <f t="shared" si="379"/>
        <v>0.11</v>
      </c>
      <c r="EG401" s="41">
        <f t="shared" si="380"/>
        <v>0.03</v>
      </c>
      <c r="EH401" s="41">
        <f t="shared" si="381"/>
        <v>6.58</v>
      </c>
      <c r="EI401" s="41">
        <f t="shared" si="382"/>
        <v>0.19</v>
      </c>
      <c r="EJ401" s="41">
        <f t="shared" si="383"/>
        <v>10.15</v>
      </c>
      <c r="EK401" s="41">
        <f t="shared" si="384"/>
        <v>7.0000000000000007E-2</v>
      </c>
      <c r="EL401" s="41">
        <f t="shared" si="385"/>
        <v>3.36</v>
      </c>
      <c r="EM401" s="41">
        <f t="shared" si="386"/>
        <v>0.14000000000000001</v>
      </c>
      <c r="EN401" s="41">
        <f t="shared" si="387"/>
        <v>2.08</v>
      </c>
      <c r="EO401" s="41">
        <f t="shared" si="388"/>
        <v>0.02</v>
      </c>
      <c r="EP401" s="41">
        <f t="shared" si="389"/>
        <v>0</v>
      </c>
      <c r="EQ401" s="41" t="e">
        <f t="shared" si="390"/>
        <v>#DIV/0!</v>
      </c>
      <c r="ER401" s="41">
        <f t="shared" si="391"/>
        <v>100</v>
      </c>
      <c r="ES401" s="41">
        <f t="shared" si="392"/>
        <v>0</v>
      </c>
    </row>
    <row r="402" spans="1:149" s="41" customFormat="1" x14ac:dyDescent="0.45">
      <c r="A402" s="41" t="s">
        <v>758</v>
      </c>
      <c r="B402" s="75" t="s">
        <v>113</v>
      </c>
      <c r="C402" s="41" t="s">
        <v>756</v>
      </c>
      <c r="D402" s="41" t="s">
        <v>787</v>
      </c>
      <c r="E402" s="41" t="s">
        <v>20</v>
      </c>
      <c r="F402" s="41" t="s">
        <v>770</v>
      </c>
      <c r="G402" s="41" t="s">
        <v>752</v>
      </c>
      <c r="H402" s="41" t="s">
        <v>224</v>
      </c>
      <c r="I402" s="41">
        <v>6</v>
      </c>
      <c r="J402" s="41">
        <v>100.6</v>
      </c>
      <c r="L402" s="41">
        <v>1200</v>
      </c>
      <c r="N402" s="41" t="s">
        <v>92</v>
      </c>
      <c r="O402" s="41" t="s">
        <v>532</v>
      </c>
      <c r="P402" s="76" t="s">
        <v>226</v>
      </c>
      <c r="Q402" s="78"/>
      <c r="R402" s="77">
        <v>3.9</v>
      </c>
      <c r="S402" s="79"/>
      <c r="AA402" s="59">
        <v>1</v>
      </c>
      <c r="AB402" s="59"/>
      <c r="AC402" s="59">
        <v>0</v>
      </c>
      <c r="AE402" s="59"/>
      <c r="AG402" s="59"/>
      <c r="AQ402" s="75"/>
      <c r="AR402" s="80">
        <v>0.99070000000000003</v>
      </c>
      <c r="AS402" s="80"/>
      <c r="AU402" s="81">
        <v>1006</v>
      </c>
      <c r="AV402" s="81"/>
      <c r="AW402" s="81">
        <v>996.64420000000007</v>
      </c>
      <c r="AX402" s="81"/>
      <c r="AY402" s="81"/>
      <c r="AZ402" s="81"/>
      <c r="BA402" s="75"/>
      <c r="BB402" s="82" t="s">
        <v>89</v>
      </c>
      <c r="BC402" s="75" t="s">
        <v>132</v>
      </c>
      <c r="BD402" s="41">
        <v>49.4</v>
      </c>
      <c r="BE402" s="41">
        <v>0.3</v>
      </c>
      <c r="BF402" s="41">
        <v>0.98</v>
      </c>
      <c r="BG402" s="41">
        <v>0.09</v>
      </c>
      <c r="BH402" s="41">
        <v>14.49</v>
      </c>
      <c r="BI402" s="41">
        <v>0.25</v>
      </c>
      <c r="BN402" s="45">
        <v>7.37</v>
      </c>
      <c r="BO402" s="41">
        <v>0.16</v>
      </c>
      <c r="BP402" s="41">
        <v>0.12</v>
      </c>
      <c r="BQ402" s="41">
        <v>0.11</v>
      </c>
      <c r="BR402" s="41">
        <v>7.31</v>
      </c>
      <c r="BS402" s="41">
        <v>0.16</v>
      </c>
      <c r="BX402" s="41">
        <v>12.61</v>
      </c>
      <c r="BY402" s="41">
        <v>7.0000000000000007E-2</v>
      </c>
      <c r="BZ402" s="41">
        <v>1.93</v>
      </c>
      <c r="CA402" s="41">
        <v>0.03</v>
      </c>
      <c r="CB402" s="41">
        <v>5.8</v>
      </c>
      <c r="CC402" s="41">
        <v>0.13</v>
      </c>
      <c r="DH402" s="45">
        <f t="shared" si="393"/>
        <v>100.01</v>
      </c>
      <c r="DJ402" s="41">
        <f t="shared" si="370"/>
        <v>0</v>
      </c>
      <c r="DL402" s="41" t="s">
        <v>408</v>
      </c>
      <c r="DO402" s="41">
        <v>3.46</v>
      </c>
      <c r="DP402" s="45">
        <v>0.15</v>
      </c>
      <c r="DU402" s="45"/>
      <c r="DW402" s="75"/>
      <c r="DX402" s="41">
        <f t="shared" si="371"/>
        <v>49.395060493950602</v>
      </c>
      <c r="DY402" s="41">
        <f t="shared" si="372"/>
        <v>0.2999700029997</v>
      </c>
      <c r="DZ402" s="41">
        <f t="shared" si="373"/>
        <v>0.97990200979901998</v>
      </c>
      <c r="EA402" s="41">
        <f t="shared" si="374"/>
        <v>8.9991000899910009E-2</v>
      </c>
      <c r="EB402" s="41">
        <f t="shared" si="375"/>
        <v>14.488551144885511</v>
      </c>
      <c r="EC402" s="41">
        <f t="shared" si="376"/>
        <v>0.24997500249975002</v>
      </c>
      <c r="ED402" s="41">
        <f t="shared" si="377"/>
        <v>7.3692630736926308</v>
      </c>
      <c r="EE402" s="41">
        <f t="shared" si="378"/>
        <v>0.15998400159984003</v>
      </c>
      <c r="EF402" s="41">
        <f t="shared" si="379"/>
        <v>0.11998800119987998</v>
      </c>
      <c r="EG402" s="41">
        <f t="shared" si="380"/>
        <v>0.10998900109988999</v>
      </c>
      <c r="EH402" s="41">
        <f t="shared" si="381"/>
        <v>7.3092690730926906</v>
      </c>
      <c r="EI402" s="41">
        <f t="shared" si="382"/>
        <v>0.15998400159984003</v>
      </c>
      <c r="EJ402" s="41">
        <f t="shared" si="383"/>
        <v>12.608739126087389</v>
      </c>
      <c r="EK402" s="41">
        <f t="shared" si="384"/>
        <v>6.9993000699930016E-2</v>
      </c>
      <c r="EL402" s="41">
        <f t="shared" si="385"/>
        <v>1.9298070192980701</v>
      </c>
      <c r="EM402" s="41">
        <f t="shared" si="386"/>
        <v>2.999700029997E-2</v>
      </c>
      <c r="EN402" s="41">
        <f t="shared" si="387"/>
        <v>5.7994200579942001</v>
      </c>
      <c r="EO402" s="41">
        <f t="shared" si="388"/>
        <v>0.12998700129987001</v>
      </c>
      <c r="EP402" s="41">
        <f t="shared" si="389"/>
        <v>0</v>
      </c>
      <c r="EQ402" s="41" t="e">
        <f t="shared" si="390"/>
        <v>#DIV/0!</v>
      </c>
      <c r="ER402" s="41">
        <f t="shared" si="391"/>
        <v>100</v>
      </c>
      <c r="ES402" s="41">
        <f t="shared" si="392"/>
        <v>0</v>
      </c>
    </row>
    <row r="403" spans="1:149" s="41" customFormat="1" x14ac:dyDescent="0.45">
      <c r="A403" s="41" t="s">
        <v>758</v>
      </c>
      <c r="B403" s="75" t="s">
        <v>113</v>
      </c>
      <c r="C403" s="41" t="s">
        <v>756</v>
      </c>
      <c r="D403" s="41" t="s">
        <v>754</v>
      </c>
      <c r="E403" s="41" t="s">
        <v>20</v>
      </c>
      <c r="F403" s="41" t="s">
        <v>771</v>
      </c>
      <c r="G403" s="41" t="s">
        <v>752</v>
      </c>
      <c r="H403" s="41" t="s">
        <v>224</v>
      </c>
      <c r="I403" s="41">
        <v>6</v>
      </c>
      <c r="J403" s="41">
        <v>100.6</v>
      </c>
      <c r="L403" s="41">
        <v>1200</v>
      </c>
      <c r="N403" s="41" t="s">
        <v>92</v>
      </c>
      <c r="O403" s="41" t="s">
        <v>532</v>
      </c>
      <c r="P403" s="76" t="s">
        <v>226</v>
      </c>
      <c r="Q403" s="78"/>
      <c r="R403" s="77">
        <v>3.9</v>
      </c>
      <c r="S403" s="79"/>
      <c r="AA403" s="59">
        <v>1</v>
      </c>
      <c r="AB403" s="59"/>
      <c r="AC403" s="59">
        <v>0</v>
      </c>
      <c r="AE403" s="59"/>
      <c r="AG403" s="59"/>
      <c r="AQ403" s="75"/>
      <c r="AR403" s="80">
        <v>0.99070000000000003</v>
      </c>
      <c r="AS403" s="80"/>
      <c r="AU403" s="81">
        <v>1006</v>
      </c>
      <c r="AV403" s="81"/>
      <c r="AW403" s="81">
        <v>996.64420000000007</v>
      </c>
      <c r="AX403" s="81"/>
      <c r="AY403" s="81"/>
      <c r="AZ403" s="81"/>
      <c r="BA403" s="75"/>
      <c r="BB403" s="82" t="s">
        <v>89</v>
      </c>
      <c r="BC403" s="75" t="s">
        <v>132</v>
      </c>
      <c r="BD403" s="41">
        <v>48.18</v>
      </c>
      <c r="BE403" s="41">
        <v>0.41</v>
      </c>
      <c r="BF403" s="41">
        <v>1.66</v>
      </c>
      <c r="BG403" s="41">
        <v>7.0000000000000007E-2</v>
      </c>
      <c r="BH403" s="41">
        <v>16.61</v>
      </c>
      <c r="BI403" s="41">
        <v>0.2</v>
      </c>
      <c r="BN403" s="45">
        <v>10.33</v>
      </c>
      <c r="BO403" s="41">
        <v>0.45</v>
      </c>
      <c r="BP403" s="41">
        <v>0.1</v>
      </c>
      <c r="BQ403" s="41">
        <v>7.0000000000000007E-2</v>
      </c>
      <c r="BR403" s="41">
        <v>6.84</v>
      </c>
      <c r="BS403" s="41">
        <v>0.15</v>
      </c>
      <c r="BX403" s="41">
        <v>10.58</v>
      </c>
      <c r="BY403" s="41">
        <v>0.21</v>
      </c>
      <c r="BZ403" s="41">
        <v>3.61</v>
      </c>
      <c r="CA403" s="41">
        <v>0.12</v>
      </c>
      <c r="CB403" s="41">
        <v>2.1</v>
      </c>
      <c r="CC403" s="41">
        <v>0.06</v>
      </c>
      <c r="DH403" s="45">
        <f t="shared" si="393"/>
        <v>100.00999999999998</v>
      </c>
      <c r="DJ403" s="41">
        <f t="shared" si="370"/>
        <v>0</v>
      </c>
      <c r="DL403" s="41" t="s">
        <v>408</v>
      </c>
      <c r="DO403" s="41">
        <v>3.59</v>
      </c>
      <c r="DP403" s="45">
        <v>0.12</v>
      </c>
      <c r="DU403" s="45"/>
      <c r="DW403" s="75"/>
      <c r="DX403" s="41">
        <f t="shared" si="371"/>
        <v>48.17518248175184</v>
      </c>
      <c r="DY403" s="41">
        <f t="shared" si="372"/>
        <v>0.40995900409959013</v>
      </c>
      <c r="DZ403" s="41">
        <f t="shared" si="373"/>
        <v>1.6598340165983403</v>
      </c>
      <c r="EA403" s="41">
        <f t="shared" si="374"/>
        <v>6.9993000699930016E-2</v>
      </c>
      <c r="EB403" s="41">
        <f t="shared" si="375"/>
        <v>16.608339166083393</v>
      </c>
      <c r="EC403" s="41">
        <f t="shared" si="376"/>
        <v>0.19998000199980007</v>
      </c>
      <c r="ED403" s="41">
        <f t="shared" si="377"/>
        <v>10.328967103289674</v>
      </c>
      <c r="EE403" s="41">
        <f t="shared" si="378"/>
        <v>0.44995500449955017</v>
      </c>
      <c r="EF403" s="41">
        <f t="shared" si="379"/>
        <v>9.9990000999900033E-2</v>
      </c>
      <c r="EG403" s="41">
        <f t="shared" si="380"/>
        <v>6.999300069993003E-2</v>
      </c>
      <c r="EH403" s="41">
        <f t="shared" si="381"/>
        <v>6.8393160683931624</v>
      </c>
      <c r="EI403" s="41">
        <f t="shared" si="382"/>
        <v>0.14998500149985006</v>
      </c>
      <c r="EJ403" s="41">
        <f t="shared" si="383"/>
        <v>10.578942105789423</v>
      </c>
      <c r="EK403" s="41">
        <f t="shared" si="384"/>
        <v>0.20997900209979004</v>
      </c>
      <c r="EL403" s="41">
        <f t="shared" si="385"/>
        <v>3.6096390360963913</v>
      </c>
      <c r="EM403" s="41">
        <f t="shared" si="386"/>
        <v>0.11998800119988005</v>
      </c>
      <c r="EN403" s="41">
        <f t="shared" si="387"/>
        <v>2.0997900209979008</v>
      </c>
      <c r="EO403" s="41">
        <f t="shared" si="388"/>
        <v>5.999400059994002E-2</v>
      </c>
      <c r="EP403" s="41">
        <f t="shared" si="389"/>
        <v>0</v>
      </c>
      <c r="EQ403" s="41" t="e">
        <f t="shared" si="390"/>
        <v>#DIV/0!</v>
      </c>
      <c r="ER403" s="41">
        <f t="shared" si="391"/>
        <v>100</v>
      </c>
      <c r="ES403" s="41">
        <f t="shared" si="392"/>
        <v>0</v>
      </c>
    </row>
    <row r="404" spans="1:149" s="41" customFormat="1" x14ac:dyDescent="0.45">
      <c r="A404" s="41" t="s">
        <v>758</v>
      </c>
      <c r="B404" s="75" t="s">
        <v>113</v>
      </c>
      <c r="C404" s="41" t="s">
        <v>756</v>
      </c>
      <c r="D404" s="41" t="s">
        <v>787</v>
      </c>
      <c r="E404" s="41" t="s">
        <v>20</v>
      </c>
      <c r="F404" s="41" t="s">
        <v>772</v>
      </c>
      <c r="G404" s="41" t="s">
        <v>752</v>
      </c>
      <c r="H404" s="41" t="s">
        <v>224</v>
      </c>
      <c r="I404" s="41">
        <v>10</v>
      </c>
      <c r="J404" s="41">
        <v>51.7</v>
      </c>
      <c r="L404" s="41">
        <v>1200</v>
      </c>
      <c r="N404" s="41" t="s">
        <v>92</v>
      </c>
      <c r="O404" s="41" t="s">
        <v>532</v>
      </c>
      <c r="P404" s="76" t="s">
        <v>226</v>
      </c>
      <c r="Q404" s="78"/>
      <c r="R404" s="77">
        <v>3.9</v>
      </c>
      <c r="S404" s="79"/>
      <c r="AA404" s="59">
        <v>1</v>
      </c>
      <c r="AB404" s="59"/>
      <c r="AC404" s="59">
        <v>0</v>
      </c>
      <c r="AE404" s="59"/>
      <c r="AG404" s="59"/>
      <c r="AQ404" s="75"/>
      <c r="AR404" s="80">
        <v>0.99199999999999999</v>
      </c>
      <c r="AS404" s="80"/>
      <c r="AU404" s="81">
        <v>517</v>
      </c>
      <c r="AV404" s="81"/>
      <c r="AW404" s="81">
        <v>512.86400000000003</v>
      </c>
      <c r="AX404" s="81"/>
      <c r="AY404" s="81"/>
      <c r="AZ404" s="81"/>
      <c r="BA404" s="75"/>
      <c r="BB404" s="82" t="s">
        <v>89</v>
      </c>
      <c r="BC404" s="75" t="s">
        <v>132</v>
      </c>
      <c r="BD404" s="41">
        <v>49.42</v>
      </c>
      <c r="BE404" s="41">
        <v>0.63</v>
      </c>
      <c r="BF404" s="41">
        <v>1</v>
      </c>
      <c r="BG404" s="41">
        <v>0.08</v>
      </c>
      <c r="BH404" s="41">
        <v>14.28</v>
      </c>
      <c r="BI404" s="41">
        <v>0.22</v>
      </c>
      <c r="BN404" s="45">
        <v>7.56</v>
      </c>
      <c r="BO404" s="41">
        <v>0.28000000000000003</v>
      </c>
      <c r="BP404" s="41">
        <v>0.12</v>
      </c>
      <c r="BQ404" s="41">
        <v>7.0000000000000007E-2</v>
      </c>
      <c r="BR404" s="41">
        <v>6.71</v>
      </c>
      <c r="BS404" s="41">
        <v>0.18</v>
      </c>
      <c r="BX404" s="41">
        <v>12.75</v>
      </c>
      <c r="BY404" s="41">
        <v>0.27</v>
      </c>
      <c r="BZ404" s="41">
        <v>1.96</v>
      </c>
      <c r="CA404" s="41">
        <v>0.05</v>
      </c>
      <c r="CB404" s="41">
        <v>6.21</v>
      </c>
      <c r="CC404" s="41">
        <v>0.16</v>
      </c>
      <c r="DH404" s="45">
        <f t="shared" si="393"/>
        <v>100.00999999999999</v>
      </c>
      <c r="DJ404" s="41">
        <f t="shared" si="370"/>
        <v>0</v>
      </c>
      <c r="DL404" s="41" t="s">
        <v>408</v>
      </c>
      <c r="DO404" s="41">
        <v>2.08</v>
      </c>
      <c r="DP404" s="45">
        <v>0.03</v>
      </c>
      <c r="DU404" s="45"/>
      <c r="DW404" s="75"/>
      <c r="DX404" s="41">
        <f t="shared" si="371"/>
        <v>49.415058494150593</v>
      </c>
      <c r="DY404" s="41">
        <f t="shared" si="372"/>
        <v>0.62993700629937011</v>
      </c>
      <c r="DZ404" s="41">
        <f t="shared" si="373"/>
        <v>0.99990000999900019</v>
      </c>
      <c r="EA404" s="41">
        <f t="shared" si="374"/>
        <v>7.9992000799920013E-2</v>
      </c>
      <c r="EB404" s="41">
        <f t="shared" si="375"/>
        <v>14.278572142785723</v>
      </c>
      <c r="EC404" s="41">
        <f t="shared" si="376"/>
        <v>0.21997800219978006</v>
      </c>
      <c r="ED404" s="41">
        <f t="shared" si="377"/>
        <v>7.5592440755924422</v>
      </c>
      <c r="EE404" s="41">
        <f t="shared" si="378"/>
        <v>0.27997200279972012</v>
      </c>
      <c r="EF404" s="41">
        <f t="shared" si="379"/>
        <v>0.11998800119988001</v>
      </c>
      <c r="EG404" s="41">
        <f t="shared" si="380"/>
        <v>6.9993000699930016E-2</v>
      </c>
      <c r="EH404" s="41">
        <f t="shared" si="381"/>
        <v>6.7093290670932904</v>
      </c>
      <c r="EI404" s="41">
        <f t="shared" si="382"/>
        <v>0.17998200179981999</v>
      </c>
      <c r="EJ404" s="41">
        <f t="shared" si="383"/>
        <v>12.748725127487253</v>
      </c>
      <c r="EK404" s="41">
        <f t="shared" si="384"/>
        <v>0.26997300269973007</v>
      </c>
      <c r="EL404" s="41">
        <f t="shared" si="385"/>
        <v>1.9598040195980402</v>
      </c>
      <c r="EM404" s="41">
        <f t="shared" si="386"/>
        <v>4.9995000499950003E-2</v>
      </c>
      <c r="EN404" s="41">
        <f t="shared" si="387"/>
        <v>6.2093790620937908</v>
      </c>
      <c r="EO404" s="41">
        <f t="shared" si="388"/>
        <v>0.15998400159984003</v>
      </c>
      <c r="EP404" s="41">
        <f t="shared" si="389"/>
        <v>0</v>
      </c>
      <c r="EQ404" s="41" t="e">
        <f t="shared" si="390"/>
        <v>#DIV/0!</v>
      </c>
      <c r="ER404" s="41">
        <f t="shared" si="391"/>
        <v>100</v>
      </c>
      <c r="ES404" s="41">
        <f t="shared" si="392"/>
        <v>0</v>
      </c>
    </row>
    <row r="405" spans="1:149" s="41" customFormat="1" x14ac:dyDescent="0.45">
      <c r="A405" s="41" t="s">
        <v>758</v>
      </c>
      <c r="B405" s="75" t="s">
        <v>113</v>
      </c>
      <c r="C405" s="41" t="s">
        <v>756</v>
      </c>
      <c r="D405" s="41" t="s">
        <v>787</v>
      </c>
      <c r="E405" s="41" t="s">
        <v>20</v>
      </c>
      <c r="F405" s="41" t="s">
        <v>773</v>
      </c>
      <c r="G405" s="41" t="s">
        <v>752</v>
      </c>
      <c r="H405" s="41" t="s">
        <v>224</v>
      </c>
      <c r="I405" s="41">
        <v>5</v>
      </c>
      <c r="J405" s="41">
        <v>26.4</v>
      </c>
      <c r="L405" s="41">
        <v>1200</v>
      </c>
      <c r="N405" s="41" t="s">
        <v>92</v>
      </c>
      <c r="O405" s="41" t="s">
        <v>532</v>
      </c>
      <c r="P405" s="76" t="s">
        <v>226</v>
      </c>
      <c r="Q405" s="78"/>
      <c r="R405" s="77">
        <v>3.9</v>
      </c>
      <c r="S405" s="79"/>
      <c r="AA405" s="59">
        <v>1</v>
      </c>
      <c r="AB405" s="59"/>
      <c r="AC405" s="59">
        <v>0</v>
      </c>
      <c r="AE405" s="59"/>
      <c r="AG405" s="59"/>
      <c r="AQ405" s="75"/>
      <c r="AR405" s="80">
        <v>0.99509999999999998</v>
      </c>
      <c r="AS405" s="80"/>
      <c r="AU405" s="81">
        <v>264</v>
      </c>
      <c r="AV405" s="81"/>
      <c r="AW405" s="81">
        <v>262.70639999999997</v>
      </c>
      <c r="AX405" s="81"/>
      <c r="AY405" s="81"/>
      <c r="AZ405" s="81"/>
      <c r="BA405" s="75"/>
      <c r="BB405" s="82" t="s">
        <v>89</v>
      </c>
      <c r="BC405" s="75" t="s">
        <v>132</v>
      </c>
      <c r="BD405" s="41">
        <v>49.72</v>
      </c>
      <c r="BE405" s="41">
        <v>0.34</v>
      </c>
      <c r="BF405" s="41">
        <v>0.98</v>
      </c>
      <c r="BG405" s="41">
        <v>0.09</v>
      </c>
      <c r="BH405" s="41">
        <v>14.2</v>
      </c>
      <c r="BI405" s="41">
        <v>0.08</v>
      </c>
      <c r="BN405" s="45">
        <v>7.21</v>
      </c>
      <c r="BO405" s="41">
        <v>0.22</v>
      </c>
      <c r="BP405" s="41">
        <v>0.11</v>
      </c>
      <c r="BQ405" s="41">
        <v>0.08</v>
      </c>
      <c r="BR405" s="41">
        <v>7.01</v>
      </c>
      <c r="BS405" s="41">
        <v>0.35</v>
      </c>
      <c r="BX405" s="41">
        <v>13.04</v>
      </c>
      <c r="BY405" s="41">
        <v>0.41</v>
      </c>
      <c r="BZ405" s="41">
        <v>2.2200000000000002</v>
      </c>
      <c r="CA405" s="41">
        <v>0.19</v>
      </c>
      <c r="CB405" s="41">
        <v>5.51</v>
      </c>
      <c r="CC405" s="41">
        <v>0.18</v>
      </c>
      <c r="DH405" s="45">
        <f t="shared" si="393"/>
        <v>99.999999999999986</v>
      </c>
      <c r="DJ405" s="41">
        <f t="shared" si="370"/>
        <v>0</v>
      </c>
      <c r="DL405" s="41" t="s">
        <v>408</v>
      </c>
      <c r="DO405" s="41">
        <v>1.56</v>
      </c>
      <c r="DP405" s="45">
        <v>0.18</v>
      </c>
      <c r="DU405" s="45"/>
      <c r="DW405" s="75"/>
      <c r="DX405" s="41">
        <f t="shared" si="371"/>
        <v>49.720000000000006</v>
      </c>
      <c r="DY405" s="41">
        <f t="shared" si="372"/>
        <v>0.34</v>
      </c>
      <c r="DZ405" s="41">
        <f t="shared" si="373"/>
        <v>0.98000000000000009</v>
      </c>
      <c r="EA405" s="41">
        <f t="shared" si="374"/>
        <v>9.0000000000000011E-2</v>
      </c>
      <c r="EB405" s="41">
        <f t="shared" si="375"/>
        <v>14.200000000000001</v>
      </c>
      <c r="EC405" s="41">
        <f t="shared" si="376"/>
        <v>8.0000000000000016E-2</v>
      </c>
      <c r="ED405" s="41">
        <f t="shared" si="377"/>
        <v>7.2100000000000009</v>
      </c>
      <c r="EE405" s="41">
        <f t="shared" si="378"/>
        <v>0.22000000000000003</v>
      </c>
      <c r="EF405" s="41">
        <f t="shared" si="379"/>
        <v>0.11</v>
      </c>
      <c r="EG405" s="41">
        <f t="shared" si="380"/>
        <v>0.08</v>
      </c>
      <c r="EH405" s="41">
        <f t="shared" si="381"/>
        <v>7.0100000000000007</v>
      </c>
      <c r="EI405" s="41">
        <f t="shared" si="382"/>
        <v>0.35000000000000003</v>
      </c>
      <c r="EJ405" s="41">
        <f t="shared" si="383"/>
        <v>13.040000000000001</v>
      </c>
      <c r="EK405" s="41">
        <f t="shared" si="384"/>
        <v>0.41000000000000003</v>
      </c>
      <c r="EL405" s="41">
        <f t="shared" si="385"/>
        <v>2.2200000000000006</v>
      </c>
      <c r="EM405" s="41">
        <f t="shared" si="386"/>
        <v>0.19000000000000006</v>
      </c>
      <c r="EN405" s="41">
        <f t="shared" si="387"/>
        <v>5.5100000000000007</v>
      </c>
      <c r="EO405" s="41">
        <f t="shared" si="388"/>
        <v>0.18</v>
      </c>
      <c r="EP405" s="41">
        <f t="shared" si="389"/>
        <v>0</v>
      </c>
      <c r="EQ405" s="41" t="e">
        <f t="shared" si="390"/>
        <v>#DIV/0!</v>
      </c>
      <c r="ER405" s="41">
        <f t="shared" si="391"/>
        <v>100</v>
      </c>
      <c r="ES405" s="41">
        <f t="shared" si="392"/>
        <v>0</v>
      </c>
    </row>
    <row r="406" spans="1:149" s="41" customFormat="1" x14ac:dyDescent="0.45">
      <c r="A406" s="41" t="s">
        <v>758</v>
      </c>
      <c r="B406" s="75" t="s">
        <v>113</v>
      </c>
      <c r="C406" s="41" t="s">
        <v>756</v>
      </c>
      <c r="D406" s="41" t="s">
        <v>787</v>
      </c>
      <c r="E406" s="41" t="s">
        <v>20</v>
      </c>
      <c r="F406" s="41" t="s">
        <v>774</v>
      </c>
      <c r="G406" s="41" t="s">
        <v>752</v>
      </c>
      <c r="H406" s="41" t="s">
        <v>224</v>
      </c>
      <c r="I406" s="41">
        <v>7</v>
      </c>
      <c r="J406" s="41">
        <v>17.2</v>
      </c>
      <c r="L406" s="41">
        <v>1200</v>
      </c>
      <c r="N406" s="41" t="s">
        <v>92</v>
      </c>
      <c r="O406" s="41" t="s">
        <v>532</v>
      </c>
      <c r="P406" s="76" t="s">
        <v>226</v>
      </c>
      <c r="Q406" s="78"/>
      <c r="R406" s="77">
        <v>3.9</v>
      </c>
      <c r="S406" s="79"/>
      <c r="AA406" s="59">
        <v>1</v>
      </c>
      <c r="AB406" s="59"/>
      <c r="AC406" s="59">
        <v>0</v>
      </c>
      <c r="AE406" s="59"/>
      <c r="AG406" s="59"/>
      <c r="AQ406" s="75"/>
      <c r="AR406" s="80">
        <v>0.99660000000000004</v>
      </c>
      <c r="AS406" s="80"/>
      <c r="AU406" s="81">
        <v>172</v>
      </c>
      <c r="AV406" s="81"/>
      <c r="AW406" s="81">
        <v>171.4152</v>
      </c>
      <c r="AX406" s="81"/>
      <c r="AY406" s="81"/>
      <c r="AZ406" s="81"/>
      <c r="BA406" s="75"/>
      <c r="BB406" s="82" t="s">
        <v>89</v>
      </c>
      <c r="BC406" s="75" t="s">
        <v>132</v>
      </c>
      <c r="BD406" s="41">
        <v>49.63</v>
      </c>
      <c r="BE406" s="41">
        <v>0.19</v>
      </c>
      <c r="BF406" s="41">
        <v>1.05</v>
      </c>
      <c r="BG406" s="41">
        <v>0.08</v>
      </c>
      <c r="BH406" s="41">
        <v>14.23</v>
      </c>
      <c r="BI406" s="41">
        <v>0.18</v>
      </c>
      <c r="BN406" s="45">
        <v>7.56</v>
      </c>
      <c r="BO406" s="41">
        <v>0.28999999999999998</v>
      </c>
      <c r="BP406" s="41">
        <v>0.13</v>
      </c>
      <c r="BQ406" s="41">
        <v>0.05</v>
      </c>
      <c r="BR406" s="41">
        <v>7.11</v>
      </c>
      <c r="BS406" s="41">
        <v>0.05</v>
      </c>
      <c r="BX406" s="41">
        <v>13.02</v>
      </c>
      <c r="BY406" s="41">
        <v>0.25</v>
      </c>
      <c r="BZ406" s="41">
        <v>1.85</v>
      </c>
      <c r="CA406" s="41">
        <v>0.04</v>
      </c>
      <c r="CB406" s="41">
        <v>5.41</v>
      </c>
      <c r="CC406" s="41">
        <v>0.09</v>
      </c>
      <c r="DH406" s="45">
        <f t="shared" si="393"/>
        <v>99.989999999999981</v>
      </c>
      <c r="DJ406" s="41">
        <f t="shared" si="370"/>
        <v>1.0000000000019327E-2</v>
      </c>
      <c r="DL406" s="41" t="s">
        <v>408</v>
      </c>
      <c r="DO406" s="41">
        <v>1.18</v>
      </c>
      <c r="DP406" s="45">
        <v>0.15</v>
      </c>
      <c r="DU406" s="45"/>
      <c r="DW406" s="75"/>
      <c r="DX406" s="41">
        <f t="shared" si="371"/>
        <v>49.634963496349648</v>
      </c>
      <c r="DY406" s="41">
        <f t="shared" si="372"/>
        <v>0.19001900190019005</v>
      </c>
      <c r="DZ406" s="41">
        <f t="shared" si="373"/>
        <v>1.0501050105010503</v>
      </c>
      <c r="EA406" s="41">
        <f t="shared" si="374"/>
        <v>8.0008000800080012E-2</v>
      </c>
      <c r="EB406" s="41">
        <f t="shared" si="375"/>
        <v>14.231423142314235</v>
      </c>
      <c r="EC406" s="41">
        <f t="shared" si="376"/>
        <v>0.18001800180018004</v>
      </c>
      <c r="ED406" s="41">
        <f t="shared" si="377"/>
        <v>7.5607560756075625</v>
      </c>
      <c r="EE406" s="41">
        <f t="shared" si="378"/>
        <v>0.2900290029002901</v>
      </c>
      <c r="EF406" s="41">
        <f t="shared" si="379"/>
        <v>0.13001300130013005</v>
      </c>
      <c r="EG406" s="41">
        <f t="shared" si="380"/>
        <v>5.0005000500050023E-2</v>
      </c>
      <c r="EH406" s="41">
        <f t="shared" si="381"/>
        <v>7.1107110711071115</v>
      </c>
      <c r="EI406" s="41">
        <f t="shared" si="382"/>
        <v>5.0005000500050009E-2</v>
      </c>
      <c r="EJ406" s="41">
        <f t="shared" si="383"/>
        <v>13.021302130213023</v>
      </c>
      <c r="EK406" s="41">
        <f t="shared" si="384"/>
        <v>0.25002500250025006</v>
      </c>
      <c r="EL406" s="41">
        <f t="shared" si="385"/>
        <v>1.8501850185018507</v>
      </c>
      <c r="EM406" s="41">
        <f t="shared" si="386"/>
        <v>4.0004000400040013E-2</v>
      </c>
      <c r="EN406" s="41">
        <f t="shared" si="387"/>
        <v>5.410541054105412</v>
      </c>
      <c r="EO406" s="41">
        <f t="shared" si="388"/>
        <v>9.0009000900090022E-2</v>
      </c>
      <c r="EP406" s="41">
        <f t="shared" si="389"/>
        <v>0</v>
      </c>
      <c r="EQ406" s="41" t="e">
        <f t="shared" si="390"/>
        <v>#DIV/0!</v>
      </c>
      <c r="ER406" s="41">
        <f t="shared" si="391"/>
        <v>100</v>
      </c>
      <c r="ES406" s="41">
        <f t="shared" si="392"/>
        <v>0</v>
      </c>
    </row>
    <row r="407" spans="1:149" s="41" customFormat="1" x14ac:dyDescent="0.45">
      <c r="A407" s="41" t="s">
        <v>758</v>
      </c>
      <c r="B407" s="75" t="s">
        <v>113</v>
      </c>
      <c r="C407" s="41" t="s">
        <v>756</v>
      </c>
      <c r="D407" s="41" t="s">
        <v>754</v>
      </c>
      <c r="E407" s="41" t="s">
        <v>20</v>
      </c>
      <c r="F407" s="41" t="s">
        <v>775</v>
      </c>
      <c r="G407" s="41" t="s">
        <v>752</v>
      </c>
      <c r="H407" s="41" t="s">
        <v>224</v>
      </c>
      <c r="I407" s="41">
        <v>7</v>
      </c>
      <c r="J407" s="41">
        <v>17.2</v>
      </c>
      <c r="L407" s="41">
        <v>1200</v>
      </c>
      <c r="N407" s="41" t="s">
        <v>92</v>
      </c>
      <c r="O407" s="41" t="s">
        <v>532</v>
      </c>
      <c r="P407" s="76" t="s">
        <v>226</v>
      </c>
      <c r="Q407" s="78"/>
      <c r="R407" s="77">
        <v>3.9</v>
      </c>
      <c r="S407" s="79"/>
      <c r="AA407" s="59">
        <v>1</v>
      </c>
      <c r="AB407" s="59"/>
      <c r="AC407" s="59">
        <v>0</v>
      </c>
      <c r="AE407" s="59"/>
      <c r="AG407" s="59"/>
      <c r="AQ407" s="75"/>
      <c r="AR407" s="80">
        <v>0.99660000000000004</v>
      </c>
      <c r="AS407" s="80"/>
      <c r="AU407" s="81">
        <v>172</v>
      </c>
      <c r="AV407" s="81"/>
      <c r="AW407" s="81">
        <v>171.4152</v>
      </c>
      <c r="AX407" s="81"/>
      <c r="AY407" s="81"/>
      <c r="AZ407" s="81"/>
      <c r="BA407" s="75"/>
      <c r="BB407" s="82" t="s">
        <v>89</v>
      </c>
      <c r="BC407" s="75" t="s">
        <v>132</v>
      </c>
      <c r="BD407" s="41">
        <v>49.08</v>
      </c>
      <c r="BE407" s="41">
        <v>0.19</v>
      </c>
      <c r="BF407" s="41">
        <v>1.69</v>
      </c>
      <c r="BG407" s="41">
        <v>0.08</v>
      </c>
      <c r="BH407" s="41">
        <v>16.43</v>
      </c>
      <c r="BI407" s="41">
        <v>0.16</v>
      </c>
      <c r="BN407" s="45">
        <v>10.08</v>
      </c>
      <c r="BO407" s="41">
        <v>0.36</v>
      </c>
      <c r="BP407" s="41">
        <v>0.17</v>
      </c>
      <c r="BQ407" s="41">
        <v>0.12</v>
      </c>
      <c r="BR407" s="41">
        <v>6.46</v>
      </c>
      <c r="BS407" s="41">
        <v>7.0000000000000007E-2</v>
      </c>
      <c r="BX407" s="41">
        <v>10.59</v>
      </c>
      <c r="BY407" s="41">
        <v>0.14000000000000001</v>
      </c>
      <c r="BZ407" s="41">
        <v>3.45</v>
      </c>
      <c r="CA407" s="41">
        <v>0.16</v>
      </c>
      <c r="CB407" s="41">
        <v>2.0299999999999998</v>
      </c>
      <c r="CC407" s="41">
        <v>0.08</v>
      </c>
      <c r="DH407" s="45">
        <f t="shared" si="393"/>
        <v>99.97999999999999</v>
      </c>
      <c r="DJ407" s="41">
        <f t="shared" si="370"/>
        <v>2.0000000000010232E-2</v>
      </c>
      <c r="DL407" s="41" t="s">
        <v>408</v>
      </c>
      <c r="DO407" s="41">
        <v>1.36</v>
      </c>
      <c r="DP407" s="45">
        <v>7.0000000000000007E-2</v>
      </c>
      <c r="DU407" s="45"/>
      <c r="DW407" s="75"/>
      <c r="DX407" s="41">
        <f t="shared" si="371"/>
        <v>49.089817963592722</v>
      </c>
      <c r="DY407" s="41">
        <f t="shared" si="372"/>
        <v>0.19003800760152031</v>
      </c>
      <c r="DZ407" s="41">
        <f t="shared" si="373"/>
        <v>1.6903380676135227</v>
      </c>
      <c r="EA407" s="41">
        <f t="shared" si="374"/>
        <v>8.0016003200640132E-2</v>
      </c>
      <c r="EB407" s="41">
        <f t="shared" si="375"/>
        <v>16.433286657331468</v>
      </c>
      <c r="EC407" s="41">
        <f t="shared" si="376"/>
        <v>0.16003200640128029</v>
      </c>
      <c r="ED407" s="41">
        <f t="shared" si="377"/>
        <v>10.082016403280656</v>
      </c>
      <c r="EE407" s="41">
        <f t="shared" si="378"/>
        <v>0.36007201440288056</v>
      </c>
      <c r="EF407" s="41">
        <f t="shared" si="379"/>
        <v>0.1700340068013603</v>
      </c>
      <c r="EG407" s="41">
        <f t="shared" si="380"/>
        <v>0.1200240048009602</v>
      </c>
      <c r="EH407" s="41">
        <f t="shared" si="381"/>
        <v>6.4612922584516914</v>
      </c>
      <c r="EI407" s="41">
        <f t="shared" si="382"/>
        <v>7.0014002800560138E-2</v>
      </c>
      <c r="EJ407" s="41">
        <f t="shared" si="383"/>
        <v>10.592118423684738</v>
      </c>
      <c r="EK407" s="41">
        <f t="shared" si="384"/>
        <v>0.14002800560112025</v>
      </c>
      <c r="EL407" s="41">
        <f t="shared" si="385"/>
        <v>3.450690138027606</v>
      </c>
      <c r="EM407" s="41">
        <f t="shared" si="386"/>
        <v>0.16003200640128029</v>
      </c>
      <c r="EN407" s="41">
        <f t="shared" si="387"/>
        <v>2.0304060812162432</v>
      </c>
      <c r="EO407" s="41">
        <f t="shared" si="388"/>
        <v>8.0016003200640146E-2</v>
      </c>
      <c r="EP407" s="41">
        <f t="shared" si="389"/>
        <v>0</v>
      </c>
      <c r="EQ407" s="41" t="e">
        <f t="shared" si="390"/>
        <v>#DIV/0!</v>
      </c>
      <c r="ER407" s="41">
        <f t="shared" si="391"/>
        <v>100</v>
      </c>
      <c r="ES407" s="41">
        <f t="shared" si="392"/>
        <v>0</v>
      </c>
    </row>
    <row r="408" spans="1:149" s="41" customFormat="1" x14ac:dyDescent="0.45">
      <c r="A408" s="41" t="s">
        <v>758</v>
      </c>
      <c r="B408" s="75" t="s">
        <v>113</v>
      </c>
      <c r="C408" s="41" t="s">
        <v>756</v>
      </c>
      <c r="D408" s="41" t="s">
        <v>787</v>
      </c>
      <c r="E408" s="41" t="s">
        <v>20</v>
      </c>
      <c r="F408" s="41" t="s">
        <v>776</v>
      </c>
      <c r="G408" s="41" t="s">
        <v>752</v>
      </c>
      <c r="H408" s="41" t="s">
        <v>224</v>
      </c>
      <c r="I408" s="41">
        <v>4</v>
      </c>
      <c r="J408" s="41">
        <v>16.3</v>
      </c>
      <c r="L408" s="41">
        <v>1200</v>
      </c>
      <c r="N408" s="41" t="s">
        <v>92</v>
      </c>
      <c r="O408" s="41" t="s">
        <v>532</v>
      </c>
      <c r="P408" s="76" t="s">
        <v>226</v>
      </c>
      <c r="Q408" s="78"/>
      <c r="R408" s="77">
        <v>3.9</v>
      </c>
      <c r="S408" s="79"/>
      <c r="AA408" s="59">
        <v>1</v>
      </c>
      <c r="AB408" s="59"/>
      <c r="AC408" s="59">
        <v>0</v>
      </c>
      <c r="AE408" s="59"/>
      <c r="AG408" s="59"/>
      <c r="AQ408" s="75"/>
      <c r="AR408" s="80">
        <v>0.99680000000000002</v>
      </c>
      <c r="AS408" s="80"/>
      <c r="AU408" s="81">
        <v>163</v>
      </c>
      <c r="AV408" s="81"/>
      <c r="AW408" s="81">
        <v>162.47839999999999</v>
      </c>
      <c r="AX408" s="81"/>
      <c r="AY408" s="81"/>
      <c r="AZ408" s="81"/>
      <c r="BA408" s="75"/>
      <c r="BB408" s="82" t="s">
        <v>89</v>
      </c>
      <c r="BC408" s="75" t="s">
        <v>132</v>
      </c>
      <c r="BD408" s="41">
        <v>49.71</v>
      </c>
      <c r="BE408" s="41">
        <v>0.37</v>
      </c>
      <c r="BF408" s="41">
        <v>0.92</v>
      </c>
      <c r="BG408" s="41">
        <v>0.04</v>
      </c>
      <c r="BH408" s="41">
        <v>14.76</v>
      </c>
      <c r="BI408" s="41">
        <v>0.27</v>
      </c>
      <c r="BN408" s="45">
        <v>7.62</v>
      </c>
      <c r="BO408" s="41">
        <v>0.38</v>
      </c>
      <c r="BP408" s="41">
        <v>0.16</v>
      </c>
      <c r="BQ408" s="41">
        <v>0.08</v>
      </c>
      <c r="BR408" s="41">
        <v>6.64</v>
      </c>
      <c r="BS408" s="41">
        <v>0.2</v>
      </c>
      <c r="BX408" s="41">
        <v>11.99</v>
      </c>
      <c r="BY408" s="41">
        <v>0.28000000000000003</v>
      </c>
      <c r="BZ408" s="41">
        <v>2.06</v>
      </c>
      <c r="CA408" s="41">
        <v>0.06</v>
      </c>
      <c r="CB408" s="41">
        <v>6.15</v>
      </c>
      <c r="CC408" s="41">
        <v>0.16</v>
      </c>
      <c r="DH408" s="45">
        <f t="shared" si="393"/>
        <v>100.01</v>
      </c>
      <c r="DJ408" s="41">
        <f t="shared" si="370"/>
        <v>0</v>
      </c>
      <c r="DL408" s="41" t="s">
        <v>408</v>
      </c>
      <c r="DO408" s="41">
        <v>1.08</v>
      </c>
      <c r="DP408" s="45">
        <v>0.15</v>
      </c>
      <c r="DU408" s="45"/>
      <c r="DW408" s="75"/>
      <c r="DX408" s="41">
        <f t="shared" si="371"/>
        <v>49.705029497050297</v>
      </c>
      <c r="DY408" s="41">
        <f t="shared" si="372"/>
        <v>0.36996300369963003</v>
      </c>
      <c r="DZ408" s="41">
        <f t="shared" si="373"/>
        <v>0.91990800919908</v>
      </c>
      <c r="EA408" s="41">
        <f t="shared" si="374"/>
        <v>3.9996000399959999E-2</v>
      </c>
      <c r="EB408" s="41">
        <f t="shared" si="375"/>
        <v>14.758524147585241</v>
      </c>
      <c r="EC408" s="41">
        <f t="shared" si="376"/>
        <v>0.26997300269973007</v>
      </c>
      <c r="ED408" s="41">
        <f t="shared" si="377"/>
        <v>7.6192380761923806</v>
      </c>
      <c r="EE408" s="41">
        <f t="shared" si="378"/>
        <v>0.37996200379962003</v>
      </c>
      <c r="EF408" s="41">
        <f t="shared" si="379"/>
        <v>0.15998400159984</v>
      </c>
      <c r="EG408" s="41">
        <f t="shared" si="380"/>
        <v>7.9992000799919999E-2</v>
      </c>
      <c r="EH408" s="41">
        <f t="shared" si="381"/>
        <v>6.6393360663933603</v>
      </c>
      <c r="EI408" s="41">
        <f t="shared" si="382"/>
        <v>0.19998000199980004</v>
      </c>
      <c r="EJ408" s="41">
        <f t="shared" si="383"/>
        <v>11.988801119888011</v>
      </c>
      <c r="EK408" s="41">
        <f t="shared" si="384"/>
        <v>0.27997200279972007</v>
      </c>
      <c r="EL408" s="41">
        <f t="shared" si="385"/>
        <v>2.0597940205979404</v>
      </c>
      <c r="EM408" s="41">
        <f t="shared" si="386"/>
        <v>5.9994000599940006E-2</v>
      </c>
      <c r="EN408" s="41">
        <f t="shared" si="387"/>
        <v>6.1493850614938506</v>
      </c>
      <c r="EO408" s="41">
        <f t="shared" si="388"/>
        <v>0.15998400159984003</v>
      </c>
      <c r="EP408" s="41">
        <f t="shared" si="389"/>
        <v>0</v>
      </c>
      <c r="EQ408" s="41" t="e">
        <f t="shared" si="390"/>
        <v>#DIV/0!</v>
      </c>
      <c r="ER408" s="41">
        <f t="shared" si="391"/>
        <v>100</v>
      </c>
      <c r="ES408" s="41">
        <f t="shared" si="392"/>
        <v>0</v>
      </c>
    </row>
    <row r="409" spans="1:149" s="41" customFormat="1" x14ac:dyDescent="0.45">
      <c r="A409" s="41" t="s">
        <v>758</v>
      </c>
      <c r="B409" s="75" t="s">
        <v>113</v>
      </c>
      <c r="C409" s="41" t="s">
        <v>756</v>
      </c>
      <c r="D409" s="41" t="s">
        <v>754</v>
      </c>
      <c r="E409" s="41" t="s">
        <v>20</v>
      </c>
      <c r="F409" s="41" t="s">
        <v>777</v>
      </c>
      <c r="G409" s="41" t="s">
        <v>752</v>
      </c>
      <c r="H409" s="41" t="s">
        <v>224</v>
      </c>
      <c r="I409" s="41">
        <v>4</v>
      </c>
      <c r="J409" s="41">
        <v>16.3</v>
      </c>
      <c r="L409" s="41">
        <v>1200</v>
      </c>
      <c r="N409" s="41" t="s">
        <v>92</v>
      </c>
      <c r="O409" s="41" t="s">
        <v>532</v>
      </c>
      <c r="P409" s="76" t="s">
        <v>226</v>
      </c>
      <c r="Q409" s="78"/>
      <c r="R409" s="77">
        <v>3.9</v>
      </c>
      <c r="S409" s="79"/>
      <c r="AA409" s="59">
        <v>1</v>
      </c>
      <c r="AB409" s="59"/>
      <c r="AC409" s="59">
        <v>0</v>
      </c>
      <c r="AE409" s="59"/>
      <c r="AG409" s="59"/>
      <c r="AQ409" s="75"/>
      <c r="AR409" s="80">
        <v>0.99680000000000002</v>
      </c>
      <c r="AS409" s="80"/>
      <c r="AU409" s="81">
        <v>163</v>
      </c>
      <c r="AV409" s="81"/>
      <c r="AW409" s="81">
        <v>162.47839999999999</v>
      </c>
      <c r="AX409" s="81"/>
      <c r="AY409" s="81"/>
      <c r="AZ409" s="81"/>
      <c r="BA409" s="75"/>
      <c r="BB409" s="82" t="s">
        <v>89</v>
      </c>
      <c r="BC409" s="75" t="s">
        <v>132</v>
      </c>
      <c r="BD409" s="41">
        <v>48.85</v>
      </c>
      <c r="BE409" s="41">
        <v>0.41</v>
      </c>
      <c r="BF409" s="41">
        <v>1.73</v>
      </c>
      <c r="BG409" s="41">
        <v>0.1</v>
      </c>
      <c r="BH409" s="41">
        <v>16.190000000000001</v>
      </c>
      <c r="BI409" s="41">
        <v>0.15</v>
      </c>
      <c r="BN409" s="45">
        <v>10.33</v>
      </c>
      <c r="BO409" s="41">
        <v>0.25</v>
      </c>
      <c r="BP409" s="41">
        <v>0.14000000000000001</v>
      </c>
      <c r="BQ409" s="41">
        <v>7.0000000000000007E-2</v>
      </c>
      <c r="BR409" s="41">
        <v>6.73</v>
      </c>
      <c r="BS409" s="41">
        <v>0.12</v>
      </c>
      <c r="BX409" s="41">
        <v>10.64</v>
      </c>
      <c r="BY409" s="41">
        <v>0.12</v>
      </c>
      <c r="BZ409" s="41">
        <v>3.43</v>
      </c>
      <c r="CA409" s="41">
        <v>0.14000000000000001</v>
      </c>
      <c r="CB409" s="41">
        <v>1.96</v>
      </c>
      <c r="CC409" s="41">
        <v>7.0000000000000007E-2</v>
      </c>
      <c r="DH409" s="45">
        <f t="shared" si="393"/>
        <v>100</v>
      </c>
      <c r="DJ409" s="41">
        <f t="shared" si="370"/>
        <v>0</v>
      </c>
      <c r="DL409" s="41" t="s">
        <v>408</v>
      </c>
      <c r="DO409" s="41">
        <v>1.08</v>
      </c>
      <c r="DP409" s="45">
        <v>7.0000000000000007E-2</v>
      </c>
      <c r="DU409" s="45"/>
      <c r="DW409" s="75"/>
      <c r="DX409" s="41">
        <f t="shared" si="371"/>
        <v>48.85</v>
      </c>
      <c r="DY409" s="41">
        <f t="shared" si="372"/>
        <v>0.41</v>
      </c>
      <c r="DZ409" s="41">
        <f t="shared" si="373"/>
        <v>1.73</v>
      </c>
      <c r="EA409" s="41">
        <f t="shared" si="374"/>
        <v>0.1</v>
      </c>
      <c r="EB409" s="41">
        <f t="shared" si="375"/>
        <v>16.190000000000001</v>
      </c>
      <c r="EC409" s="41">
        <f t="shared" si="376"/>
        <v>0.15</v>
      </c>
      <c r="ED409" s="41">
        <f t="shared" si="377"/>
        <v>10.33</v>
      </c>
      <c r="EE409" s="41">
        <f t="shared" si="378"/>
        <v>0.25</v>
      </c>
      <c r="EF409" s="41">
        <f t="shared" si="379"/>
        <v>0.14000000000000001</v>
      </c>
      <c r="EG409" s="41">
        <f t="shared" si="380"/>
        <v>7.0000000000000007E-2</v>
      </c>
      <c r="EH409" s="41">
        <f t="shared" si="381"/>
        <v>6.7299999999999995</v>
      </c>
      <c r="EI409" s="41">
        <f t="shared" si="382"/>
        <v>0.11999999999999998</v>
      </c>
      <c r="EJ409" s="41">
        <f t="shared" si="383"/>
        <v>10.64</v>
      </c>
      <c r="EK409" s="41">
        <f t="shared" si="384"/>
        <v>0.12</v>
      </c>
      <c r="EL409" s="41">
        <f t="shared" si="385"/>
        <v>3.4300000000000006</v>
      </c>
      <c r="EM409" s="41">
        <f t="shared" si="386"/>
        <v>0.14000000000000004</v>
      </c>
      <c r="EN409" s="41">
        <f t="shared" si="387"/>
        <v>1.96</v>
      </c>
      <c r="EO409" s="41">
        <f t="shared" si="388"/>
        <v>7.0000000000000007E-2</v>
      </c>
      <c r="EP409" s="41">
        <f t="shared" si="389"/>
        <v>0</v>
      </c>
      <c r="EQ409" s="41" t="e">
        <f t="shared" si="390"/>
        <v>#DIV/0!</v>
      </c>
      <c r="ER409" s="41">
        <f t="shared" si="391"/>
        <v>100</v>
      </c>
      <c r="ES409" s="41">
        <f t="shared" si="392"/>
        <v>0</v>
      </c>
    </row>
    <row r="410" spans="1:149" s="41" customFormat="1" x14ac:dyDescent="0.45">
      <c r="A410" s="41" t="s">
        <v>758</v>
      </c>
      <c r="B410" s="75" t="s">
        <v>113</v>
      </c>
      <c r="C410" s="41" t="s">
        <v>756</v>
      </c>
      <c r="D410" s="41" t="s">
        <v>788</v>
      </c>
      <c r="E410" s="41" t="s">
        <v>20</v>
      </c>
      <c r="F410" s="41" t="s">
        <v>778</v>
      </c>
      <c r="G410" s="41" t="s">
        <v>752</v>
      </c>
      <c r="H410" s="41" t="s">
        <v>224</v>
      </c>
      <c r="I410" s="41">
        <v>4</v>
      </c>
      <c r="J410" s="41">
        <v>16.3</v>
      </c>
      <c r="L410" s="41">
        <v>1200</v>
      </c>
      <c r="N410" s="41" t="s">
        <v>92</v>
      </c>
      <c r="O410" s="41" t="s">
        <v>532</v>
      </c>
      <c r="P410" s="76" t="s">
        <v>226</v>
      </c>
      <c r="Q410" s="78"/>
      <c r="R410" s="77">
        <v>3.9</v>
      </c>
      <c r="S410" s="79"/>
      <c r="AA410" s="59">
        <v>1</v>
      </c>
      <c r="AB410" s="59"/>
      <c r="AC410" s="59">
        <v>0</v>
      </c>
      <c r="AE410" s="59"/>
      <c r="AG410" s="59"/>
      <c r="AQ410" s="75"/>
      <c r="AR410" s="80">
        <v>0.99680000000000002</v>
      </c>
      <c r="AS410" s="80"/>
      <c r="AU410" s="81">
        <v>163</v>
      </c>
      <c r="AV410" s="81"/>
      <c r="AW410" s="81">
        <v>162.47839999999999</v>
      </c>
      <c r="AX410" s="81"/>
      <c r="AY410" s="81"/>
      <c r="AZ410" s="81"/>
      <c r="BA410" s="75"/>
      <c r="BB410" s="82" t="s">
        <v>89</v>
      </c>
      <c r="BC410" s="75" t="s">
        <v>132</v>
      </c>
      <c r="BD410" s="41">
        <v>51.16</v>
      </c>
      <c r="BE410" s="41">
        <v>0.28999999999999998</v>
      </c>
      <c r="BF410" s="41">
        <v>0.85</v>
      </c>
      <c r="BG410" s="41">
        <v>0.05</v>
      </c>
      <c r="BH410" s="41">
        <v>15.21</v>
      </c>
      <c r="BI410" s="41">
        <v>20</v>
      </c>
      <c r="BN410" s="45">
        <v>7.67</v>
      </c>
      <c r="BO410" s="41">
        <v>0.16</v>
      </c>
      <c r="BP410" s="41">
        <v>0.12</v>
      </c>
      <c r="BQ410" s="41">
        <v>0.09</v>
      </c>
      <c r="BR410" s="41">
        <v>8.5</v>
      </c>
      <c r="BS410" s="41">
        <v>0.17</v>
      </c>
      <c r="BX410" s="41">
        <v>12.27</v>
      </c>
      <c r="BY410" s="41">
        <v>0.21</v>
      </c>
      <c r="BZ410" s="41">
        <v>2.2799999999999998</v>
      </c>
      <c r="CA410" s="41">
        <v>0.09</v>
      </c>
      <c r="CB410" s="41">
        <v>1.94</v>
      </c>
      <c r="CC410" s="41">
        <v>0.11</v>
      </c>
      <c r="DH410" s="45">
        <f t="shared" si="393"/>
        <v>100</v>
      </c>
      <c r="DJ410" s="41">
        <f t="shared" si="370"/>
        <v>0</v>
      </c>
      <c r="DL410" s="41" t="s">
        <v>408</v>
      </c>
      <c r="DO410" s="41">
        <v>0.98</v>
      </c>
      <c r="DP410" s="45">
        <v>0.15</v>
      </c>
      <c r="DU410" s="45"/>
      <c r="DW410" s="75"/>
      <c r="DX410" s="41">
        <f t="shared" si="371"/>
        <v>51.16</v>
      </c>
      <c r="DY410" s="41">
        <f t="shared" si="372"/>
        <v>0.28999999999999998</v>
      </c>
      <c r="DZ410" s="41">
        <f t="shared" si="373"/>
        <v>0.85000000000000009</v>
      </c>
      <c r="EA410" s="41">
        <f t="shared" si="374"/>
        <v>5.000000000000001E-2</v>
      </c>
      <c r="EB410" s="41">
        <f t="shared" si="375"/>
        <v>15.21</v>
      </c>
      <c r="EC410" s="41">
        <f t="shared" si="376"/>
        <v>20</v>
      </c>
      <c r="ED410" s="41">
        <f t="shared" si="377"/>
        <v>7.6700000000000008</v>
      </c>
      <c r="EE410" s="41">
        <f t="shared" si="378"/>
        <v>0.16</v>
      </c>
      <c r="EF410" s="41">
        <f t="shared" si="379"/>
        <v>0.12</v>
      </c>
      <c r="EG410" s="41">
        <f t="shared" si="380"/>
        <v>0.09</v>
      </c>
      <c r="EH410" s="41">
        <f t="shared" si="381"/>
        <v>8.5</v>
      </c>
      <c r="EI410" s="41">
        <f t="shared" si="382"/>
        <v>0.17</v>
      </c>
      <c r="EJ410" s="41">
        <f t="shared" si="383"/>
        <v>12.27</v>
      </c>
      <c r="EK410" s="41">
        <f t="shared" si="384"/>
        <v>0.21</v>
      </c>
      <c r="EL410" s="41">
        <f t="shared" si="385"/>
        <v>2.2799999999999998</v>
      </c>
      <c r="EM410" s="41">
        <f t="shared" si="386"/>
        <v>0.09</v>
      </c>
      <c r="EN410" s="41">
        <f t="shared" si="387"/>
        <v>1.94</v>
      </c>
      <c r="EO410" s="41">
        <f t="shared" si="388"/>
        <v>0.11</v>
      </c>
      <c r="EP410" s="41">
        <f t="shared" si="389"/>
        <v>0</v>
      </c>
      <c r="EQ410" s="41" t="e">
        <f t="shared" si="390"/>
        <v>#DIV/0!</v>
      </c>
      <c r="ER410" s="41">
        <f t="shared" si="391"/>
        <v>100</v>
      </c>
      <c r="ES410" s="41">
        <f t="shared" si="392"/>
        <v>0</v>
      </c>
    </row>
    <row r="411" spans="1:149" s="41" customFormat="1" x14ac:dyDescent="0.45">
      <c r="A411" s="41" t="s">
        <v>758</v>
      </c>
      <c r="B411" s="75" t="s">
        <v>113</v>
      </c>
      <c r="C411" s="41" t="s">
        <v>756</v>
      </c>
      <c r="D411" s="41" t="s">
        <v>787</v>
      </c>
      <c r="E411" s="41" t="s">
        <v>20</v>
      </c>
      <c r="F411" s="41" t="s">
        <v>779</v>
      </c>
      <c r="G411" s="41" t="s">
        <v>752</v>
      </c>
      <c r="H411" s="41" t="s">
        <v>224</v>
      </c>
      <c r="I411" s="41">
        <v>5</v>
      </c>
      <c r="J411" s="41">
        <v>23.2</v>
      </c>
      <c r="L411" s="41">
        <v>1200</v>
      </c>
      <c r="N411" s="41" t="s">
        <v>92</v>
      </c>
      <c r="O411" s="41" t="s">
        <v>532</v>
      </c>
      <c r="P411" s="76" t="s">
        <v>226</v>
      </c>
      <c r="Q411" s="78"/>
      <c r="R411" s="77">
        <v>3.9</v>
      </c>
      <c r="S411" s="79"/>
      <c r="AA411" s="59">
        <v>1</v>
      </c>
      <c r="AB411" s="59"/>
      <c r="AC411" s="59">
        <v>0</v>
      </c>
      <c r="AE411" s="59"/>
      <c r="AG411" s="59"/>
      <c r="AQ411" s="75"/>
      <c r="AR411" s="80">
        <v>0.99560000000000004</v>
      </c>
      <c r="AS411" s="80"/>
      <c r="AU411" s="81">
        <v>232</v>
      </c>
      <c r="AV411" s="81"/>
      <c r="AW411" s="81">
        <v>230.97920000000002</v>
      </c>
      <c r="AX411" s="81"/>
      <c r="AY411" s="81"/>
      <c r="AZ411" s="81"/>
      <c r="BA411" s="75"/>
      <c r="BB411" s="82" t="s">
        <v>89</v>
      </c>
      <c r="BC411" s="75" t="s">
        <v>132</v>
      </c>
      <c r="BD411" s="41">
        <v>49.04</v>
      </c>
      <c r="BE411" s="41">
        <v>0.35</v>
      </c>
      <c r="BF411" s="41">
        <v>1</v>
      </c>
      <c r="BG411" s="41">
        <v>0.09</v>
      </c>
      <c r="BH411" s="41">
        <v>15.01</v>
      </c>
      <c r="BI411" s="41">
        <v>0.23</v>
      </c>
      <c r="BN411" s="45">
        <v>7.75</v>
      </c>
      <c r="BO411" s="41">
        <v>0.32</v>
      </c>
      <c r="BP411" s="41">
        <v>0.1</v>
      </c>
      <c r="BQ411" s="41">
        <v>0.01</v>
      </c>
      <c r="BR411" s="41">
        <v>6.68</v>
      </c>
      <c r="BS411" s="41">
        <v>0.11</v>
      </c>
      <c r="BX411" s="41">
        <v>12.54</v>
      </c>
      <c r="BY411" s="41">
        <v>0.16</v>
      </c>
      <c r="BZ411" s="41">
        <v>1.92</v>
      </c>
      <c r="CA411" s="41">
        <v>0.13</v>
      </c>
      <c r="CB411" s="41">
        <v>5.96</v>
      </c>
      <c r="CC411" s="41">
        <v>0.1</v>
      </c>
      <c r="DH411" s="45">
        <f t="shared" si="393"/>
        <v>99.999999999999972</v>
      </c>
      <c r="DJ411" s="41">
        <f t="shared" si="370"/>
        <v>0</v>
      </c>
      <c r="DL411" s="41" t="s">
        <v>408</v>
      </c>
      <c r="DO411" s="41">
        <v>1.32</v>
      </c>
      <c r="DP411" s="45">
        <v>0.15</v>
      </c>
      <c r="DU411" s="45"/>
      <c r="DW411" s="75"/>
      <c r="DX411" s="41">
        <f t="shared" si="371"/>
        <v>49.040000000000013</v>
      </c>
      <c r="DY411" s="41">
        <f t="shared" si="372"/>
        <v>0.35000000000000009</v>
      </c>
      <c r="DZ411" s="41">
        <f t="shared" si="373"/>
        <v>1.0000000000000004</v>
      </c>
      <c r="EA411" s="41">
        <f t="shared" si="374"/>
        <v>9.0000000000000038E-2</v>
      </c>
      <c r="EB411" s="41">
        <f t="shared" si="375"/>
        <v>15.010000000000003</v>
      </c>
      <c r="EC411" s="41">
        <f t="shared" si="376"/>
        <v>0.23000000000000007</v>
      </c>
      <c r="ED411" s="41">
        <f t="shared" si="377"/>
        <v>7.7500000000000027</v>
      </c>
      <c r="EE411" s="41">
        <f t="shared" si="378"/>
        <v>0.32000000000000012</v>
      </c>
      <c r="EF411" s="41">
        <f t="shared" si="379"/>
        <v>0.10000000000000002</v>
      </c>
      <c r="EG411" s="41">
        <f t="shared" si="380"/>
        <v>1.0000000000000002E-2</v>
      </c>
      <c r="EH411" s="41">
        <f t="shared" si="381"/>
        <v>6.6800000000000015</v>
      </c>
      <c r="EI411" s="41">
        <f t="shared" si="382"/>
        <v>0.11000000000000003</v>
      </c>
      <c r="EJ411" s="41">
        <f t="shared" si="383"/>
        <v>12.540000000000004</v>
      </c>
      <c r="EK411" s="41">
        <f t="shared" si="384"/>
        <v>0.16000000000000009</v>
      </c>
      <c r="EL411" s="41">
        <f t="shared" si="385"/>
        <v>1.9200000000000006</v>
      </c>
      <c r="EM411" s="41">
        <f t="shared" si="386"/>
        <v>0.13000000000000006</v>
      </c>
      <c r="EN411" s="41">
        <f t="shared" si="387"/>
        <v>5.9600000000000017</v>
      </c>
      <c r="EO411" s="41">
        <f t="shared" si="388"/>
        <v>0.10000000000000003</v>
      </c>
      <c r="EP411" s="41">
        <f t="shared" si="389"/>
        <v>0</v>
      </c>
      <c r="EQ411" s="41" t="e">
        <f t="shared" si="390"/>
        <v>#DIV/0!</v>
      </c>
      <c r="ER411" s="41">
        <f t="shared" si="391"/>
        <v>100</v>
      </c>
      <c r="ES411" s="41">
        <f t="shared" si="392"/>
        <v>0</v>
      </c>
    </row>
    <row r="412" spans="1:149" s="41" customFormat="1" x14ac:dyDescent="0.45">
      <c r="A412" s="41" t="s">
        <v>758</v>
      </c>
      <c r="B412" s="75" t="s">
        <v>113</v>
      </c>
      <c r="C412" s="41" t="s">
        <v>756</v>
      </c>
      <c r="D412" s="41" t="s">
        <v>788</v>
      </c>
      <c r="E412" s="41" t="s">
        <v>20</v>
      </c>
      <c r="F412" s="41" t="s">
        <v>780</v>
      </c>
      <c r="G412" s="41" t="s">
        <v>752</v>
      </c>
      <c r="H412" s="41" t="s">
        <v>224</v>
      </c>
      <c r="I412" s="41">
        <v>5</v>
      </c>
      <c r="J412" s="41">
        <v>23.2</v>
      </c>
      <c r="L412" s="41">
        <v>1200</v>
      </c>
      <c r="N412" s="41" t="s">
        <v>92</v>
      </c>
      <c r="O412" s="41" t="s">
        <v>532</v>
      </c>
      <c r="P412" s="76" t="s">
        <v>226</v>
      </c>
      <c r="Q412" s="78"/>
      <c r="R412" s="77">
        <v>3.9</v>
      </c>
      <c r="S412" s="79"/>
      <c r="AA412" s="59">
        <v>1</v>
      </c>
      <c r="AB412" s="59"/>
      <c r="AC412" s="59">
        <v>0</v>
      </c>
      <c r="AE412" s="59"/>
      <c r="AG412" s="59"/>
      <c r="AQ412" s="75"/>
      <c r="AR412" s="80">
        <v>0.99560000000000004</v>
      </c>
      <c r="AS412" s="80"/>
      <c r="AU412" s="81">
        <v>232</v>
      </c>
      <c r="AV412" s="81"/>
      <c r="AW412" s="81">
        <v>230.97920000000002</v>
      </c>
      <c r="AX412" s="81"/>
      <c r="AY412" s="81"/>
      <c r="AZ412" s="81"/>
      <c r="BA412" s="75"/>
      <c r="BB412" s="82" t="s">
        <v>89</v>
      </c>
      <c r="BC412" s="75" t="s">
        <v>132</v>
      </c>
      <c r="BD412" s="41">
        <v>50.22</v>
      </c>
      <c r="BE412" s="41">
        <v>0.37</v>
      </c>
      <c r="BF412" s="41">
        <v>0.83</v>
      </c>
      <c r="BG412" s="41">
        <v>7.0000000000000007E-2</v>
      </c>
      <c r="BH412" s="41">
        <v>15.45</v>
      </c>
      <c r="BI412" s="41">
        <v>0.16</v>
      </c>
      <c r="BN412" s="45">
        <v>7.53</v>
      </c>
      <c r="BO412" s="41">
        <v>0.11</v>
      </c>
      <c r="BP412" s="41">
        <v>0.15</v>
      </c>
      <c r="BQ412" s="41">
        <v>0.05</v>
      </c>
      <c r="BR412" s="41">
        <v>8.6</v>
      </c>
      <c r="BS412" s="41">
        <v>0.13</v>
      </c>
      <c r="BX412" s="41">
        <v>12.92</v>
      </c>
      <c r="BY412" s="41">
        <v>0.22</v>
      </c>
      <c r="BZ412" s="41">
        <v>2.33</v>
      </c>
      <c r="CA412" s="41">
        <v>0.1</v>
      </c>
      <c r="CB412" s="41">
        <v>1.97</v>
      </c>
      <c r="CC412" s="41">
        <v>0.08</v>
      </c>
      <c r="DH412" s="45">
        <f t="shared" si="393"/>
        <v>100</v>
      </c>
      <c r="DJ412" s="41">
        <f t="shared" si="370"/>
        <v>0</v>
      </c>
      <c r="DL412" s="41" t="s">
        <v>408</v>
      </c>
      <c r="DO412" s="41">
        <v>1.53</v>
      </c>
      <c r="DP412" s="45">
        <v>0.03</v>
      </c>
      <c r="DU412" s="45"/>
      <c r="DW412" s="75"/>
      <c r="DX412" s="41">
        <f t="shared" si="371"/>
        <v>50.22</v>
      </c>
      <c r="DY412" s="41">
        <f t="shared" si="372"/>
        <v>0.37</v>
      </c>
      <c r="DZ412" s="41">
        <f t="shared" si="373"/>
        <v>0.83</v>
      </c>
      <c r="EA412" s="41">
        <f t="shared" si="374"/>
        <v>7.0000000000000007E-2</v>
      </c>
      <c r="EB412" s="41">
        <f t="shared" si="375"/>
        <v>15.45</v>
      </c>
      <c r="EC412" s="41">
        <f t="shared" si="376"/>
        <v>0.16</v>
      </c>
      <c r="ED412" s="41">
        <f t="shared" si="377"/>
        <v>7.53</v>
      </c>
      <c r="EE412" s="41">
        <f t="shared" si="378"/>
        <v>0.11</v>
      </c>
      <c r="EF412" s="41">
        <f t="shared" si="379"/>
        <v>0.15</v>
      </c>
      <c r="EG412" s="41">
        <f t="shared" si="380"/>
        <v>0.05</v>
      </c>
      <c r="EH412" s="41">
        <f t="shared" si="381"/>
        <v>8.6</v>
      </c>
      <c r="EI412" s="41">
        <f t="shared" si="382"/>
        <v>0.13</v>
      </c>
      <c r="EJ412" s="41">
        <f t="shared" si="383"/>
        <v>12.920000000000002</v>
      </c>
      <c r="EK412" s="41">
        <f t="shared" si="384"/>
        <v>0.22</v>
      </c>
      <c r="EL412" s="41">
        <f t="shared" si="385"/>
        <v>2.33</v>
      </c>
      <c r="EM412" s="41">
        <f t="shared" si="386"/>
        <v>0.1</v>
      </c>
      <c r="EN412" s="41">
        <f t="shared" si="387"/>
        <v>1.97</v>
      </c>
      <c r="EO412" s="41">
        <f t="shared" si="388"/>
        <v>0.08</v>
      </c>
      <c r="EP412" s="41">
        <f t="shared" si="389"/>
        <v>0</v>
      </c>
      <c r="EQ412" s="41" t="e">
        <f t="shared" si="390"/>
        <v>#DIV/0!</v>
      </c>
      <c r="ER412" s="41">
        <f t="shared" si="391"/>
        <v>100</v>
      </c>
      <c r="ES412" s="41">
        <f t="shared" si="392"/>
        <v>0</v>
      </c>
    </row>
    <row r="413" spans="1:149" s="41" customFormat="1" x14ac:dyDescent="0.45">
      <c r="A413" s="41" t="s">
        <v>758</v>
      </c>
      <c r="B413" s="75" t="s">
        <v>113</v>
      </c>
      <c r="C413" s="41" t="s">
        <v>756</v>
      </c>
      <c r="D413" s="41" t="s">
        <v>787</v>
      </c>
      <c r="E413" s="41" t="s">
        <v>20</v>
      </c>
      <c r="F413" s="41" t="s">
        <v>781</v>
      </c>
      <c r="G413" s="41" t="s">
        <v>752</v>
      </c>
      <c r="H413" s="41" t="s">
        <v>224</v>
      </c>
      <c r="I413" s="41">
        <v>5</v>
      </c>
      <c r="J413" s="41">
        <v>276</v>
      </c>
      <c r="L413" s="41">
        <v>1200</v>
      </c>
      <c r="N413" s="41" t="s">
        <v>92</v>
      </c>
      <c r="O413" s="41" t="s">
        <v>532</v>
      </c>
      <c r="P413" s="76" t="s">
        <v>226</v>
      </c>
      <c r="Q413" s="78"/>
      <c r="R413" s="77">
        <v>3.9</v>
      </c>
      <c r="S413" s="79"/>
      <c r="AA413" s="59">
        <v>1</v>
      </c>
      <c r="AB413" s="59"/>
      <c r="AC413" s="59">
        <v>0</v>
      </c>
      <c r="AE413" s="59"/>
      <c r="AG413" s="59"/>
      <c r="AQ413" s="75"/>
      <c r="AR413" s="80">
        <v>1.0349999999999999</v>
      </c>
      <c r="AS413" s="80"/>
      <c r="AU413" s="81">
        <v>2760</v>
      </c>
      <c r="AV413" s="81"/>
      <c r="AW413" s="81">
        <v>2856.6</v>
      </c>
      <c r="AX413" s="81"/>
      <c r="AY413" s="81"/>
      <c r="AZ413" s="81"/>
      <c r="BA413" s="75"/>
      <c r="BB413" s="82" t="s">
        <v>89</v>
      </c>
      <c r="BC413" s="75" t="s">
        <v>132</v>
      </c>
      <c r="BD413" s="41">
        <v>49.79</v>
      </c>
      <c r="BE413" s="41">
        <v>0.4</v>
      </c>
      <c r="BF413" s="41">
        <v>1.01</v>
      </c>
      <c r="BG413" s="41">
        <v>0.04</v>
      </c>
      <c r="BH413" s="41">
        <v>14.64</v>
      </c>
      <c r="BI413" s="41">
        <v>0.27</v>
      </c>
      <c r="BN413" s="45">
        <v>7.22</v>
      </c>
      <c r="BO413" s="41">
        <v>0.26</v>
      </c>
      <c r="BP413" s="41">
        <v>0.08</v>
      </c>
      <c r="BQ413" s="41">
        <v>0.06</v>
      </c>
      <c r="BR413" s="41">
        <v>6.65</v>
      </c>
      <c r="BS413" s="41">
        <v>0.19</v>
      </c>
      <c r="BX413" s="41">
        <v>12.29</v>
      </c>
      <c r="BY413" s="41">
        <v>0.26</v>
      </c>
      <c r="BZ413" s="41">
        <v>2.0099999999999998</v>
      </c>
      <c r="CA413" s="41">
        <v>0.09</v>
      </c>
      <c r="CB413" s="41">
        <v>6.31</v>
      </c>
      <c r="CC413" s="41">
        <v>7.0000000000000007E-2</v>
      </c>
      <c r="DH413" s="45">
        <f t="shared" si="393"/>
        <v>100.00000000000001</v>
      </c>
      <c r="DJ413" s="41">
        <f t="shared" si="370"/>
        <v>0</v>
      </c>
      <c r="DL413" s="41" t="s">
        <v>408</v>
      </c>
      <c r="DO413" s="41">
        <v>6.58</v>
      </c>
      <c r="DP413" s="45">
        <v>0.1</v>
      </c>
      <c r="DU413" s="45"/>
      <c r="DW413" s="75"/>
      <c r="DX413" s="41">
        <f t="shared" si="371"/>
        <v>49.789999999999992</v>
      </c>
      <c r="DY413" s="41">
        <f t="shared" si="372"/>
        <v>0.39999999999999997</v>
      </c>
      <c r="DZ413" s="41">
        <f t="shared" si="373"/>
        <v>1.0099999999999998</v>
      </c>
      <c r="EA413" s="41">
        <f t="shared" si="374"/>
        <v>3.9999999999999994E-2</v>
      </c>
      <c r="EB413" s="41">
        <f t="shared" si="375"/>
        <v>14.639999999999997</v>
      </c>
      <c r="EC413" s="41">
        <f t="shared" si="376"/>
        <v>0.26999999999999996</v>
      </c>
      <c r="ED413" s="41">
        <f t="shared" si="377"/>
        <v>7.2199999999999989</v>
      </c>
      <c r="EE413" s="41">
        <f t="shared" si="378"/>
        <v>0.26</v>
      </c>
      <c r="EF413" s="41">
        <f t="shared" si="379"/>
        <v>7.9999999999999988E-2</v>
      </c>
      <c r="EG413" s="41">
        <f t="shared" si="380"/>
        <v>5.9999999999999991E-2</v>
      </c>
      <c r="EH413" s="41">
        <f t="shared" si="381"/>
        <v>6.6499999999999986</v>
      </c>
      <c r="EI413" s="41">
        <f t="shared" si="382"/>
        <v>0.18999999999999995</v>
      </c>
      <c r="EJ413" s="41">
        <f t="shared" si="383"/>
        <v>12.289999999999997</v>
      </c>
      <c r="EK413" s="41">
        <f t="shared" si="384"/>
        <v>0.25999999999999995</v>
      </c>
      <c r="EL413" s="41">
        <f t="shared" si="385"/>
        <v>2.0099999999999998</v>
      </c>
      <c r="EM413" s="41">
        <f t="shared" si="386"/>
        <v>0.09</v>
      </c>
      <c r="EN413" s="41">
        <f t="shared" si="387"/>
        <v>6.3099999999999987</v>
      </c>
      <c r="EO413" s="41">
        <f t="shared" si="388"/>
        <v>6.9999999999999993E-2</v>
      </c>
      <c r="EP413" s="41">
        <f t="shared" si="389"/>
        <v>0</v>
      </c>
      <c r="EQ413" s="41" t="e">
        <f t="shared" si="390"/>
        <v>#DIV/0!</v>
      </c>
      <c r="ER413" s="41">
        <f t="shared" si="391"/>
        <v>100</v>
      </c>
      <c r="ES413" s="41">
        <f t="shared" si="392"/>
        <v>0</v>
      </c>
    </row>
    <row r="414" spans="1:149" s="41" customFormat="1" x14ac:dyDescent="0.45">
      <c r="A414" s="41" t="s">
        <v>758</v>
      </c>
      <c r="B414" s="75" t="s">
        <v>113</v>
      </c>
      <c r="C414" s="41" t="s">
        <v>756</v>
      </c>
      <c r="D414" s="41" t="s">
        <v>754</v>
      </c>
      <c r="E414" s="41" t="s">
        <v>20</v>
      </c>
      <c r="F414" s="41" t="s">
        <v>782</v>
      </c>
      <c r="G414" s="41" t="s">
        <v>752</v>
      </c>
      <c r="H414" s="41" t="s">
        <v>224</v>
      </c>
      <c r="I414" s="41">
        <v>5</v>
      </c>
      <c r="J414" s="41">
        <v>276</v>
      </c>
      <c r="L414" s="41">
        <v>1200</v>
      </c>
      <c r="N414" s="41" t="s">
        <v>92</v>
      </c>
      <c r="O414" s="41" t="s">
        <v>532</v>
      </c>
      <c r="P414" s="76" t="s">
        <v>226</v>
      </c>
      <c r="Q414" s="78"/>
      <c r="R414" s="77">
        <v>3.9</v>
      </c>
      <c r="S414" s="79"/>
      <c r="AA414" s="59">
        <v>1</v>
      </c>
      <c r="AB414" s="59"/>
      <c r="AC414" s="59">
        <v>0</v>
      </c>
      <c r="AE414" s="59"/>
      <c r="AG414" s="59"/>
      <c r="AQ414" s="75"/>
      <c r="AR414" s="80">
        <v>1.0349999999999999</v>
      </c>
      <c r="AS414" s="80"/>
      <c r="AU414" s="81">
        <v>2760</v>
      </c>
      <c r="AV414" s="81"/>
      <c r="AW414" s="81">
        <v>2856.6</v>
      </c>
      <c r="AX414" s="81"/>
      <c r="AY414" s="81"/>
      <c r="AZ414" s="81"/>
      <c r="BA414" s="75"/>
      <c r="BB414" s="82" t="s">
        <v>89</v>
      </c>
      <c r="BC414" s="75" t="s">
        <v>132</v>
      </c>
      <c r="BD414" s="41">
        <v>48.84</v>
      </c>
      <c r="BE414" s="41">
        <v>0.56000000000000005</v>
      </c>
      <c r="BF414" s="41">
        <v>1.79</v>
      </c>
      <c r="BG414" s="41">
        <v>0.09</v>
      </c>
      <c r="BH414" s="41">
        <v>16.12</v>
      </c>
      <c r="BI414" s="41">
        <v>0.14000000000000001</v>
      </c>
      <c r="BN414" s="45">
        <v>10.38</v>
      </c>
      <c r="BO414" s="41">
        <v>0.42</v>
      </c>
      <c r="BP414" s="41">
        <v>0.23</v>
      </c>
      <c r="BQ414" s="41">
        <v>0.06</v>
      </c>
      <c r="BR414" s="41">
        <v>6.47</v>
      </c>
      <c r="BS414" s="41">
        <v>0.23</v>
      </c>
      <c r="BX414" s="41">
        <v>10.7</v>
      </c>
      <c r="BY414" s="41">
        <v>0.27</v>
      </c>
      <c r="BZ414" s="41">
        <v>3.6</v>
      </c>
      <c r="CA414" s="41">
        <v>0.13</v>
      </c>
      <c r="CB414" s="41">
        <v>2.0699999999999998</v>
      </c>
      <c r="CC414" s="41">
        <v>0.09</v>
      </c>
      <c r="DH414" s="45">
        <f t="shared" si="393"/>
        <v>100.19999999999999</v>
      </c>
      <c r="DJ414" s="41">
        <f t="shared" si="370"/>
        <v>0</v>
      </c>
      <c r="DL414" s="41" t="s">
        <v>408</v>
      </c>
      <c r="DO414" s="41">
        <v>6.18</v>
      </c>
      <c r="DP414" s="45">
        <v>0.15</v>
      </c>
      <c r="DU414" s="45"/>
      <c r="DW414" s="75"/>
      <c r="DX414" s="41">
        <f t="shared" si="371"/>
        <v>48.742514970059894</v>
      </c>
      <c r="DY414" s="41">
        <f t="shared" si="372"/>
        <v>0.55888223552894223</v>
      </c>
      <c r="DZ414" s="41">
        <f t="shared" si="373"/>
        <v>1.7864271457085832</v>
      </c>
      <c r="EA414" s="41">
        <f t="shared" si="374"/>
        <v>8.982035928143714E-2</v>
      </c>
      <c r="EB414" s="41">
        <f t="shared" si="375"/>
        <v>16.087824351297407</v>
      </c>
      <c r="EC414" s="41">
        <f t="shared" si="376"/>
        <v>0.13972055888223556</v>
      </c>
      <c r="ED414" s="41">
        <f t="shared" si="377"/>
        <v>10.35928143712575</v>
      </c>
      <c r="EE414" s="41">
        <f t="shared" si="378"/>
        <v>0.41916167664670656</v>
      </c>
      <c r="EF414" s="41">
        <f t="shared" si="379"/>
        <v>0.2295409181636727</v>
      </c>
      <c r="EG414" s="41">
        <f t="shared" si="380"/>
        <v>5.9880239520958091E-2</v>
      </c>
      <c r="EH414" s="41">
        <f t="shared" si="381"/>
        <v>6.4570858283433132</v>
      </c>
      <c r="EI414" s="41">
        <f t="shared" si="382"/>
        <v>0.22954091816367267</v>
      </c>
      <c r="EJ414" s="41">
        <f t="shared" si="383"/>
        <v>10.678642714570859</v>
      </c>
      <c r="EK414" s="41">
        <f t="shared" si="384"/>
        <v>0.26946107784431145</v>
      </c>
      <c r="EL414" s="41">
        <f t="shared" si="385"/>
        <v>3.5928143712574858</v>
      </c>
      <c r="EM414" s="41">
        <f t="shared" si="386"/>
        <v>0.12974051896207589</v>
      </c>
      <c r="EN414" s="41">
        <f t="shared" si="387"/>
        <v>2.0658682634730541</v>
      </c>
      <c r="EO414" s="41">
        <f t="shared" si="388"/>
        <v>8.9820359281437126E-2</v>
      </c>
      <c r="EP414" s="41">
        <f t="shared" si="389"/>
        <v>0</v>
      </c>
      <c r="EQ414" s="41" t="e">
        <f t="shared" si="390"/>
        <v>#DIV/0!</v>
      </c>
      <c r="ER414" s="41">
        <f t="shared" si="391"/>
        <v>100</v>
      </c>
      <c r="ES414" s="41">
        <f t="shared" si="392"/>
        <v>0</v>
      </c>
    </row>
    <row r="415" spans="1:149" s="41" customFormat="1" x14ac:dyDescent="0.45">
      <c r="A415" s="41" t="s">
        <v>758</v>
      </c>
      <c r="B415" s="75" t="s">
        <v>113</v>
      </c>
      <c r="C415" s="41" t="s">
        <v>756</v>
      </c>
      <c r="D415" s="41" t="s">
        <v>788</v>
      </c>
      <c r="E415" s="41" t="s">
        <v>20</v>
      </c>
      <c r="F415" s="41" t="s">
        <v>783</v>
      </c>
      <c r="G415" s="41" t="s">
        <v>752</v>
      </c>
      <c r="H415" s="41" t="s">
        <v>224</v>
      </c>
      <c r="I415" s="41">
        <v>5</v>
      </c>
      <c r="J415" s="41">
        <v>276</v>
      </c>
      <c r="L415" s="41">
        <v>1200</v>
      </c>
      <c r="N415" s="41" t="s">
        <v>92</v>
      </c>
      <c r="O415" s="41" t="s">
        <v>532</v>
      </c>
      <c r="P415" s="76" t="s">
        <v>226</v>
      </c>
      <c r="Q415" s="78"/>
      <c r="R415" s="77">
        <v>3.9</v>
      </c>
      <c r="S415" s="79"/>
      <c r="AA415" s="59">
        <v>1</v>
      </c>
      <c r="AB415" s="59"/>
      <c r="AC415" s="59">
        <v>0</v>
      </c>
      <c r="AE415" s="59"/>
      <c r="AG415" s="59"/>
      <c r="AQ415" s="75"/>
      <c r="AR415" s="80">
        <v>1.0349999999999999</v>
      </c>
      <c r="AS415" s="80"/>
      <c r="AU415" s="81">
        <v>2760</v>
      </c>
      <c r="AV415" s="81"/>
      <c r="AW415" s="81">
        <v>2856.6</v>
      </c>
      <c r="AX415" s="81"/>
      <c r="AY415" s="81"/>
      <c r="AZ415" s="81"/>
      <c r="BA415" s="75"/>
      <c r="BB415" s="82" t="s">
        <v>89</v>
      </c>
      <c r="BC415" s="75" t="s">
        <v>132</v>
      </c>
      <c r="BD415" s="41">
        <v>50.81</v>
      </c>
      <c r="BE415" s="41">
        <v>0.36</v>
      </c>
      <c r="BF415" s="41">
        <v>0.8</v>
      </c>
      <c r="BG415" s="41">
        <v>0.04</v>
      </c>
      <c r="BH415" s="41">
        <v>15.12</v>
      </c>
      <c r="BI415" s="41">
        <v>0.12</v>
      </c>
      <c r="BN415" s="45">
        <v>7.52</v>
      </c>
      <c r="BO415" s="41">
        <v>0.28999999999999998</v>
      </c>
      <c r="BP415" s="41">
        <v>0.21</v>
      </c>
      <c r="BQ415" s="41">
        <v>0.1</v>
      </c>
      <c r="BR415" s="41">
        <v>8.61</v>
      </c>
      <c r="BS415" s="41">
        <v>0.1</v>
      </c>
      <c r="BX415" s="41">
        <v>12.59</v>
      </c>
      <c r="BY415" s="41">
        <v>0.28999999999999998</v>
      </c>
      <c r="BZ415" s="41">
        <v>2.37</v>
      </c>
      <c r="CA415" s="41">
        <v>0.05</v>
      </c>
      <c r="CB415" s="41">
        <v>1.96</v>
      </c>
      <c r="CC415" s="41">
        <v>0.08</v>
      </c>
      <c r="DH415" s="45">
        <f t="shared" si="393"/>
        <v>99.99</v>
      </c>
      <c r="DJ415" s="41">
        <f t="shared" si="370"/>
        <v>1.0000000000005116E-2</v>
      </c>
      <c r="DL415" s="41" t="s">
        <v>408</v>
      </c>
      <c r="DO415" s="41">
        <v>5.99</v>
      </c>
      <c r="DP415" s="45">
        <v>0.1</v>
      </c>
      <c r="DU415" s="45"/>
      <c r="DW415" s="75"/>
      <c r="DX415" s="41">
        <f t="shared" si="371"/>
        <v>50.815081508150818</v>
      </c>
      <c r="DY415" s="41">
        <f t="shared" si="372"/>
        <v>0.36003600360036003</v>
      </c>
      <c r="DZ415" s="41">
        <f t="shared" si="373"/>
        <v>0.80008000800080004</v>
      </c>
      <c r="EA415" s="41">
        <f t="shared" si="374"/>
        <v>4.0004000400039999E-2</v>
      </c>
      <c r="EB415" s="41">
        <f t="shared" si="375"/>
        <v>15.121512151215121</v>
      </c>
      <c r="EC415" s="41">
        <f t="shared" si="376"/>
        <v>0.12001200120012001</v>
      </c>
      <c r="ED415" s="41">
        <f t="shared" si="377"/>
        <v>7.520752075207521</v>
      </c>
      <c r="EE415" s="41">
        <f t="shared" si="378"/>
        <v>0.29002900290029004</v>
      </c>
      <c r="EF415" s="41">
        <f t="shared" si="379"/>
        <v>0.21002100210021002</v>
      </c>
      <c r="EG415" s="41">
        <f t="shared" si="380"/>
        <v>0.10001000100010002</v>
      </c>
      <c r="EH415" s="41">
        <f t="shared" si="381"/>
        <v>8.6108610861086099</v>
      </c>
      <c r="EI415" s="41">
        <f t="shared" si="382"/>
        <v>0.10001000100010002</v>
      </c>
      <c r="EJ415" s="41">
        <f t="shared" si="383"/>
        <v>12.59125912591259</v>
      </c>
      <c r="EK415" s="41">
        <f t="shared" si="384"/>
        <v>0.29002900290028999</v>
      </c>
      <c r="EL415" s="41">
        <f t="shared" si="385"/>
        <v>2.3702370237023702</v>
      </c>
      <c r="EM415" s="41">
        <f t="shared" si="386"/>
        <v>5.0005000500050002E-2</v>
      </c>
      <c r="EN415" s="41">
        <f t="shared" si="387"/>
        <v>1.9601960196019601</v>
      </c>
      <c r="EO415" s="41">
        <f t="shared" si="388"/>
        <v>8.0008000800080012E-2</v>
      </c>
      <c r="EP415" s="41">
        <f t="shared" si="389"/>
        <v>0</v>
      </c>
      <c r="EQ415" s="41" t="e">
        <f t="shared" si="390"/>
        <v>#DIV/0!</v>
      </c>
      <c r="ER415" s="41">
        <f t="shared" si="391"/>
        <v>100</v>
      </c>
      <c r="ES415" s="41">
        <f t="shared" si="392"/>
        <v>0</v>
      </c>
    </row>
    <row r="416" spans="1:149" s="41" customFormat="1" x14ac:dyDescent="0.45">
      <c r="A416" s="41" t="s">
        <v>758</v>
      </c>
      <c r="B416" s="75" t="s">
        <v>113</v>
      </c>
      <c r="C416" s="41" t="s">
        <v>756</v>
      </c>
      <c r="D416" s="41" t="s">
        <v>787</v>
      </c>
      <c r="E416" s="41" t="s">
        <v>20</v>
      </c>
      <c r="F416" s="41" t="s">
        <v>784</v>
      </c>
      <c r="G416" s="41" t="s">
        <v>752</v>
      </c>
      <c r="H416" s="41" t="s">
        <v>224</v>
      </c>
      <c r="I416" s="41">
        <v>5</v>
      </c>
      <c r="J416" s="41">
        <v>394.8</v>
      </c>
      <c r="L416" s="41">
        <v>1200</v>
      </c>
      <c r="N416" s="41" t="s">
        <v>92</v>
      </c>
      <c r="O416" s="41" t="s">
        <v>532</v>
      </c>
      <c r="P416" s="76" t="s">
        <v>226</v>
      </c>
      <c r="Q416" s="78"/>
      <c r="R416" s="77">
        <v>3.9</v>
      </c>
      <c r="S416" s="79"/>
      <c r="AA416" s="59">
        <v>1</v>
      </c>
      <c r="AB416" s="59"/>
      <c r="AC416" s="59">
        <v>0</v>
      </c>
      <c r="AE416" s="59"/>
      <c r="AG416" s="59"/>
      <c r="AQ416" s="75"/>
      <c r="AR416" s="80">
        <v>1.1020000000000001</v>
      </c>
      <c r="AS416" s="80"/>
      <c r="AU416" s="81">
        <v>3948</v>
      </c>
      <c r="AV416" s="81"/>
      <c r="AW416" s="81">
        <v>4350.6959999999999</v>
      </c>
      <c r="AX416" s="81"/>
      <c r="AY416" s="81"/>
      <c r="AZ416" s="81"/>
      <c r="BA416" s="75"/>
      <c r="BB416" s="82" t="s">
        <v>89</v>
      </c>
      <c r="BC416" s="75" t="s">
        <v>132</v>
      </c>
      <c r="BD416" s="41">
        <v>50.15</v>
      </c>
      <c r="BE416" s="41">
        <v>0.37</v>
      </c>
      <c r="BF416" s="41">
        <v>0.93</v>
      </c>
      <c r="BG416" s="41">
        <v>0.05</v>
      </c>
      <c r="BH416" s="41">
        <v>14.95</v>
      </c>
      <c r="BI416" s="41">
        <v>0.12</v>
      </c>
      <c r="BN416" s="45">
        <v>7.25</v>
      </c>
      <c r="BO416" s="41">
        <v>0.27</v>
      </c>
      <c r="BP416" s="41">
        <v>0.19</v>
      </c>
      <c r="BQ416" s="41">
        <v>0.05</v>
      </c>
      <c r="BR416" s="41">
        <v>6.34</v>
      </c>
      <c r="BS416" s="41">
        <v>0.28000000000000003</v>
      </c>
      <c r="BX416" s="41">
        <v>12.16</v>
      </c>
      <c r="BY416" s="41">
        <v>0.39</v>
      </c>
      <c r="BZ416" s="41">
        <v>1.89</v>
      </c>
      <c r="CA416" s="41">
        <v>7.0000000000000007E-2</v>
      </c>
      <c r="CB416" s="41">
        <v>6.15</v>
      </c>
      <c r="CC416" s="41">
        <v>0.06</v>
      </c>
      <c r="DH416" s="45">
        <f t="shared" si="393"/>
        <v>100.01</v>
      </c>
      <c r="DJ416" s="41">
        <f t="shared" si="370"/>
        <v>0</v>
      </c>
      <c r="DL416" s="41" t="s">
        <v>408</v>
      </c>
      <c r="DU416" s="45"/>
      <c r="DW416" s="75"/>
      <c r="DX416" s="41">
        <f t="shared" si="371"/>
        <v>50.144985501449845</v>
      </c>
      <c r="DY416" s="41">
        <f t="shared" si="372"/>
        <v>0.36996300369962998</v>
      </c>
      <c r="DZ416" s="41">
        <f t="shared" si="373"/>
        <v>0.92990700929907011</v>
      </c>
      <c r="EA416" s="41">
        <f t="shared" si="374"/>
        <v>4.999500049995001E-2</v>
      </c>
      <c r="EB416" s="41">
        <f t="shared" si="375"/>
        <v>14.948505149485051</v>
      </c>
      <c r="EC416" s="41">
        <f t="shared" si="376"/>
        <v>0.11998800119988003</v>
      </c>
      <c r="ED416" s="41">
        <f t="shared" si="377"/>
        <v>7.2492750724927504</v>
      </c>
      <c r="EE416" s="41">
        <f t="shared" si="378"/>
        <v>0.26997300269973001</v>
      </c>
      <c r="EF416" s="41">
        <f t="shared" si="379"/>
        <v>0.18998100189980999</v>
      </c>
      <c r="EG416" s="41">
        <f t="shared" si="380"/>
        <v>4.9995000499949996E-2</v>
      </c>
      <c r="EH416" s="41">
        <f t="shared" si="381"/>
        <v>6.3393660633936602</v>
      </c>
      <c r="EI416" s="41">
        <f t="shared" si="382"/>
        <v>0.27997200279972001</v>
      </c>
      <c r="EJ416" s="41">
        <f t="shared" si="383"/>
        <v>12.158784121587839</v>
      </c>
      <c r="EK416" s="41">
        <f t="shared" si="384"/>
        <v>0.38996100389961003</v>
      </c>
      <c r="EL416" s="41">
        <f t="shared" si="385"/>
        <v>1.8898110188981101</v>
      </c>
      <c r="EM416" s="41">
        <f t="shared" si="386"/>
        <v>6.9993000699930016E-2</v>
      </c>
      <c r="EN416" s="41">
        <f t="shared" si="387"/>
        <v>6.1493850614938506</v>
      </c>
      <c r="EO416" s="41">
        <f t="shared" si="388"/>
        <v>5.9994000599939992E-2</v>
      </c>
      <c r="EP416" s="41">
        <f t="shared" si="389"/>
        <v>0</v>
      </c>
      <c r="EQ416" s="41" t="e">
        <f t="shared" si="390"/>
        <v>#DIV/0!</v>
      </c>
      <c r="ER416" s="41">
        <f t="shared" si="391"/>
        <v>100</v>
      </c>
      <c r="ES416" s="41">
        <f t="shared" si="392"/>
        <v>0</v>
      </c>
    </row>
    <row r="417" spans="1:149" s="41" customFormat="1" x14ac:dyDescent="0.45">
      <c r="A417" s="41" t="s">
        <v>758</v>
      </c>
      <c r="B417" s="75" t="s">
        <v>113</v>
      </c>
      <c r="C417" s="41" t="s">
        <v>756</v>
      </c>
      <c r="D417" s="41" t="s">
        <v>754</v>
      </c>
      <c r="E417" s="41" t="s">
        <v>20</v>
      </c>
      <c r="F417" s="41" t="s">
        <v>785</v>
      </c>
      <c r="G417" s="41" t="s">
        <v>752</v>
      </c>
      <c r="H417" s="41" t="s">
        <v>224</v>
      </c>
      <c r="I417" s="41">
        <v>5</v>
      </c>
      <c r="J417" s="41">
        <v>394.8</v>
      </c>
      <c r="L417" s="41">
        <v>1200</v>
      </c>
      <c r="N417" s="41" t="s">
        <v>92</v>
      </c>
      <c r="O417" s="41" t="s">
        <v>532</v>
      </c>
      <c r="P417" s="76" t="s">
        <v>226</v>
      </c>
      <c r="Q417" s="78"/>
      <c r="R417" s="77">
        <v>3.9</v>
      </c>
      <c r="S417" s="79"/>
      <c r="AA417" s="59">
        <v>1</v>
      </c>
      <c r="AB417" s="59"/>
      <c r="AC417" s="59">
        <v>0</v>
      </c>
      <c r="AE417" s="59"/>
      <c r="AG417" s="59"/>
      <c r="AQ417" s="75"/>
      <c r="AR417" s="80">
        <v>1.1020000000000001</v>
      </c>
      <c r="AS417" s="80"/>
      <c r="AU417" s="81">
        <v>3948</v>
      </c>
      <c r="AV417" s="81"/>
      <c r="AW417" s="81">
        <v>4350.6959999999999</v>
      </c>
      <c r="AX417" s="81"/>
      <c r="AY417" s="81"/>
      <c r="AZ417" s="81"/>
      <c r="BA417" s="75"/>
      <c r="BB417" s="82" t="s">
        <v>89</v>
      </c>
      <c r="BC417" s="75" t="s">
        <v>132</v>
      </c>
      <c r="BD417" s="41">
        <v>49.32</v>
      </c>
      <c r="BE417" s="41">
        <v>0.42</v>
      </c>
      <c r="BF417" s="41">
        <v>1.71</v>
      </c>
      <c r="BG417" s="41">
        <v>0.11</v>
      </c>
      <c r="BH417" s="41">
        <v>16.36</v>
      </c>
      <c r="BI417" s="41">
        <v>0.18</v>
      </c>
      <c r="BN417" s="45">
        <v>9.6199999999999992</v>
      </c>
      <c r="BO417" s="41">
        <v>0.71</v>
      </c>
      <c r="BP417" s="41">
        <v>0.16</v>
      </c>
      <c r="BQ417" s="41">
        <v>0.05</v>
      </c>
      <c r="BR417" s="41">
        <v>6.27</v>
      </c>
      <c r="BS417" s="41">
        <v>0.48</v>
      </c>
      <c r="BX417" s="41">
        <v>11.1</v>
      </c>
      <c r="BY417" s="41">
        <v>0.67</v>
      </c>
      <c r="BZ417" s="41">
        <v>3.43</v>
      </c>
      <c r="CA417" s="41">
        <v>7.0000000000000007E-2</v>
      </c>
      <c r="CB417" s="41">
        <v>2.04</v>
      </c>
      <c r="CC417" s="41">
        <v>0.18</v>
      </c>
      <c r="DH417" s="45">
        <f t="shared" si="393"/>
        <v>100.01</v>
      </c>
      <c r="DJ417" s="41">
        <f t="shared" si="370"/>
        <v>0</v>
      </c>
      <c r="DL417" s="41" t="s">
        <v>408</v>
      </c>
      <c r="DU417" s="45"/>
      <c r="DW417" s="75"/>
      <c r="DX417" s="41">
        <f t="shared" si="371"/>
        <v>49.315068493150683</v>
      </c>
      <c r="DY417" s="41">
        <f t="shared" si="372"/>
        <v>0.41995800419958002</v>
      </c>
      <c r="DZ417" s="41">
        <f t="shared" si="373"/>
        <v>1.7098290170982899</v>
      </c>
      <c r="EA417" s="41">
        <f t="shared" si="374"/>
        <v>0.10998900109988999</v>
      </c>
      <c r="EB417" s="41">
        <f t="shared" si="375"/>
        <v>16.358364163583641</v>
      </c>
      <c r="EC417" s="41">
        <f t="shared" si="376"/>
        <v>0.17998200179982002</v>
      </c>
      <c r="ED417" s="41">
        <f t="shared" si="377"/>
        <v>9.6190380961903799</v>
      </c>
      <c r="EE417" s="41">
        <f t="shared" si="378"/>
        <v>0.70992900709929008</v>
      </c>
      <c r="EF417" s="41">
        <f t="shared" si="379"/>
        <v>0.15998400159984</v>
      </c>
      <c r="EG417" s="41">
        <f t="shared" si="380"/>
        <v>4.9995000499949996E-2</v>
      </c>
      <c r="EH417" s="41">
        <f t="shared" si="381"/>
        <v>6.2693730626937301</v>
      </c>
      <c r="EI417" s="41">
        <f t="shared" si="382"/>
        <v>0.47995200479951999</v>
      </c>
      <c r="EJ417" s="41">
        <f t="shared" si="383"/>
        <v>11.098890110988901</v>
      </c>
      <c r="EK417" s="41">
        <f t="shared" si="384"/>
        <v>0.66993300669933009</v>
      </c>
      <c r="EL417" s="41">
        <f t="shared" si="385"/>
        <v>3.4296570342965702</v>
      </c>
      <c r="EM417" s="41">
        <f t="shared" si="386"/>
        <v>6.9993000699930016E-2</v>
      </c>
      <c r="EN417" s="41">
        <f t="shared" si="387"/>
        <v>2.0397960203979602</v>
      </c>
      <c r="EO417" s="41">
        <f t="shared" si="388"/>
        <v>0.17998200179981999</v>
      </c>
      <c r="EP417" s="41">
        <f t="shared" si="389"/>
        <v>0</v>
      </c>
      <c r="EQ417" s="41" t="e">
        <f t="shared" si="390"/>
        <v>#DIV/0!</v>
      </c>
      <c r="ER417" s="41">
        <f t="shared" si="391"/>
        <v>100</v>
      </c>
      <c r="ES417" s="41">
        <f t="shared" si="392"/>
        <v>0</v>
      </c>
    </row>
    <row r="418" spans="1:149" s="42" customFormat="1" ht="14.65" thickBot="1" x14ac:dyDescent="0.5">
      <c r="A418" s="42" t="s">
        <v>758</v>
      </c>
      <c r="B418" s="84" t="s">
        <v>113</v>
      </c>
      <c r="C418" s="42" t="s">
        <v>756</v>
      </c>
      <c r="D418" s="42" t="s">
        <v>788</v>
      </c>
      <c r="E418" s="42" t="s">
        <v>20</v>
      </c>
      <c r="F418" s="42" t="s">
        <v>786</v>
      </c>
      <c r="G418" s="42" t="s">
        <v>752</v>
      </c>
      <c r="H418" s="42" t="s">
        <v>224</v>
      </c>
      <c r="I418" s="42">
        <v>5</v>
      </c>
      <c r="J418" s="42">
        <v>394.8</v>
      </c>
      <c r="L418" s="42">
        <v>1200</v>
      </c>
      <c r="N418" s="42" t="s">
        <v>92</v>
      </c>
      <c r="O418" s="42" t="s">
        <v>532</v>
      </c>
      <c r="P418" s="85" t="s">
        <v>226</v>
      </c>
      <c r="Q418" s="87"/>
      <c r="R418" s="86">
        <v>3.9</v>
      </c>
      <c r="S418" s="88"/>
      <c r="AA418" s="60">
        <v>1</v>
      </c>
      <c r="AB418" s="60"/>
      <c r="AC418" s="60">
        <v>0</v>
      </c>
      <c r="AE418" s="60"/>
      <c r="AG418" s="60"/>
      <c r="AQ418" s="84"/>
      <c r="AR418" s="89">
        <v>1.1020000000000001</v>
      </c>
      <c r="AS418" s="89"/>
      <c r="AU418" s="90">
        <v>3948</v>
      </c>
      <c r="AV418" s="90"/>
      <c r="AW418" s="90">
        <v>4350.6959999999999</v>
      </c>
      <c r="AX418" s="90"/>
      <c r="AY418" s="90"/>
      <c r="AZ418" s="90"/>
      <c r="BA418" s="84"/>
      <c r="BB418" s="91" t="s">
        <v>89</v>
      </c>
      <c r="BC418" s="84" t="s">
        <v>132</v>
      </c>
      <c r="BD418" s="42">
        <v>50.8</v>
      </c>
      <c r="BE418" s="42">
        <v>0.46</v>
      </c>
      <c r="BF418" s="42">
        <v>0.83</v>
      </c>
      <c r="BG418" s="42">
        <v>0.05</v>
      </c>
      <c r="BH418" s="42">
        <v>15.03</v>
      </c>
      <c r="BI418" s="42">
        <v>0.18</v>
      </c>
      <c r="BN418" s="46">
        <v>7.32</v>
      </c>
      <c r="BO418" s="42">
        <v>0.35</v>
      </c>
      <c r="BP418" s="42">
        <v>0.13</v>
      </c>
      <c r="BQ418" s="42">
        <v>0.11</v>
      </c>
      <c r="BR418" s="42">
        <v>8.48</v>
      </c>
      <c r="BS418" s="42">
        <v>0.1</v>
      </c>
      <c r="BX418" s="42">
        <v>12.84</v>
      </c>
      <c r="BY418" s="42">
        <v>0.24</v>
      </c>
      <c r="BZ418" s="42">
        <v>2.6</v>
      </c>
      <c r="CA418" s="42">
        <v>0.16</v>
      </c>
      <c r="CB418" s="42">
        <v>1.98</v>
      </c>
      <c r="CC418" s="42">
        <v>0.08</v>
      </c>
      <c r="DH418" s="46">
        <f t="shared" si="393"/>
        <v>100.00999999999999</v>
      </c>
      <c r="DJ418" s="42">
        <f t="shared" si="370"/>
        <v>0</v>
      </c>
      <c r="DL418" s="42" t="s">
        <v>408</v>
      </c>
      <c r="DU418" s="46"/>
      <c r="DW418" s="84"/>
      <c r="DX418" s="42">
        <f t="shared" si="371"/>
        <v>50.7949205079492</v>
      </c>
      <c r="DY418" s="42">
        <f t="shared" si="372"/>
        <v>0.45995400459954011</v>
      </c>
      <c r="DZ418" s="42">
        <f t="shared" si="373"/>
        <v>0.82991700829917014</v>
      </c>
      <c r="EA418" s="42">
        <f t="shared" si="374"/>
        <v>4.9995000499950017E-2</v>
      </c>
      <c r="EB418" s="42">
        <f t="shared" si="375"/>
        <v>15.028497150284972</v>
      </c>
      <c r="EC418" s="42">
        <f t="shared" si="376"/>
        <v>0.17998200179982005</v>
      </c>
      <c r="ED418" s="42">
        <f t="shared" si="377"/>
        <v>7.3192680731926822</v>
      </c>
      <c r="EE418" s="42">
        <f t="shared" si="378"/>
        <v>0.3499650034996501</v>
      </c>
      <c r="EF418" s="42">
        <f t="shared" si="379"/>
        <v>0.12998700129987004</v>
      </c>
      <c r="EG418" s="42">
        <f t="shared" si="380"/>
        <v>0.10998900109989003</v>
      </c>
      <c r="EH418" s="42">
        <f t="shared" si="381"/>
        <v>8.4791520847915223</v>
      </c>
      <c r="EI418" s="42">
        <f t="shared" si="382"/>
        <v>9.9990000999900033E-2</v>
      </c>
      <c r="EJ418" s="42">
        <f t="shared" si="383"/>
        <v>12.838716128387162</v>
      </c>
      <c r="EK418" s="42">
        <f t="shared" si="384"/>
        <v>0.23997600239976002</v>
      </c>
      <c r="EL418" s="42">
        <f t="shared" si="385"/>
        <v>2.5997400259974004</v>
      </c>
      <c r="EM418" s="42">
        <f t="shared" si="386"/>
        <v>0.15998400159984003</v>
      </c>
      <c r="EN418" s="42">
        <f t="shared" si="387"/>
        <v>1.9798020197980204</v>
      </c>
      <c r="EO418" s="42">
        <f t="shared" si="388"/>
        <v>7.9992000799920027E-2</v>
      </c>
      <c r="EP418" s="42">
        <f t="shared" si="389"/>
        <v>0</v>
      </c>
      <c r="EQ418" s="42" t="e">
        <f t="shared" si="390"/>
        <v>#DIV/0!</v>
      </c>
      <c r="ER418" s="42">
        <f t="shared" si="391"/>
        <v>100</v>
      </c>
      <c r="ES418" s="42">
        <f t="shared" si="392"/>
        <v>0</v>
      </c>
    </row>
    <row r="419" spans="1:149" s="41" customFormat="1" x14ac:dyDescent="0.45">
      <c r="A419" s="41" t="s">
        <v>796</v>
      </c>
      <c r="B419" s="75" t="s">
        <v>112</v>
      </c>
      <c r="C419" s="41" t="s">
        <v>518</v>
      </c>
      <c r="D419" s="41" t="s">
        <v>791</v>
      </c>
      <c r="E419" s="41" t="s">
        <v>20</v>
      </c>
      <c r="F419" s="41" t="s">
        <v>570</v>
      </c>
      <c r="G419" s="41" t="s">
        <v>797</v>
      </c>
      <c r="H419" s="41" t="s">
        <v>224</v>
      </c>
      <c r="I419" s="41">
        <v>70</v>
      </c>
      <c r="J419" s="41">
        <v>48.5</v>
      </c>
      <c r="L419" s="41">
        <v>1200</v>
      </c>
      <c r="N419" s="41" t="s">
        <v>92</v>
      </c>
      <c r="O419" s="41" t="s">
        <v>806</v>
      </c>
      <c r="P419" s="76" t="s">
        <v>226</v>
      </c>
      <c r="Q419" s="78" t="s">
        <v>805</v>
      </c>
      <c r="R419" s="78"/>
      <c r="S419" s="79"/>
      <c r="U419" s="41">
        <v>1.82</v>
      </c>
      <c r="W419" s="41">
        <v>0</v>
      </c>
      <c r="AA419" s="52">
        <f t="shared" ref="AA419:AA447" si="394">(W419/18.02)/((U419/44.01)+(W419/18.02))</f>
        <v>0</v>
      </c>
      <c r="AB419" s="59"/>
      <c r="AC419" s="52">
        <f>1-AA419</f>
        <v>1</v>
      </c>
      <c r="AE419" s="59"/>
      <c r="AG419" s="59"/>
      <c r="AQ419" s="75" t="s">
        <v>110</v>
      </c>
      <c r="AR419" s="80">
        <v>0.99229999999999996</v>
      </c>
      <c r="AS419" s="80">
        <v>1.107</v>
      </c>
      <c r="AU419" s="81"/>
      <c r="AV419" s="81">
        <v>485</v>
      </c>
      <c r="AW419" s="81">
        <v>0</v>
      </c>
      <c r="AX419" s="81"/>
      <c r="AY419" s="81">
        <v>536.89499999999998</v>
      </c>
      <c r="AZ419" s="81">
        <v>22.781686155824811</v>
      </c>
      <c r="BA419" s="75"/>
      <c r="BB419" s="82" t="s">
        <v>441</v>
      </c>
      <c r="BC419" s="75" t="s">
        <v>132</v>
      </c>
      <c r="BD419" s="45">
        <v>47.393492299999998</v>
      </c>
      <c r="BF419" s="45">
        <v>1.6506179799999996</v>
      </c>
      <c r="BH419" s="45">
        <v>17.118984079999997</v>
      </c>
      <c r="BN419" s="45">
        <v>10.121154559999999</v>
      </c>
      <c r="BR419" s="45">
        <v>5.6931494399999982</v>
      </c>
      <c r="BX419" s="45">
        <v>10.803146419999997</v>
      </c>
      <c r="BZ419" s="45">
        <v>3.4099592999999997</v>
      </c>
      <c r="CB419" s="45">
        <v>1.9669040599999996</v>
      </c>
      <c r="CD419" s="45">
        <v>0.50408093999999992</v>
      </c>
      <c r="DH419" s="45">
        <f t="shared" ref="DH419:DH444" si="395">SUM(BD419,BF419,BH419,BN419,BP419,BR419,BX419,BZ419,CB419,CD419)</f>
        <v>98.661489079999981</v>
      </c>
      <c r="DJ419" s="45">
        <f t="shared" ref="DJ419:DJ444" si="396">IF(AND(DH419&lt;100, DH419&gt;0), 100-DH419, 0)</f>
        <v>1.3385109200000187</v>
      </c>
      <c r="DL419" s="41" t="s">
        <v>111</v>
      </c>
      <c r="DO419" s="41">
        <v>0.95</v>
      </c>
      <c r="DP419" s="41">
        <v>0.05</v>
      </c>
      <c r="DQ419" s="41">
        <f>DS419/10000</f>
        <v>3.0599999999999999E-2</v>
      </c>
      <c r="DS419" s="41">
        <v>306</v>
      </c>
      <c r="DT419" s="41">
        <v>43</v>
      </c>
      <c r="DU419" s="45"/>
      <c r="DW419" s="75"/>
      <c r="DX419" s="41">
        <f t="shared" si="371"/>
        <v>48.03646563814867</v>
      </c>
      <c r="DY419" s="41">
        <f t="shared" si="372"/>
        <v>0</v>
      </c>
      <c r="DZ419" s="41">
        <f t="shared" si="373"/>
        <v>1.6730114205570024</v>
      </c>
      <c r="EA419" s="41">
        <f t="shared" si="374"/>
        <v>0</v>
      </c>
      <c r="EB419" s="41">
        <f t="shared" si="375"/>
        <v>17.351232217992386</v>
      </c>
      <c r="EC419" s="41">
        <f t="shared" si="376"/>
        <v>0</v>
      </c>
      <c r="ED419" s="41">
        <f t="shared" si="377"/>
        <v>10.258465237427371</v>
      </c>
      <c r="EE419" s="41">
        <f t="shared" si="378"/>
        <v>0</v>
      </c>
      <c r="EF419" s="41">
        <f t="shared" si="379"/>
        <v>0</v>
      </c>
      <c r="EG419" s="41" t="e">
        <f t="shared" si="380"/>
        <v>#DIV/0!</v>
      </c>
      <c r="EH419" s="41">
        <f t="shared" si="381"/>
        <v>5.7703866960528947</v>
      </c>
      <c r="EI419" s="41">
        <f t="shared" si="382"/>
        <v>0</v>
      </c>
      <c r="EJ419" s="41">
        <f t="shared" si="383"/>
        <v>10.949709477058706</v>
      </c>
      <c r="EK419" s="41">
        <f t="shared" si="384"/>
        <v>0</v>
      </c>
      <c r="EL419" s="41">
        <f t="shared" si="385"/>
        <v>3.4562211981566824</v>
      </c>
      <c r="EM419" s="41">
        <f t="shared" si="386"/>
        <v>0</v>
      </c>
      <c r="EN419" s="41">
        <f t="shared" si="387"/>
        <v>1.9935884592266078</v>
      </c>
      <c r="EO419" s="41">
        <f t="shared" si="388"/>
        <v>0</v>
      </c>
      <c r="EP419" s="41">
        <f t="shared" si="389"/>
        <v>0.51091965537968342</v>
      </c>
      <c r="EQ419" s="41">
        <f t="shared" si="390"/>
        <v>0</v>
      </c>
      <c r="ER419" s="41">
        <f t="shared" si="391"/>
        <v>100</v>
      </c>
      <c r="ES419" s="41">
        <f t="shared" si="392"/>
        <v>0</v>
      </c>
    </row>
    <row r="420" spans="1:149" s="41" customFormat="1" x14ac:dyDescent="0.45">
      <c r="A420" s="41" t="s">
        <v>796</v>
      </c>
      <c r="B420" s="75" t="s">
        <v>112</v>
      </c>
      <c r="C420" s="41" t="s">
        <v>518</v>
      </c>
      <c r="D420" s="41" t="s">
        <v>791</v>
      </c>
      <c r="E420" s="41" t="s">
        <v>20</v>
      </c>
      <c r="F420" s="41" t="s">
        <v>571</v>
      </c>
      <c r="G420" s="41" t="s">
        <v>797</v>
      </c>
      <c r="H420" s="41" t="s">
        <v>224</v>
      </c>
      <c r="I420" s="41">
        <v>70</v>
      </c>
      <c r="J420" s="41">
        <v>48.5</v>
      </c>
      <c r="L420" s="41">
        <v>1200</v>
      </c>
      <c r="N420" s="41" t="s">
        <v>92</v>
      </c>
      <c r="O420" s="41" t="s">
        <v>806</v>
      </c>
      <c r="P420" s="76" t="s">
        <v>226</v>
      </c>
      <c r="Q420" s="78" t="s">
        <v>805</v>
      </c>
      <c r="R420" s="78"/>
      <c r="S420" s="79"/>
      <c r="U420" s="41">
        <v>2.4500000000000002</v>
      </c>
      <c r="W420" s="41">
        <v>2.3199999999999998</v>
      </c>
      <c r="AA420" s="57">
        <f t="shared" si="394"/>
        <v>0.69813103666132892</v>
      </c>
      <c r="AB420" s="59"/>
      <c r="AC420" s="57">
        <f t="shared" ref="AC420:AC444" si="397">1-AA420</f>
        <v>0.30186896333867108</v>
      </c>
      <c r="AE420" s="59"/>
      <c r="AG420" s="59"/>
      <c r="AQ420" s="75" t="s">
        <v>110</v>
      </c>
      <c r="AR420" s="80">
        <v>0.99180000000000001</v>
      </c>
      <c r="AS420" s="80">
        <v>1.113</v>
      </c>
      <c r="AU420" s="81">
        <v>338.59355278074452</v>
      </c>
      <c r="AV420" s="81">
        <v>146.40644721925548</v>
      </c>
      <c r="AW420" s="81">
        <v>335.81708564794241</v>
      </c>
      <c r="AX420" s="81">
        <v>14.16776567197998</v>
      </c>
      <c r="AY420" s="81">
        <v>162.95037575503136</v>
      </c>
      <c r="AZ420" s="81">
        <v>6.9143581508951462</v>
      </c>
      <c r="BA420" s="75"/>
      <c r="BB420" s="82" t="s">
        <v>441</v>
      </c>
      <c r="BC420" s="75" t="s">
        <v>132</v>
      </c>
      <c r="BD420" s="45">
        <v>47.288721549999998</v>
      </c>
      <c r="BF420" s="45">
        <v>1.6469690299999999</v>
      </c>
      <c r="BH420" s="45">
        <v>17.081139879999998</v>
      </c>
      <c r="BN420" s="45">
        <v>10.098780159999999</v>
      </c>
      <c r="BR420" s="45">
        <v>5.6805638399999996</v>
      </c>
      <c r="BX420" s="45">
        <v>10.779264369999998</v>
      </c>
      <c r="BZ420" s="45">
        <v>3.4024210499999996</v>
      </c>
      <c r="CB420" s="45">
        <v>1.9625559099999998</v>
      </c>
      <c r="CD420" s="45">
        <v>0.50296658999999999</v>
      </c>
      <c r="DH420" s="45">
        <f t="shared" si="395"/>
        <v>98.443382380000003</v>
      </c>
      <c r="DJ420" s="45">
        <f t="shared" si="396"/>
        <v>1.5566176199999973</v>
      </c>
      <c r="DL420" s="41" t="s">
        <v>111</v>
      </c>
      <c r="DO420" s="41">
        <v>1.18</v>
      </c>
      <c r="DP420" s="41">
        <v>7.0000000000000007E-2</v>
      </c>
      <c r="DQ420" s="41">
        <f t="shared" ref="DQ420:DQ444" si="398">DS420/10000</f>
        <v>1.9099999999999999E-2</v>
      </c>
      <c r="DS420" s="41">
        <v>191</v>
      </c>
      <c r="DT420" s="41">
        <v>27</v>
      </c>
      <c r="DU420" s="45"/>
      <c r="DW420" s="75"/>
      <c r="DX420" s="41">
        <f t="shared" si="371"/>
        <v>48.036465638148663</v>
      </c>
      <c r="DY420" s="41">
        <f t="shared" si="372"/>
        <v>0</v>
      </c>
      <c r="DZ420" s="41">
        <f t="shared" si="373"/>
        <v>1.6730114205570024</v>
      </c>
      <c r="EA420" s="41">
        <f t="shared" si="374"/>
        <v>0</v>
      </c>
      <c r="EB420" s="41">
        <f t="shared" si="375"/>
        <v>17.351232217992386</v>
      </c>
      <c r="EC420" s="41">
        <f t="shared" si="376"/>
        <v>0</v>
      </c>
      <c r="ED420" s="41">
        <f t="shared" si="377"/>
        <v>10.258465237427368</v>
      </c>
      <c r="EE420" s="41">
        <f t="shared" si="378"/>
        <v>0</v>
      </c>
      <c r="EF420" s="41">
        <f t="shared" si="379"/>
        <v>0</v>
      </c>
      <c r="EG420" s="41" t="e">
        <f t="shared" si="380"/>
        <v>#DIV/0!</v>
      </c>
      <c r="EH420" s="41">
        <f t="shared" si="381"/>
        <v>5.7703866960528947</v>
      </c>
      <c r="EI420" s="41">
        <f t="shared" si="382"/>
        <v>0</v>
      </c>
      <c r="EJ420" s="41">
        <f t="shared" si="383"/>
        <v>10.949709477058704</v>
      </c>
      <c r="EK420" s="41">
        <f t="shared" si="384"/>
        <v>0</v>
      </c>
      <c r="EL420" s="41">
        <f t="shared" si="385"/>
        <v>3.4562211981566815</v>
      </c>
      <c r="EM420" s="41">
        <f t="shared" si="386"/>
        <v>0</v>
      </c>
      <c r="EN420" s="41">
        <f t="shared" si="387"/>
        <v>1.9935884592266078</v>
      </c>
      <c r="EO420" s="41">
        <f t="shared" si="388"/>
        <v>0</v>
      </c>
      <c r="EP420" s="41">
        <f t="shared" si="389"/>
        <v>0.51091965537968342</v>
      </c>
      <c r="EQ420" s="41">
        <f t="shared" si="390"/>
        <v>0</v>
      </c>
      <c r="ER420" s="41">
        <f t="shared" si="391"/>
        <v>100</v>
      </c>
      <c r="ES420" s="41">
        <f t="shared" si="392"/>
        <v>0</v>
      </c>
    </row>
    <row r="421" spans="1:149" s="41" customFormat="1" x14ac:dyDescent="0.45">
      <c r="A421" s="41" t="s">
        <v>796</v>
      </c>
      <c r="B421" s="75" t="s">
        <v>112</v>
      </c>
      <c r="C421" s="41" t="s">
        <v>518</v>
      </c>
      <c r="D421" s="41" t="s">
        <v>791</v>
      </c>
      <c r="E421" s="41" t="s">
        <v>20</v>
      </c>
      <c r="F421" s="41" t="s">
        <v>572</v>
      </c>
      <c r="G421" s="41" t="s">
        <v>797</v>
      </c>
      <c r="H421" s="41" t="s">
        <v>224</v>
      </c>
      <c r="I421" s="41">
        <v>70</v>
      </c>
      <c r="J421" s="41">
        <v>48.5</v>
      </c>
      <c r="L421" s="41">
        <v>1200</v>
      </c>
      <c r="N421" s="41" t="s">
        <v>92</v>
      </c>
      <c r="O421" s="41" t="s">
        <v>806</v>
      </c>
      <c r="P421" s="76" t="s">
        <v>226</v>
      </c>
      <c r="Q421" s="78" t="s">
        <v>805</v>
      </c>
      <c r="R421" s="78"/>
      <c r="S421" s="79"/>
      <c r="U421" s="41">
        <v>0</v>
      </c>
      <c r="W421" s="41">
        <v>3.77</v>
      </c>
      <c r="AA421" s="52">
        <f t="shared" si="394"/>
        <v>1</v>
      </c>
      <c r="AB421" s="59"/>
      <c r="AC421" s="52">
        <f t="shared" si="397"/>
        <v>0</v>
      </c>
      <c r="AE421" s="59"/>
      <c r="AG421" s="59"/>
      <c r="AQ421" s="75"/>
      <c r="AR421" s="80">
        <v>0.99229999999999996</v>
      </c>
      <c r="AS421" s="80"/>
      <c r="AU421" s="81">
        <v>485</v>
      </c>
      <c r="AV421" s="81"/>
      <c r="AW421" s="81">
        <v>481.26549999999997</v>
      </c>
      <c r="AX421" s="81"/>
      <c r="AY421" s="81"/>
      <c r="AZ421" s="81"/>
      <c r="BA421" s="75"/>
      <c r="BB421" s="82" t="s">
        <v>441</v>
      </c>
      <c r="BC421" s="75" t="s">
        <v>132</v>
      </c>
      <c r="BD421" s="45">
        <v>46.799199999999999</v>
      </c>
      <c r="BF421" s="45">
        <v>1.6299199999999998</v>
      </c>
      <c r="BH421" s="45">
        <v>16.904319999999998</v>
      </c>
      <c r="BN421" s="45">
        <v>9.9942399999999996</v>
      </c>
      <c r="BR421" s="45">
        <v>5.6217599999999992</v>
      </c>
      <c r="BX421" s="45">
        <v>10.667679999999997</v>
      </c>
      <c r="BZ421" s="45">
        <v>3.3671999999999995</v>
      </c>
      <c r="CB421" s="45">
        <v>1.94224</v>
      </c>
      <c r="CD421" s="45">
        <v>0.49775999999999998</v>
      </c>
      <c r="DH421" s="45">
        <f t="shared" si="395"/>
        <v>97.424319999999994</v>
      </c>
      <c r="DJ421" s="45">
        <f t="shared" si="396"/>
        <v>2.5756800000000055</v>
      </c>
      <c r="DL421" s="41" t="s">
        <v>111</v>
      </c>
      <c r="DO421" s="41">
        <v>2.2200000000000002</v>
      </c>
      <c r="DP421" s="41">
        <v>0.09</v>
      </c>
      <c r="DU421" s="45"/>
      <c r="DW421" s="75"/>
      <c r="DX421" s="41">
        <f t="shared" si="371"/>
        <v>48.03646563814867</v>
      </c>
      <c r="DY421" s="41">
        <f t="shared" si="372"/>
        <v>0</v>
      </c>
      <c r="DZ421" s="41">
        <f t="shared" si="373"/>
        <v>1.6730114205570024</v>
      </c>
      <c r="EA421" s="41">
        <f t="shared" si="374"/>
        <v>0</v>
      </c>
      <c r="EB421" s="41">
        <f t="shared" si="375"/>
        <v>17.351232217992386</v>
      </c>
      <c r="EC421" s="41">
        <f t="shared" si="376"/>
        <v>0</v>
      </c>
      <c r="ED421" s="41">
        <f t="shared" si="377"/>
        <v>10.258465237427369</v>
      </c>
      <c r="EE421" s="41">
        <f t="shared" si="378"/>
        <v>0</v>
      </c>
      <c r="EF421" s="41">
        <f t="shared" si="379"/>
        <v>0</v>
      </c>
      <c r="EG421" s="41" t="e">
        <f t="shared" si="380"/>
        <v>#DIV/0!</v>
      </c>
      <c r="EH421" s="41">
        <f t="shared" si="381"/>
        <v>5.7703866960528947</v>
      </c>
      <c r="EI421" s="41">
        <f t="shared" si="382"/>
        <v>0</v>
      </c>
      <c r="EJ421" s="41">
        <f t="shared" si="383"/>
        <v>10.949709477058702</v>
      </c>
      <c r="EK421" s="41">
        <f t="shared" si="384"/>
        <v>0</v>
      </c>
      <c r="EL421" s="41">
        <f t="shared" si="385"/>
        <v>3.4562211981566815</v>
      </c>
      <c r="EM421" s="41">
        <f t="shared" si="386"/>
        <v>0</v>
      </c>
      <c r="EN421" s="41">
        <f t="shared" si="387"/>
        <v>1.993588459226608</v>
      </c>
      <c r="EO421" s="41">
        <f t="shared" si="388"/>
        <v>0</v>
      </c>
      <c r="EP421" s="41">
        <f t="shared" si="389"/>
        <v>0.51091965537968342</v>
      </c>
      <c r="EQ421" s="41">
        <f t="shared" si="390"/>
        <v>0</v>
      </c>
      <c r="ER421" s="41">
        <f t="shared" si="391"/>
        <v>100</v>
      </c>
      <c r="ES421" s="41">
        <f t="shared" si="392"/>
        <v>0</v>
      </c>
    </row>
    <row r="422" spans="1:149" s="41" customFormat="1" x14ac:dyDescent="0.45">
      <c r="A422" s="41" t="s">
        <v>796</v>
      </c>
      <c r="B422" s="75" t="s">
        <v>112</v>
      </c>
      <c r="C422" s="41" t="s">
        <v>518</v>
      </c>
      <c r="D422" s="41" t="s">
        <v>791</v>
      </c>
      <c r="E422" s="41" t="s">
        <v>20</v>
      </c>
      <c r="F422" s="41" t="s">
        <v>573</v>
      </c>
      <c r="G422" s="41" t="s">
        <v>797</v>
      </c>
      <c r="H422" s="41" t="s">
        <v>224</v>
      </c>
      <c r="I422" s="41">
        <v>70</v>
      </c>
      <c r="J422" s="41">
        <v>48.5</v>
      </c>
      <c r="L422" s="41">
        <v>1200</v>
      </c>
      <c r="N422" s="41" t="s">
        <v>92</v>
      </c>
      <c r="O422" s="41" t="s">
        <v>806</v>
      </c>
      <c r="P422" s="76" t="s">
        <v>226</v>
      </c>
      <c r="Q422" s="78" t="s">
        <v>805</v>
      </c>
      <c r="R422" s="78"/>
      <c r="S422" s="79"/>
      <c r="U422" s="41">
        <v>0</v>
      </c>
      <c r="W422" s="41">
        <v>3.63</v>
      </c>
      <c r="AA422" s="52">
        <f t="shared" si="394"/>
        <v>1</v>
      </c>
      <c r="AB422" s="59"/>
      <c r="AC422" s="52">
        <f t="shared" si="397"/>
        <v>0</v>
      </c>
      <c r="AE422" s="59"/>
      <c r="AG422" s="59"/>
      <c r="AQ422" s="75"/>
      <c r="AR422" s="80">
        <v>0.99229999999999996</v>
      </c>
      <c r="AS422" s="80"/>
      <c r="AU422" s="81">
        <v>485</v>
      </c>
      <c r="AV422" s="81"/>
      <c r="AW422" s="81">
        <v>481.26549999999997</v>
      </c>
      <c r="AX422" s="81"/>
      <c r="AY422" s="81"/>
      <c r="AZ422" s="81"/>
      <c r="BA422" s="75"/>
      <c r="BB422" s="82" t="s">
        <v>441</v>
      </c>
      <c r="BC422" s="75" t="s">
        <v>132</v>
      </c>
      <c r="BD422" s="45">
        <v>46.895099999999999</v>
      </c>
      <c r="BF422" s="45">
        <v>1.6332599999999999</v>
      </c>
      <c r="BH422" s="45">
        <v>16.938959999999998</v>
      </c>
      <c r="BN422" s="45">
        <v>10.014720000000001</v>
      </c>
      <c r="BR422" s="45">
        <v>5.6332800000000001</v>
      </c>
      <c r="BX422" s="45">
        <v>10.689539999999999</v>
      </c>
      <c r="BZ422" s="45">
        <v>3.3741000000000003</v>
      </c>
      <c r="CB422" s="45">
        <v>1.9462199999999998</v>
      </c>
      <c r="CD422" s="45">
        <v>0.49878</v>
      </c>
      <c r="DH422" s="45">
        <f t="shared" si="395"/>
        <v>97.623959999999983</v>
      </c>
      <c r="DJ422" s="45">
        <f t="shared" si="396"/>
        <v>2.3760400000000175</v>
      </c>
      <c r="DL422" s="41" t="s">
        <v>111</v>
      </c>
      <c r="DO422" s="41">
        <v>2.02</v>
      </c>
      <c r="DP422" s="41">
        <v>0.11</v>
      </c>
      <c r="DU422" s="45"/>
      <c r="DW422" s="75"/>
      <c r="DX422" s="41">
        <f t="shared" si="371"/>
        <v>48.03646563814867</v>
      </c>
      <c r="DY422" s="41">
        <f t="shared" si="372"/>
        <v>0</v>
      </c>
      <c r="DZ422" s="41">
        <f t="shared" si="373"/>
        <v>1.6730114205570028</v>
      </c>
      <c r="EA422" s="41">
        <f t="shared" si="374"/>
        <v>0</v>
      </c>
      <c r="EB422" s="41">
        <f t="shared" si="375"/>
        <v>17.351232217992386</v>
      </c>
      <c r="EC422" s="41">
        <f t="shared" si="376"/>
        <v>0</v>
      </c>
      <c r="ED422" s="41">
        <f t="shared" si="377"/>
        <v>10.258465237427373</v>
      </c>
      <c r="EE422" s="41">
        <f t="shared" si="378"/>
        <v>0</v>
      </c>
      <c r="EF422" s="41">
        <f t="shared" si="379"/>
        <v>0</v>
      </c>
      <c r="EG422" s="41" t="e">
        <f t="shared" si="380"/>
        <v>#DIV/0!</v>
      </c>
      <c r="EH422" s="41">
        <f t="shared" si="381"/>
        <v>5.7703866960528964</v>
      </c>
      <c r="EI422" s="41">
        <f t="shared" si="382"/>
        <v>0</v>
      </c>
      <c r="EJ422" s="41">
        <f t="shared" si="383"/>
        <v>10.949709477058708</v>
      </c>
      <c r="EK422" s="41">
        <f t="shared" si="384"/>
        <v>0</v>
      </c>
      <c r="EL422" s="41">
        <f t="shared" si="385"/>
        <v>3.4562211981566828</v>
      </c>
      <c r="EM422" s="41">
        <f t="shared" si="386"/>
        <v>0</v>
      </c>
      <c r="EN422" s="41">
        <f t="shared" si="387"/>
        <v>1.993588459226608</v>
      </c>
      <c r="EO422" s="41">
        <f t="shared" si="388"/>
        <v>0</v>
      </c>
      <c r="EP422" s="41">
        <f t="shared" si="389"/>
        <v>0.51091965537968353</v>
      </c>
      <c r="EQ422" s="41">
        <f t="shared" si="390"/>
        <v>0</v>
      </c>
      <c r="ER422" s="41">
        <f t="shared" si="391"/>
        <v>100</v>
      </c>
      <c r="ES422" s="41">
        <f t="shared" si="392"/>
        <v>0</v>
      </c>
    </row>
    <row r="423" spans="1:149" s="41" customFormat="1" x14ac:dyDescent="0.45">
      <c r="A423" s="41" t="s">
        <v>796</v>
      </c>
      <c r="B423" s="75" t="s">
        <v>112</v>
      </c>
      <c r="C423" s="41" t="s">
        <v>518</v>
      </c>
      <c r="D423" s="41" t="s">
        <v>791</v>
      </c>
      <c r="E423" s="41" t="s">
        <v>20</v>
      </c>
      <c r="F423" s="41" t="s">
        <v>574</v>
      </c>
      <c r="G423" s="41" t="s">
        <v>797</v>
      </c>
      <c r="H423" s="41" t="s">
        <v>224</v>
      </c>
      <c r="I423" s="41">
        <v>50</v>
      </c>
      <c r="J423" s="41">
        <v>101.5</v>
      </c>
      <c r="L423" s="41">
        <v>1200</v>
      </c>
      <c r="N423" s="41" t="s">
        <v>92</v>
      </c>
      <c r="O423" s="41" t="s">
        <v>806</v>
      </c>
      <c r="P423" s="76" t="s">
        <v>226</v>
      </c>
      <c r="Q423" s="78" t="s">
        <v>805</v>
      </c>
      <c r="R423" s="78"/>
      <c r="S423" s="79"/>
      <c r="U423" s="41">
        <v>1.04</v>
      </c>
      <c r="W423" s="41">
        <v>0</v>
      </c>
      <c r="AA423" s="52">
        <f t="shared" si="394"/>
        <v>0</v>
      </c>
      <c r="AB423" s="59"/>
      <c r="AC423" s="52">
        <f t="shared" si="397"/>
        <v>1</v>
      </c>
      <c r="AE423" s="59"/>
      <c r="AG423" s="59"/>
      <c r="AQ423" s="75" t="s">
        <v>110</v>
      </c>
      <c r="AR423" s="80">
        <v>0.99070000000000003</v>
      </c>
      <c r="AS423" s="80">
        <v>1.248</v>
      </c>
      <c r="AU423" s="81"/>
      <c r="AV423" s="81">
        <v>1015</v>
      </c>
      <c r="AW423" s="81">
        <v>0</v>
      </c>
      <c r="AX423" s="81"/>
      <c r="AY423" s="81">
        <v>1266.72</v>
      </c>
      <c r="AZ423" s="81">
        <v>27.990347547681505</v>
      </c>
      <c r="BA423" s="75"/>
      <c r="BB423" s="82" t="s">
        <v>441</v>
      </c>
      <c r="BC423" s="75" t="s">
        <v>132</v>
      </c>
      <c r="BD423" s="45">
        <v>47.348563149999997</v>
      </c>
      <c r="BF423" s="45">
        <v>1.6490531899999998</v>
      </c>
      <c r="BH423" s="45">
        <v>17.10275524</v>
      </c>
      <c r="BN423" s="45">
        <v>10.111559680000001</v>
      </c>
      <c r="BR423" s="45">
        <v>5.6877523199999995</v>
      </c>
      <c r="BX423" s="45">
        <v>10.79290501</v>
      </c>
      <c r="BZ423" s="45">
        <v>3.40672665</v>
      </c>
      <c r="CB423" s="45">
        <v>1.96503943</v>
      </c>
      <c r="CD423" s="45">
        <v>0.50360307000000004</v>
      </c>
      <c r="DH423" s="45">
        <f t="shared" si="395"/>
        <v>98.567957739999997</v>
      </c>
      <c r="DJ423" s="45">
        <f t="shared" si="396"/>
        <v>1.4320422600000029</v>
      </c>
      <c r="DL423" s="41" t="s">
        <v>111</v>
      </c>
      <c r="DO423" s="41">
        <v>0.99</v>
      </c>
      <c r="DP423" s="41">
        <v>0.06</v>
      </c>
      <c r="DQ423" s="41">
        <f t="shared" si="398"/>
        <v>8.43E-2</v>
      </c>
      <c r="DS423" s="41">
        <v>843</v>
      </c>
      <c r="DT423" s="41">
        <v>118</v>
      </c>
      <c r="DU423" s="45"/>
      <c r="DW423" s="75"/>
      <c r="DX423" s="41">
        <f t="shared" si="371"/>
        <v>48.03646563814867</v>
      </c>
      <c r="DY423" s="41">
        <f t="shared" si="372"/>
        <v>0</v>
      </c>
      <c r="DZ423" s="41">
        <f t="shared" si="373"/>
        <v>1.6730114205570024</v>
      </c>
      <c r="EA423" s="41">
        <f t="shared" si="374"/>
        <v>0</v>
      </c>
      <c r="EB423" s="41">
        <f t="shared" si="375"/>
        <v>17.351232217992386</v>
      </c>
      <c r="EC423" s="41">
        <f t="shared" si="376"/>
        <v>0</v>
      </c>
      <c r="ED423" s="41">
        <f t="shared" si="377"/>
        <v>10.258465237427371</v>
      </c>
      <c r="EE423" s="41">
        <f t="shared" si="378"/>
        <v>0</v>
      </c>
      <c r="EF423" s="41">
        <f t="shared" si="379"/>
        <v>0</v>
      </c>
      <c r="EG423" s="41" t="e">
        <f t="shared" si="380"/>
        <v>#DIV/0!</v>
      </c>
      <c r="EH423" s="41">
        <f t="shared" si="381"/>
        <v>5.7703866960528947</v>
      </c>
      <c r="EI423" s="41">
        <f t="shared" si="382"/>
        <v>0</v>
      </c>
      <c r="EJ423" s="41">
        <f t="shared" si="383"/>
        <v>10.949709477058706</v>
      </c>
      <c r="EK423" s="41">
        <f t="shared" si="384"/>
        <v>0</v>
      </c>
      <c r="EL423" s="41">
        <f t="shared" si="385"/>
        <v>3.4562211981566824</v>
      </c>
      <c r="EM423" s="41">
        <f t="shared" si="386"/>
        <v>0</v>
      </c>
      <c r="EN423" s="41">
        <f t="shared" si="387"/>
        <v>1.993588459226608</v>
      </c>
      <c r="EO423" s="41">
        <f t="shared" si="388"/>
        <v>0</v>
      </c>
      <c r="EP423" s="41">
        <f t="shared" si="389"/>
        <v>0.51091965537968342</v>
      </c>
      <c r="EQ423" s="41">
        <f t="shared" si="390"/>
        <v>0</v>
      </c>
      <c r="ER423" s="41">
        <f t="shared" si="391"/>
        <v>100</v>
      </c>
      <c r="ES423" s="41">
        <f t="shared" si="392"/>
        <v>0</v>
      </c>
    </row>
    <row r="424" spans="1:149" s="41" customFormat="1" x14ac:dyDescent="0.45">
      <c r="A424" s="41" t="s">
        <v>796</v>
      </c>
      <c r="B424" s="75" t="s">
        <v>112</v>
      </c>
      <c r="C424" s="41" t="s">
        <v>518</v>
      </c>
      <c r="D424" s="41" t="s">
        <v>791</v>
      </c>
      <c r="E424" s="41" t="s">
        <v>20</v>
      </c>
      <c r="F424" s="41" t="s">
        <v>575</v>
      </c>
      <c r="G424" s="41" t="s">
        <v>797</v>
      </c>
      <c r="H424" s="41" t="s">
        <v>224</v>
      </c>
      <c r="I424" s="41">
        <v>50</v>
      </c>
      <c r="J424" s="41">
        <v>101.5</v>
      </c>
      <c r="L424" s="41">
        <v>1200</v>
      </c>
      <c r="N424" s="41" t="s">
        <v>92</v>
      </c>
      <c r="O424" s="41" t="s">
        <v>806</v>
      </c>
      <c r="P424" s="76" t="s">
        <v>226</v>
      </c>
      <c r="Q424" s="78" t="s">
        <v>805</v>
      </c>
      <c r="R424" s="78"/>
      <c r="S424" s="79"/>
      <c r="U424" s="41">
        <v>3.59</v>
      </c>
      <c r="W424" s="41">
        <v>2.99</v>
      </c>
      <c r="AA424" s="57">
        <f t="shared" si="394"/>
        <v>0.67041349244478732</v>
      </c>
      <c r="AB424" s="59"/>
      <c r="AC424" s="57">
        <f t="shared" si="397"/>
        <v>0.32958650755521268</v>
      </c>
      <c r="AE424" s="59"/>
      <c r="AG424" s="59"/>
      <c r="AQ424" s="75" t="s">
        <v>110</v>
      </c>
      <c r="AR424" s="80">
        <v>0.99039999999999995</v>
      </c>
      <c r="AS424" s="80">
        <v>1.264</v>
      </c>
      <c r="AU424" s="81">
        <v>680.46969483145915</v>
      </c>
      <c r="AV424" s="81">
        <v>334.53030516854085</v>
      </c>
      <c r="AW424" s="81">
        <v>673.9371857610771</v>
      </c>
      <c r="AX424" s="81">
        <v>14.290946750808663</v>
      </c>
      <c r="AY424" s="81">
        <v>422.84630573303565</v>
      </c>
      <c r="AZ424" s="81">
        <v>9.3435132126443552</v>
      </c>
      <c r="BA424" s="75"/>
      <c r="BB424" s="82" t="s">
        <v>441</v>
      </c>
      <c r="BC424" s="75" t="s">
        <v>132</v>
      </c>
      <c r="BD424" s="45">
        <v>46.820873400000004</v>
      </c>
      <c r="BF424" s="45">
        <v>1.6306748399999997</v>
      </c>
      <c r="BH424" s="45">
        <v>16.912148639999998</v>
      </c>
      <c r="BN424" s="45">
        <v>9.9988684799999987</v>
      </c>
      <c r="BR424" s="45">
        <v>5.6243635199999993</v>
      </c>
      <c r="BX424" s="45">
        <v>10.672620359999998</v>
      </c>
      <c r="BZ424" s="45">
        <v>3.3687593999999996</v>
      </c>
      <c r="CB424" s="45">
        <v>1.9431394799999999</v>
      </c>
      <c r="CD424" s="45">
        <v>0.49799051999999994</v>
      </c>
      <c r="DH424" s="45">
        <f t="shared" si="395"/>
        <v>97.469438639999993</v>
      </c>
      <c r="DJ424" s="45">
        <f t="shared" si="396"/>
        <v>2.5305613600000072</v>
      </c>
      <c r="DL424" s="41" t="s">
        <v>111</v>
      </c>
      <c r="DO424" s="41">
        <v>2.12</v>
      </c>
      <c r="DP424" s="41">
        <v>0.17</v>
      </c>
      <c r="DQ424" s="41">
        <f t="shared" si="398"/>
        <v>5.4800000000000001E-2</v>
      </c>
      <c r="DS424" s="41">
        <v>548</v>
      </c>
      <c r="DT424" s="41">
        <v>82</v>
      </c>
      <c r="DU424" s="45"/>
      <c r="DW424" s="75"/>
      <c r="DX424" s="41">
        <f t="shared" si="371"/>
        <v>48.03646563814867</v>
      </c>
      <c r="DY424" s="41">
        <f t="shared" si="372"/>
        <v>0</v>
      </c>
      <c r="DZ424" s="41">
        <f t="shared" si="373"/>
        <v>1.6730114205570024</v>
      </c>
      <c r="EA424" s="41">
        <f t="shared" si="374"/>
        <v>0</v>
      </c>
      <c r="EB424" s="41">
        <f t="shared" si="375"/>
        <v>17.351232217992386</v>
      </c>
      <c r="EC424" s="41">
        <f t="shared" si="376"/>
        <v>0</v>
      </c>
      <c r="ED424" s="41">
        <f t="shared" si="377"/>
        <v>10.258465237427369</v>
      </c>
      <c r="EE424" s="41">
        <f t="shared" si="378"/>
        <v>0</v>
      </c>
      <c r="EF424" s="41">
        <f t="shared" si="379"/>
        <v>0</v>
      </c>
      <c r="EG424" s="41" t="e">
        <f t="shared" si="380"/>
        <v>#DIV/0!</v>
      </c>
      <c r="EH424" s="41">
        <f t="shared" si="381"/>
        <v>5.7703866960528947</v>
      </c>
      <c r="EI424" s="41">
        <f t="shared" si="382"/>
        <v>0</v>
      </c>
      <c r="EJ424" s="41">
        <f t="shared" si="383"/>
        <v>10.949709477058704</v>
      </c>
      <c r="EK424" s="41">
        <f t="shared" si="384"/>
        <v>0</v>
      </c>
      <c r="EL424" s="41">
        <f t="shared" si="385"/>
        <v>3.4562211981566815</v>
      </c>
      <c r="EM424" s="41">
        <f t="shared" si="386"/>
        <v>0</v>
      </c>
      <c r="EN424" s="41">
        <f t="shared" si="387"/>
        <v>1.993588459226608</v>
      </c>
      <c r="EO424" s="41">
        <f t="shared" si="388"/>
        <v>0</v>
      </c>
      <c r="EP424" s="41">
        <f t="shared" si="389"/>
        <v>0.51091965537968342</v>
      </c>
      <c r="EQ424" s="41">
        <f t="shared" si="390"/>
        <v>0</v>
      </c>
      <c r="ER424" s="41">
        <f t="shared" si="391"/>
        <v>100</v>
      </c>
      <c r="ES424" s="41">
        <f t="shared" si="392"/>
        <v>0</v>
      </c>
    </row>
    <row r="425" spans="1:149" s="41" customFormat="1" x14ac:dyDescent="0.45">
      <c r="A425" s="41" t="s">
        <v>796</v>
      </c>
      <c r="B425" s="75" t="s">
        <v>112</v>
      </c>
      <c r="C425" s="41" t="s">
        <v>518</v>
      </c>
      <c r="D425" s="41" t="s">
        <v>791</v>
      </c>
      <c r="E425" s="41" t="s">
        <v>20</v>
      </c>
      <c r="F425" s="41" t="s">
        <v>576</v>
      </c>
      <c r="G425" s="41" t="s">
        <v>797</v>
      </c>
      <c r="H425" s="41" t="s">
        <v>224</v>
      </c>
      <c r="I425" s="41">
        <v>50</v>
      </c>
      <c r="J425" s="41">
        <v>101.5</v>
      </c>
      <c r="L425" s="41">
        <v>1200</v>
      </c>
      <c r="N425" s="41" t="s">
        <v>92</v>
      </c>
      <c r="O425" s="41" t="s">
        <v>806</v>
      </c>
      <c r="P425" s="76" t="s">
        <v>226</v>
      </c>
      <c r="Q425" s="78" t="s">
        <v>805</v>
      </c>
      <c r="R425" s="78"/>
      <c r="S425" s="79"/>
      <c r="U425" s="41">
        <v>0</v>
      </c>
      <c r="W425" s="41">
        <v>4.8499999999999996</v>
      </c>
      <c r="AA425" s="52">
        <f t="shared" si="394"/>
        <v>1</v>
      </c>
      <c r="AB425" s="59"/>
      <c r="AC425" s="52">
        <f t="shared" si="397"/>
        <v>0</v>
      </c>
      <c r="AE425" s="59"/>
      <c r="AG425" s="59"/>
      <c r="AQ425" s="75"/>
      <c r="AR425" s="80">
        <v>0.99070000000000003</v>
      </c>
      <c r="AS425" s="80"/>
      <c r="AU425" s="81">
        <v>1015</v>
      </c>
      <c r="AV425" s="81"/>
      <c r="AW425" s="81">
        <v>1005.5605</v>
      </c>
      <c r="AX425" s="81"/>
      <c r="AY425" s="81"/>
      <c r="AZ425" s="81"/>
      <c r="BA425" s="75"/>
      <c r="BB425" s="82" t="s">
        <v>441</v>
      </c>
      <c r="BC425" s="75" t="s">
        <v>132</v>
      </c>
      <c r="BD425" s="45">
        <v>46.195029999999996</v>
      </c>
      <c r="BF425" s="45">
        <v>1.6088779999999998</v>
      </c>
      <c r="BH425" s="45">
        <v>16.686087999999998</v>
      </c>
      <c r="BN425" s="45">
        <v>9.8652159999999984</v>
      </c>
      <c r="BR425" s="45">
        <v>5.5491839999999995</v>
      </c>
      <c r="BX425" s="45">
        <v>10.529961999999998</v>
      </c>
      <c r="BZ425" s="45">
        <v>3.3237299999999999</v>
      </c>
      <c r="CB425" s="45">
        <v>1.9171659999999997</v>
      </c>
      <c r="CD425" s="45">
        <v>0.49133399999999994</v>
      </c>
      <c r="DH425" s="45">
        <f t="shared" si="395"/>
        <v>96.166587999999976</v>
      </c>
      <c r="DJ425" s="45">
        <f t="shared" si="396"/>
        <v>3.833412000000024</v>
      </c>
      <c r="DL425" s="41" t="s">
        <v>111</v>
      </c>
      <c r="DO425" s="41">
        <v>3.48</v>
      </c>
      <c r="DP425" s="41">
        <v>0.22</v>
      </c>
      <c r="DU425" s="45"/>
      <c r="DW425" s="75"/>
      <c r="DX425" s="41">
        <f t="shared" si="371"/>
        <v>48.03646563814867</v>
      </c>
      <c r="DY425" s="41">
        <f t="shared" si="372"/>
        <v>0</v>
      </c>
      <c r="DZ425" s="41">
        <f t="shared" si="373"/>
        <v>1.6730114205570028</v>
      </c>
      <c r="EA425" s="41">
        <f t="shared" si="374"/>
        <v>0</v>
      </c>
      <c r="EB425" s="41">
        <f t="shared" si="375"/>
        <v>17.351232217992386</v>
      </c>
      <c r="EC425" s="41">
        <f t="shared" si="376"/>
        <v>0</v>
      </c>
      <c r="ED425" s="41">
        <f t="shared" si="377"/>
        <v>10.258465237427371</v>
      </c>
      <c r="EE425" s="41">
        <f t="shared" si="378"/>
        <v>0</v>
      </c>
      <c r="EF425" s="41">
        <f t="shared" si="379"/>
        <v>0</v>
      </c>
      <c r="EG425" s="41" t="e">
        <f t="shared" si="380"/>
        <v>#DIV/0!</v>
      </c>
      <c r="EH425" s="41">
        <f t="shared" si="381"/>
        <v>5.7703866960528964</v>
      </c>
      <c r="EI425" s="41">
        <f t="shared" si="382"/>
        <v>0</v>
      </c>
      <c r="EJ425" s="41">
        <f t="shared" si="383"/>
        <v>10.949709477058706</v>
      </c>
      <c r="EK425" s="41">
        <f t="shared" si="384"/>
        <v>0</v>
      </c>
      <c r="EL425" s="41">
        <f t="shared" si="385"/>
        <v>3.4562211981566828</v>
      </c>
      <c r="EM425" s="41">
        <f t="shared" si="386"/>
        <v>0</v>
      </c>
      <c r="EN425" s="41">
        <f t="shared" si="387"/>
        <v>1.993588459226608</v>
      </c>
      <c r="EO425" s="41">
        <f t="shared" si="388"/>
        <v>0</v>
      </c>
      <c r="EP425" s="41">
        <f t="shared" si="389"/>
        <v>0.51091965537968342</v>
      </c>
      <c r="EQ425" s="41">
        <f t="shared" si="390"/>
        <v>0</v>
      </c>
      <c r="ER425" s="41">
        <f t="shared" si="391"/>
        <v>100</v>
      </c>
      <c r="ES425" s="41">
        <f t="shared" si="392"/>
        <v>0</v>
      </c>
    </row>
    <row r="426" spans="1:149" s="41" customFormat="1" x14ac:dyDescent="0.45">
      <c r="A426" s="41" t="s">
        <v>796</v>
      </c>
      <c r="B426" s="75" t="s">
        <v>112</v>
      </c>
      <c r="C426" s="41" t="s">
        <v>518</v>
      </c>
      <c r="D426" s="41" t="s">
        <v>791</v>
      </c>
      <c r="E426" s="41" t="s">
        <v>20</v>
      </c>
      <c r="F426" s="41" t="s">
        <v>577</v>
      </c>
      <c r="G426" s="41" t="s">
        <v>797</v>
      </c>
      <c r="H426" s="41" t="s">
        <v>224</v>
      </c>
      <c r="I426" s="41">
        <v>26</v>
      </c>
      <c r="J426" s="41">
        <v>101.7</v>
      </c>
      <c r="L426" s="41">
        <v>1200</v>
      </c>
      <c r="N426" s="41" t="s">
        <v>92</v>
      </c>
      <c r="O426" s="41" t="s">
        <v>806</v>
      </c>
      <c r="P426" s="76" t="s">
        <v>226</v>
      </c>
      <c r="Q426" s="78" t="s">
        <v>805</v>
      </c>
      <c r="R426" s="78"/>
      <c r="S426" s="79"/>
      <c r="U426" s="41">
        <v>2.1</v>
      </c>
      <c r="W426" s="41">
        <v>0</v>
      </c>
      <c r="AA426" s="52">
        <f t="shared" si="394"/>
        <v>0</v>
      </c>
      <c r="AB426" s="59"/>
      <c r="AC426" s="52">
        <f t="shared" si="397"/>
        <v>1</v>
      </c>
      <c r="AE426" s="59"/>
      <c r="AG426" s="59"/>
      <c r="AQ426" s="75" t="s">
        <v>110</v>
      </c>
      <c r="AR426" s="80">
        <v>0.99070000000000003</v>
      </c>
      <c r="AS426" s="80">
        <v>1.2490000000000001</v>
      </c>
      <c r="AU426" s="81"/>
      <c r="AV426" s="81">
        <v>1017</v>
      </c>
      <c r="AW426" s="81">
        <v>0</v>
      </c>
      <c r="AX426" s="81"/>
      <c r="AY426" s="81">
        <v>1270.2330000000002</v>
      </c>
      <c r="AZ426" s="81">
        <v>28.024089413019293</v>
      </c>
      <c r="BA426" s="75"/>
      <c r="BB426" s="82" t="s">
        <v>441</v>
      </c>
      <c r="BC426" s="75" t="s">
        <v>132</v>
      </c>
      <c r="BD426" s="45">
        <v>47.4413464</v>
      </c>
      <c r="BF426" s="45">
        <v>1.65228464</v>
      </c>
      <c r="BH426" s="45">
        <v>17.13626944</v>
      </c>
      <c r="BN426" s="45">
        <v>10.131374080000001</v>
      </c>
      <c r="BR426" s="45">
        <v>5.6988979199999994</v>
      </c>
      <c r="BX426" s="45">
        <v>10.814054559999999</v>
      </c>
      <c r="BZ426" s="45">
        <v>3.4134023999999998</v>
      </c>
      <c r="CB426" s="45">
        <v>1.96889008</v>
      </c>
      <c r="CD426" s="45">
        <v>0.50458992000000003</v>
      </c>
      <c r="DH426" s="45">
        <f t="shared" si="395"/>
        <v>98.761109439999984</v>
      </c>
      <c r="DJ426" s="45">
        <f t="shared" si="396"/>
        <v>1.2388905600000157</v>
      </c>
      <c r="DL426" s="41" t="s">
        <v>111</v>
      </c>
      <c r="DO426" s="41">
        <v>0.8</v>
      </c>
      <c r="DP426" s="41">
        <v>0.05</v>
      </c>
      <c r="DQ426" s="41">
        <f t="shared" si="398"/>
        <v>8.0799999999999997E-2</v>
      </c>
      <c r="DS426" s="41">
        <v>808</v>
      </c>
      <c r="DT426" s="41">
        <v>121</v>
      </c>
      <c r="DU426" s="45"/>
      <c r="DW426" s="75"/>
      <c r="DX426" s="41">
        <f t="shared" si="371"/>
        <v>48.03646563814867</v>
      </c>
      <c r="DY426" s="41">
        <f t="shared" si="372"/>
        <v>0</v>
      </c>
      <c r="DZ426" s="41">
        <f t="shared" si="373"/>
        <v>1.6730114205570028</v>
      </c>
      <c r="EA426" s="41">
        <f t="shared" si="374"/>
        <v>0</v>
      </c>
      <c r="EB426" s="41">
        <f t="shared" si="375"/>
        <v>17.351232217992386</v>
      </c>
      <c r="EC426" s="41">
        <f t="shared" si="376"/>
        <v>0</v>
      </c>
      <c r="ED426" s="41">
        <f t="shared" si="377"/>
        <v>10.258465237427371</v>
      </c>
      <c r="EE426" s="41">
        <f t="shared" si="378"/>
        <v>0</v>
      </c>
      <c r="EF426" s="41">
        <f t="shared" si="379"/>
        <v>0</v>
      </c>
      <c r="EG426" s="41" t="e">
        <f t="shared" si="380"/>
        <v>#DIV/0!</v>
      </c>
      <c r="EH426" s="41">
        <f t="shared" si="381"/>
        <v>5.7703866960528956</v>
      </c>
      <c r="EI426" s="41">
        <f t="shared" si="382"/>
        <v>0</v>
      </c>
      <c r="EJ426" s="41">
        <f t="shared" si="383"/>
        <v>10.949709477058708</v>
      </c>
      <c r="EK426" s="41">
        <f t="shared" si="384"/>
        <v>0</v>
      </c>
      <c r="EL426" s="41">
        <f t="shared" si="385"/>
        <v>3.4562211981566824</v>
      </c>
      <c r="EM426" s="41">
        <f t="shared" si="386"/>
        <v>0</v>
      </c>
      <c r="EN426" s="41">
        <f t="shared" si="387"/>
        <v>1.993588459226608</v>
      </c>
      <c r="EO426" s="41">
        <f t="shared" si="388"/>
        <v>0</v>
      </c>
      <c r="EP426" s="41">
        <f t="shared" si="389"/>
        <v>0.51091965537968353</v>
      </c>
      <c r="EQ426" s="41">
        <f t="shared" si="390"/>
        <v>0</v>
      </c>
      <c r="ER426" s="41">
        <f t="shared" si="391"/>
        <v>100</v>
      </c>
      <c r="ES426" s="41">
        <f t="shared" si="392"/>
        <v>0</v>
      </c>
    </row>
    <row r="427" spans="1:149" s="41" customFormat="1" x14ac:dyDescent="0.45">
      <c r="A427" s="41" t="s">
        <v>796</v>
      </c>
      <c r="B427" s="75" t="s">
        <v>112</v>
      </c>
      <c r="C427" s="41" t="s">
        <v>518</v>
      </c>
      <c r="D427" s="41" t="s">
        <v>791</v>
      </c>
      <c r="E427" s="41" t="s">
        <v>20</v>
      </c>
      <c r="F427" s="41" t="s">
        <v>578</v>
      </c>
      <c r="G427" s="41" t="s">
        <v>797</v>
      </c>
      <c r="H427" s="41" t="s">
        <v>224</v>
      </c>
      <c r="I427" s="41">
        <v>26</v>
      </c>
      <c r="J427" s="41">
        <v>101.7</v>
      </c>
      <c r="L427" s="41">
        <v>1200</v>
      </c>
      <c r="N427" s="41" t="s">
        <v>92</v>
      </c>
      <c r="O427" s="41" t="s">
        <v>806</v>
      </c>
      <c r="P427" s="76" t="s">
        <v>226</v>
      </c>
      <c r="Q427" s="78" t="s">
        <v>805</v>
      </c>
      <c r="R427" s="78"/>
      <c r="S427" s="79"/>
      <c r="U427" s="41">
        <v>2.92</v>
      </c>
      <c r="W427" s="41">
        <v>2.87</v>
      </c>
      <c r="AA427" s="57">
        <f t="shared" si="394"/>
        <v>0.70592269142013708</v>
      </c>
      <c r="AB427" s="59"/>
      <c r="AC427" s="57">
        <f t="shared" si="397"/>
        <v>0.29407730857986292</v>
      </c>
      <c r="AE427" s="59"/>
      <c r="AG427" s="59"/>
      <c r="AQ427" s="75" t="s">
        <v>110</v>
      </c>
      <c r="AR427" s="80">
        <v>0.99019999999999997</v>
      </c>
      <c r="AS427" s="80">
        <v>1.2649999999999999</v>
      </c>
      <c r="AU427" s="81">
        <v>717.92337717427938</v>
      </c>
      <c r="AV427" s="81">
        <v>299.07662282572056</v>
      </c>
      <c r="AW427" s="81">
        <v>710.88772807797147</v>
      </c>
      <c r="AX427" s="81">
        <v>15.046850043370579</v>
      </c>
      <c r="AY427" s="81">
        <v>378.33192787453646</v>
      </c>
      <c r="AZ427" s="81">
        <v>8.3468212324478852</v>
      </c>
      <c r="BA427" s="75"/>
      <c r="BB427" s="82" t="s">
        <v>441</v>
      </c>
      <c r="BC427" s="75" t="s">
        <v>132</v>
      </c>
      <c r="BD427" s="45">
        <v>46.840724700000003</v>
      </c>
      <c r="BF427" s="45">
        <v>1.6313662199999999</v>
      </c>
      <c r="BH427" s="45">
        <v>16.919319120000001</v>
      </c>
      <c r="BN427" s="45">
        <v>10.00310784</v>
      </c>
      <c r="BR427" s="45">
        <v>5.62674816</v>
      </c>
      <c r="BX427" s="45">
        <v>10.677145379999999</v>
      </c>
      <c r="BZ427" s="45">
        <v>3.3701877000000002</v>
      </c>
      <c r="CB427" s="45">
        <v>1.94396334</v>
      </c>
      <c r="CD427" s="45">
        <v>0.49820165999999999</v>
      </c>
      <c r="DH427" s="45">
        <f t="shared" si="395"/>
        <v>97.510764120000005</v>
      </c>
      <c r="DJ427" s="45">
        <f t="shared" si="396"/>
        <v>2.4892358799999954</v>
      </c>
      <c r="DL427" s="41" t="s">
        <v>111</v>
      </c>
      <c r="DO427" s="41">
        <v>2.08</v>
      </c>
      <c r="DP427" s="41">
        <v>0.08</v>
      </c>
      <c r="DQ427" s="41">
        <f t="shared" si="398"/>
        <v>5.3400000000000003E-2</v>
      </c>
      <c r="DS427" s="41">
        <v>534</v>
      </c>
      <c r="DT427" s="41">
        <v>75</v>
      </c>
      <c r="DU427" s="45"/>
      <c r="DW427" s="75"/>
      <c r="DX427" s="41">
        <f t="shared" si="371"/>
        <v>48.03646563814867</v>
      </c>
      <c r="DY427" s="41">
        <f t="shared" si="372"/>
        <v>0</v>
      </c>
      <c r="DZ427" s="41">
        <f t="shared" si="373"/>
        <v>1.6730114205570024</v>
      </c>
      <c r="EA427" s="41">
        <f t="shared" si="374"/>
        <v>0</v>
      </c>
      <c r="EB427" s="41">
        <f t="shared" si="375"/>
        <v>17.351232217992386</v>
      </c>
      <c r="EC427" s="41">
        <f t="shared" si="376"/>
        <v>0</v>
      </c>
      <c r="ED427" s="41">
        <f t="shared" si="377"/>
        <v>10.258465237427369</v>
      </c>
      <c r="EE427" s="41">
        <f t="shared" si="378"/>
        <v>0</v>
      </c>
      <c r="EF427" s="41">
        <f t="shared" si="379"/>
        <v>0</v>
      </c>
      <c r="EG427" s="41" t="e">
        <f t="shared" si="380"/>
        <v>#DIV/0!</v>
      </c>
      <c r="EH427" s="41">
        <f t="shared" si="381"/>
        <v>5.7703866960528947</v>
      </c>
      <c r="EI427" s="41">
        <f t="shared" si="382"/>
        <v>0</v>
      </c>
      <c r="EJ427" s="41">
        <f t="shared" si="383"/>
        <v>10.949709477058704</v>
      </c>
      <c r="EK427" s="41">
        <f t="shared" si="384"/>
        <v>0</v>
      </c>
      <c r="EL427" s="41">
        <f t="shared" si="385"/>
        <v>3.4562211981566824</v>
      </c>
      <c r="EM427" s="41">
        <f t="shared" si="386"/>
        <v>0</v>
      </c>
      <c r="EN427" s="41">
        <f t="shared" si="387"/>
        <v>1.9935884592266078</v>
      </c>
      <c r="EO427" s="41">
        <f t="shared" si="388"/>
        <v>0</v>
      </c>
      <c r="EP427" s="41">
        <f t="shared" si="389"/>
        <v>0.51091965537968342</v>
      </c>
      <c r="EQ427" s="41">
        <f t="shared" si="390"/>
        <v>0</v>
      </c>
      <c r="ER427" s="41">
        <f t="shared" si="391"/>
        <v>100</v>
      </c>
      <c r="ES427" s="41">
        <f t="shared" si="392"/>
        <v>0</v>
      </c>
    </row>
    <row r="428" spans="1:149" s="41" customFormat="1" x14ac:dyDescent="0.45">
      <c r="A428" s="41" t="s">
        <v>796</v>
      </c>
      <c r="B428" s="75" t="s">
        <v>112</v>
      </c>
      <c r="C428" s="41" t="s">
        <v>518</v>
      </c>
      <c r="D428" s="41" t="s">
        <v>791</v>
      </c>
      <c r="E428" s="41" t="s">
        <v>20</v>
      </c>
      <c r="F428" s="41" t="s">
        <v>579</v>
      </c>
      <c r="G428" s="41" t="s">
        <v>797</v>
      </c>
      <c r="H428" s="41" t="s">
        <v>224</v>
      </c>
      <c r="I428" s="41">
        <v>56</v>
      </c>
      <c r="J428" s="41">
        <v>153</v>
      </c>
      <c r="L428" s="41">
        <v>1200</v>
      </c>
      <c r="N428" s="41" t="s">
        <v>92</v>
      </c>
      <c r="O428" s="41" t="s">
        <v>806</v>
      </c>
      <c r="P428" s="76" t="s">
        <v>226</v>
      </c>
      <c r="Q428" s="78" t="s">
        <v>805</v>
      </c>
      <c r="R428" s="78"/>
      <c r="S428" s="79"/>
      <c r="U428" s="41">
        <v>1.75</v>
      </c>
      <c r="W428" s="41">
        <v>0</v>
      </c>
      <c r="AA428" s="52">
        <f t="shared" si="394"/>
        <v>0</v>
      </c>
      <c r="AB428" s="59"/>
      <c r="AC428" s="52">
        <f t="shared" si="397"/>
        <v>1</v>
      </c>
      <c r="AE428" s="59"/>
      <c r="AG428" s="59"/>
      <c r="AQ428" s="75" t="s">
        <v>110</v>
      </c>
      <c r="AR428" s="80">
        <v>0.99609999999999999</v>
      </c>
      <c r="AS428" s="80">
        <v>1.41</v>
      </c>
      <c r="AU428" s="81"/>
      <c r="AV428" s="81">
        <v>1530</v>
      </c>
      <c r="AW428" s="81">
        <v>0</v>
      </c>
      <c r="AX428" s="81"/>
      <c r="AY428" s="81">
        <v>2157.2999999999997</v>
      </c>
      <c r="AZ428" s="81">
        <v>35.505412671873003</v>
      </c>
      <c r="BA428" s="75"/>
      <c r="BB428" s="82" t="s">
        <v>441</v>
      </c>
      <c r="BC428" s="75" t="s">
        <v>132</v>
      </c>
      <c r="BD428" s="45">
        <v>47.116724900000001</v>
      </c>
      <c r="BF428" s="45">
        <v>1.64097874</v>
      </c>
      <c r="BH428" s="45">
        <v>17.019013040000001</v>
      </c>
      <c r="BN428" s="45">
        <v>10.06204928</v>
      </c>
      <c r="BR428" s="45">
        <v>5.6599027199999989</v>
      </c>
      <c r="BX428" s="45">
        <v>10.740058459999998</v>
      </c>
      <c r="BZ428" s="45">
        <v>3.3900459000000001</v>
      </c>
      <c r="CB428" s="45">
        <v>1.9554177799999999</v>
      </c>
      <c r="CD428" s="45">
        <v>0.50113721999999994</v>
      </c>
      <c r="DH428" s="45">
        <f t="shared" si="395"/>
        <v>98.085328040000022</v>
      </c>
      <c r="DJ428" s="45">
        <f t="shared" si="396"/>
        <v>1.9146719599999784</v>
      </c>
      <c r="DL428" s="41" t="s">
        <v>111</v>
      </c>
      <c r="DO428" s="41">
        <v>1.43</v>
      </c>
      <c r="DP428" s="41">
        <v>7.0000000000000007E-2</v>
      </c>
      <c r="DQ428" s="41">
        <f t="shared" si="398"/>
        <v>0.1278</v>
      </c>
      <c r="DS428" s="41">
        <v>1278</v>
      </c>
      <c r="DT428" s="41">
        <v>179</v>
      </c>
      <c r="DU428" s="45"/>
      <c r="DW428" s="75"/>
      <c r="DX428" s="41">
        <f t="shared" si="371"/>
        <v>48.036465638148655</v>
      </c>
      <c r="DY428" s="41">
        <f t="shared" si="372"/>
        <v>0</v>
      </c>
      <c r="DZ428" s="41">
        <f t="shared" si="373"/>
        <v>1.6730114205570024</v>
      </c>
      <c r="EA428" s="41">
        <f t="shared" si="374"/>
        <v>0</v>
      </c>
      <c r="EB428" s="41">
        <f t="shared" si="375"/>
        <v>17.351232217992383</v>
      </c>
      <c r="EC428" s="41">
        <f t="shared" si="376"/>
        <v>0</v>
      </c>
      <c r="ED428" s="41">
        <f t="shared" si="377"/>
        <v>10.258465237427366</v>
      </c>
      <c r="EE428" s="41">
        <f t="shared" si="378"/>
        <v>0</v>
      </c>
      <c r="EF428" s="41">
        <f t="shared" si="379"/>
        <v>0</v>
      </c>
      <c r="EG428" s="41" t="e">
        <f t="shared" si="380"/>
        <v>#DIV/0!</v>
      </c>
      <c r="EH428" s="41">
        <f t="shared" si="381"/>
        <v>5.7703866960528929</v>
      </c>
      <c r="EI428" s="41">
        <f t="shared" si="382"/>
        <v>0</v>
      </c>
      <c r="EJ428" s="41">
        <f t="shared" si="383"/>
        <v>10.949709477058702</v>
      </c>
      <c r="EK428" s="41">
        <f t="shared" si="384"/>
        <v>0</v>
      </c>
      <c r="EL428" s="41">
        <f t="shared" si="385"/>
        <v>3.4562211981566815</v>
      </c>
      <c r="EM428" s="41">
        <f t="shared" si="386"/>
        <v>0</v>
      </c>
      <c r="EN428" s="41">
        <f t="shared" si="387"/>
        <v>1.9935884592266073</v>
      </c>
      <c r="EO428" s="41">
        <f t="shared" si="388"/>
        <v>0</v>
      </c>
      <c r="EP428" s="41">
        <f t="shared" si="389"/>
        <v>0.51091965537968331</v>
      </c>
      <c r="EQ428" s="41">
        <f t="shared" si="390"/>
        <v>0</v>
      </c>
      <c r="ER428" s="41">
        <f t="shared" si="391"/>
        <v>100</v>
      </c>
      <c r="ES428" s="41">
        <f t="shared" si="392"/>
        <v>0</v>
      </c>
    </row>
    <row r="429" spans="1:149" s="41" customFormat="1" x14ac:dyDescent="0.45">
      <c r="A429" s="41" t="s">
        <v>796</v>
      </c>
      <c r="B429" s="75" t="s">
        <v>112</v>
      </c>
      <c r="C429" s="41" t="s">
        <v>518</v>
      </c>
      <c r="D429" s="41" t="s">
        <v>791</v>
      </c>
      <c r="E429" s="41" t="s">
        <v>20</v>
      </c>
      <c r="F429" s="41" t="s">
        <v>580</v>
      </c>
      <c r="G429" s="41" t="s">
        <v>797</v>
      </c>
      <c r="H429" s="41" t="s">
        <v>224</v>
      </c>
      <c r="I429" s="41">
        <v>56</v>
      </c>
      <c r="J429" s="41">
        <v>153</v>
      </c>
      <c r="L429" s="41">
        <v>1200</v>
      </c>
      <c r="N429" s="41" t="s">
        <v>92</v>
      </c>
      <c r="O429" s="41" t="s">
        <v>806</v>
      </c>
      <c r="P429" s="76" t="s">
        <v>226</v>
      </c>
      <c r="Q429" s="78" t="s">
        <v>805</v>
      </c>
      <c r="R429" s="78"/>
      <c r="S429" s="79"/>
      <c r="U429" s="41">
        <v>2.93</v>
      </c>
      <c r="W429" s="41">
        <v>3.22</v>
      </c>
      <c r="AA429" s="57">
        <f t="shared" si="394"/>
        <v>0.72855697472839553</v>
      </c>
      <c r="AB429" s="59"/>
      <c r="AC429" s="57">
        <f t="shared" si="397"/>
        <v>0.27144302527160447</v>
      </c>
      <c r="AE429" s="59"/>
      <c r="AG429" s="59"/>
      <c r="AQ429" s="75" t="s">
        <v>110</v>
      </c>
      <c r="AR429" s="80">
        <v>0.996</v>
      </c>
      <c r="AS429" s="80">
        <v>1.1439999999999999</v>
      </c>
      <c r="AU429" s="81">
        <v>1114.6921713344452</v>
      </c>
      <c r="AV429" s="81">
        <v>415.30782866555484</v>
      </c>
      <c r="AW429" s="81">
        <v>1110.2334026491073</v>
      </c>
      <c r="AX429" s="81">
        <v>17.437169037701967</v>
      </c>
      <c r="AY429" s="81">
        <v>475.11215599339471</v>
      </c>
      <c r="AZ429" s="81">
        <v>7.8195212367166276</v>
      </c>
      <c r="BA429" s="75"/>
      <c r="BB429" s="82" t="s">
        <v>441</v>
      </c>
      <c r="BC429" s="75" t="s">
        <v>132</v>
      </c>
      <c r="BD429" s="45">
        <v>46.370766750000001</v>
      </c>
      <c r="BF429" s="45">
        <v>1.6149985499999997</v>
      </c>
      <c r="BH429" s="45">
        <v>16.749565799999999</v>
      </c>
      <c r="BN429" s="45">
        <v>9.9027455999999994</v>
      </c>
      <c r="BR429" s="45">
        <v>5.570294399999999</v>
      </c>
      <c r="BX429" s="45">
        <v>10.570020449999999</v>
      </c>
      <c r="BZ429" s="45">
        <v>3.33637425</v>
      </c>
      <c r="CB429" s="45">
        <v>1.92445935</v>
      </c>
      <c r="CD429" s="45">
        <v>0.49320314999999992</v>
      </c>
      <c r="DH429" s="45">
        <f t="shared" si="395"/>
        <v>96.532428300000007</v>
      </c>
      <c r="DJ429" s="45">
        <f t="shared" si="396"/>
        <v>3.4675716999999935</v>
      </c>
      <c r="DL429" s="41" t="s">
        <v>111</v>
      </c>
      <c r="DO429" s="41">
        <v>3.01</v>
      </c>
      <c r="DP429" s="41">
        <v>0.26</v>
      </c>
      <c r="DQ429" s="41">
        <f t="shared" si="398"/>
        <v>0.10349999999999999</v>
      </c>
      <c r="DS429" s="41">
        <v>1035</v>
      </c>
      <c r="DT429" s="41">
        <v>145</v>
      </c>
      <c r="DU429" s="45"/>
      <c r="DW429" s="75"/>
      <c r="DX429" s="41">
        <f t="shared" si="371"/>
        <v>48.03646563814867</v>
      </c>
      <c r="DY429" s="41">
        <f t="shared" si="372"/>
        <v>0</v>
      </c>
      <c r="DZ429" s="41">
        <f t="shared" si="373"/>
        <v>1.6730114205570019</v>
      </c>
      <c r="EA429" s="41">
        <f t="shared" si="374"/>
        <v>0</v>
      </c>
      <c r="EB429" s="41">
        <f t="shared" si="375"/>
        <v>17.351232217992386</v>
      </c>
      <c r="EC429" s="41">
        <f t="shared" si="376"/>
        <v>0</v>
      </c>
      <c r="ED429" s="41">
        <f t="shared" si="377"/>
        <v>10.258465237427368</v>
      </c>
      <c r="EE429" s="41">
        <f t="shared" si="378"/>
        <v>0</v>
      </c>
      <c r="EF429" s="41">
        <f t="shared" si="379"/>
        <v>0</v>
      </c>
      <c r="EG429" s="41" t="e">
        <f t="shared" si="380"/>
        <v>#DIV/0!</v>
      </c>
      <c r="EH429" s="41">
        <f t="shared" si="381"/>
        <v>5.7703866960528938</v>
      </c>
      <c r="EI429" s="41">
        <f t="shared" si="382"/>
        <v>0</v>
      </c>
      <c r="EJ429" s="41">
        <f t="shared" si="383"/>
        <v>10.949709477058704</v>
      </c>
      <c r="EK429" s="41">
        <f t="shared" si="384"/>
        <v>0</v>
      </c>
      <c r="EL429" s="41">
        <f t="shared" si="385"/>
        <v>3.4562211981566815</v>
      </c>
      <c r="EM429" s="41">
        <f t="shared" si="386"/>
        <v>0</v>
      </c>
      <c r="EN429" s="41">
        <f t="shared" si="387"/>
        <v>1.9935884592266078</v>
      </c>
      <c r="EO429" s="41">
        <f t="shared" si="388"/>
        <v>0</v>
      </c>
      <c r="EP429" s="41">
        <f t="shared" si="389"/>
        <v>0.51091965537968331</v>
      </c>
      <c r="EQ429" s="41">
        <f t="shared" si="390"/>
        <v>0</v>
      </c>
      <c r="ER429" s="41">
        <f t="shared" si="391"/>
        <v>100</v>
      </c>
      <c r="ES429" s="41">
        <f t="shared" si="392"/>
        <v>0</v>
      </c>
    </row>
    <row r="430" spans="1:149" s="41" customFormat="1" x14ac:dyDescent="0.45">
      <c r="A430" s="41" t="s">
        <v>796</v>
      </c>
      <c r="B430" s="75" t="s">
        <v>112</v>
      </c>
      <c r="C430" s="41" t="s">
        <v>518</v>
      </c>
      <c r="D430" s="41" t="s">
        <v>791</v>
      </c>
      <c r="E430" s="41" t="s">
        <v>20</v>
      </c>
      <c r="F430" s="41" t="s">
        <v>581</v>
      </c>
      <c r="G430" s="41" t="s">
        <v>797</v>
      </c>
      <c r="H430" s="41" t="s">
        <v>224</v>
      </c>
      <c r="I430" s="41">
        <v>56</v>
      </c>
      <c r="J430" s="41">
        <v>153</v>
      </c>
      <c r="L430" s="41">
        <v>1200</v>
      </c>
      <c r="N430" s="41" t="s">
        <v>92</v>
      </c>
      <c r="O430" s="41" t="s">
        <v>806</v>
      </c>
      <c r="P430" s="76" t="s">
        <v>226</v>
      </c>
      <c r="Q430" s="78" t="s">
        <v>805</v>
      </c>
      <c r="R430" s="78"/>
      <c r="S430" s="79"/>
      <c r="U430" s="41">
        <v>0</v>
      </c>
      <c r="W430" s="41">
        <v>5.44</v>
      </c>
      <c r="AA430" s="52">
        <f t="shared" si="394"/>
        <v>1</v>
      </c>
      <c r="AB430" s="59"/>
      <c r="AC430" s="52">
        <f t="shared" si="397"/>
        <v>0</v>
      </c>
      <c r="AE430" s="59"/>
      <c r="AG430" s="59"/>
      <c r="AQ430" s="75"/>
      <c r="AR430" s="80">
        <v>0.99609999999999999</v>
      </c>
      <c r="AS430" s="80"/>
      <c r="AU430" s="81">
        <v>1530</v>
      </c>
      <c r="AV430" s="81"/>
      <c r="AW430" s="81">
        <v>1524.0329999999999</v>
      </c>
      <c r="AX430" s="81"/>
      <c r="AY430" s="81"/>
      <c r="AZ430" s="81"/>
      <c r="BA430" s="75"/>
      <c r="BB430" s="82" t="s">
        <v>441</v>
      </c>
      <c r="BC430" s="75" t="s">
        <v>132</v>
      </c>
      <c r="BD430" s="45">
        <v>45.725120000000004</v>
      </c>
      <c r="BF430" s="45">
        <v>1.5925119999999999</v>
      </c>
      <c r="BH430" s="45">
        <v>16.516351999999998</v>
      </c>
      <c r="BN430" s="45">
        <v>9.7648639999999993</v>
      </c>
      <c r="BR430" s="45">
        <v>5.4927359999999998</v>
      </c>
      <c r="BX430" s="45">
        <v>10.422847999999998</v>
      </c>
      <c r="BZ430" s="45">
        <v>3.2899200000000004</v>
      </c>
      <c r="CB430" s="45">
        <v>1.897664</v>
      </c>
      <c r="CD430" s="45">
        <v>0.48633599999999999</v>
      </c>
      <c r="DH430" s="45">
        <f t="shared" si="395"/>
        <v>95.188351999999995</v>
      </c>
      <c r="DJ430" s="45">
        <f t="shared" si="396"/>
        <v>4.8116480000000053</v>
      </c>
      <c r="DL430" s="41" t="s">
        <v>111</v>
      </c>
      <c r="DO430" s="41">
        <v>4.46</v>
      </c>
      <c r="DP430" s="41">
        <v>0.37</v>
      </c>
      <c r="DU430" s="45"/>
      <c r="DW430" s="75"/>
      <c r="DX430" s="41">
        <f t="shared" si="371"/>
        <v>48.03646563814867</v>
      </c>
      <c r="DY430" s="41">
        <f t="shared" si="372"/>
        <v>0</v>
      </c>
      <c r="DZ430" s="41">
        <f t="shared" si="373"/>
        <v>1.6730114205570028</v>
      </c>
      <c r="EA430" s="41">
        <f t="shared" si="374"/>
        <v>0</v>
      </c>
      <c r="EB430" s="41">
        <f t="shared" si="375"/>
        <v>17.351232217992386</v>
      </c>
      <c r="EC430" s="41">
        <f t="shared" si="376"/>
        <v>0</v>
      </c>
      <c r="ED430" s="41">
        <f t="shared" si="377"/>
        <v>10.258465237427369</v>
      </c>
      <c r="EE430" s="41">
        <f t="shared" si="378"/>
        <v>0</v>
      </c>
      <c r="EF430" s="41">
        <f t="shared" si="379"/>
        <v>0</v>
      </c>
      <c r="EG430" s="41" t="e">
        <f t="shared" si="380"/>
        <v>#DIV/0!</v>
      </c>
      <c r="EH430" s="41">
        <f t="shared" si="381"/>
        <v>5.7703866960528956</v>
      </c>
      <c r="EI430" s="41">
        <f t="shared" si="382"/>
        <v>0</v>
      </c>
      <c r="EJ430" s="41">
        <f t="shared" si="383"/>
        <v>10.949709477058704</v>
      </c>
      <c r="EK430" s="41">
        <f t="shared" si="384"/>
        <v>0</v>
      </c>
      <c r="EL430" s="41">
        <f t="shared" si="385"/>
        <v>3.4562211981566824</v>
      </c>
      <c r="EM430" s="41">
        <f t="shared" si="386"/>
        <v>0</v>
      </c>
      <c r="EN430" s="41">
        <f t="shared" si="387"/>
        <v>1.993588459226608</v>
      </c>
      <c r="EO430" s="41">
        <f t="shared" si="388"/>
        <v>0</v>
      </c>
      <c r="EP430" s="41">
        <f t="shared" si="389"/>
        <v>0.51091965537968342</v>
      </c>
      <c r="EQ430" s="41">
        <f t="shared" si="390"/>
        <v>0</v>
      </c>
      <c r="ER430" s="41">
        <f t="shared" si="391"/>
        <v>100</v>
      </c>
      <c r="ES430" s="41">
        <f t="shared" si="392"/>
        <v>0</v>
      </c>
    </row>
    <row r="431" spans="1:149" s="41" customFormat="1" x14ac:dyDescent="0.45">
      <c r="A431" s="41" t="s">
        <v>796</v>
      </c>
      <c r="B431" s="75" t="s">
        <v>112</v>
      </c>
      <c r="C431" s="41" t="s">
        <v>518</v>
      </c>
      <c r="D431" s="41" t="s">
        <v>791</v>
      </c>
      <c r="E431" s="41" t="s">
        <v>20</v>
      </c>
      <c r="F431" s="41" t="s">
        <v>582</v>
      </c>
      <c r="G431" s="41" t="s">
        <v>797</v>
      </c>
      <c r="H431" s="41" t="s">
        <v>224</v>
      </c>
      <c r="I431" s="41">
        <v>56</v>
      </c>
      <c r="J431" s="41">
        <v>153</v>
      </c>
      <c r="L431" s="41">
        <v>1200</v>
      </c>
      <c r="N431" s="41" t="s">
        <v>92</v>
      </c>
      <c r="O431" s="41" t="s">
        <v>806</v>
      </c>
      <c r="P431" s="76" t="s">
        <v>226</v>
      </c>
      <c r="Q431" s="78" t="s">
        <v>805</v>
      </c>
      <c r="R431" s="78"/>
      <c r="S431" s="79"/>
      <c r="U431" s="41">
        <v>0</v>
      </c>
      <c r="W431" s="41">
        <v>5.5</v>
      </c>
      <c r="AA431" s="52">
        <f t="shared" si="394"/>
        <v>1</v>
      </c>
      <c r="AB431" s="59"/>
      <c r="AC431" s="52">
        <f t="shared" si="397"/>
        <v>0</v>
      </c>
      <c r="AE431" s="59"/>
      <c r="AG431" s="59"/>
      <c r="AQ431" s="75"/>
      <c r="AR431" s="80">
        <v>0.99609999999999999</v>
      </c>
      <c r="AS431" s="80"/>
      <c r="AU431" s="81">
        <v>1530</v>
      </c>
      <c r="AV431" s="81"/>
      <c r="AW431" s="81">
        <v>1524.0329999999999</v>
      </c>
      <c r="AX431" s="81"/>
      <c r="AY431" s="81"/>
      <c r="AZ431" s="81"/>
      <c r="BA431" s="75"/>
      <c r="BB431" s="82" t="s">
        <v>441</v>
      </c>
      <c r="BC431" s="75" t="s">
        <v>132</v>
      </c>
      <c r="BD431" s="45">
        <v>45.528525000000002</v>
      </c>
      <c r="BF431" s="45">
        <v>1.5856649999999997</v>
      </c>
      <c r="BH431" s="45">
        <v>16.445339999999998</v>
      </c>
      <c r="BN431" s="45">
        <v>9.7228799999999982</v>
      </c>
      <c r="BR431" s="45">
        <v>5.4691199999999993</v>
      </c>
      <c r="BX431" s="45">
        <v>10.378034999999997</v>
      </c>
      <c r="BZ431" s="45">
        <v>3.2757749999999999</v>
      </c>
      <c r="CB431" s="45">
        <v>1.8895049999999998</v>
      </c>
      <c r="CD431" s="45">
        <v>0.48424499999999993</v>
      </c>
      <c r="DH431" s="45">
        <f t="shared" si="395"/>
        <v>94.779089999999997</v>
      </c>
      <c r="DJ431" s="45">
        <f t="shared" si="396"/>
        <v>5.2209100000000035</v>
      </c>
      <c r="DL431" s="41" t="s">
        <v>111</v>
      </c>
      <c r="DO431" s="41">
        <v>4.87</v>
      </c>
      <c r="DP431" s="41">
        <v>0.35</v>
      </c>
      <c r="DU431" s="45"/>
      <c r="DW431" s="75"/>
      <c r="DX431" s="41">
        <f t="shared" si="371"/>
        <v>48.03646563814867</v>
      </c>
      <c r="DY431" s="41">
        <f t="shared" si="372"/>
        <v>0</v>
      </c>
      <c r="DZ431" s="41">
        <f t="shared" si="373"/>
        <v>1.6730114205570024</v>
      </c>
      <c r="EA431" s="41">
        <f t="shared" si="374"/>
        <v>0</v>
      </c>
      <c r="EB431" s="41">
        <f t="shared" si="375"/>
        <v>17.351232217992386</v>
      </c>
      <c r="EC431" s="41">
        <f t="shared" si="376"/>
        <v>0</v>
      </c>
      <c r="ED431" s="41">
        <f t="shared" si="377"/>
        <v>10.258465237427368</v>
      </c>
      <c r="EE431" s="41">
        <f t="shared" si="378"/>
        <v>0</v>
      </c>
      <c r="EF431" s="41">
        <f t="shared" si="379"/>
        <v>0</v>
      </c>
      <c r="EG431" s="41" t="e">
        <f t="shared" si="380"/>
        <v>#DIV/0!</v>
      </c>
      <c r="EH431" s="41">
        <f t="shared" si="381"/>
        <v>5.7703866960528947</v>
      </c>
      <c r="EI431" s="41">
        <f t="shared" si="382"/>
        <v>0</v>
      </c>
      <c r="EJ431" s="41">
        <f t="shared" si="383"/>
        <v>10.949709477058702</v>
      </c>
      <c r="EK431" s="41">
        <f t="shared" si="384"/>
        <v>0</v>
      </c>
      <c r="EL431" s="41">
        <f t="shared" si="385"/>
        <v>3.4562211981566824</v>
      </c>
      <c r="EM431" s="41">
        <f t="shared" si="386"/>
        <v>0</v>
      </c>
      <c r="EN431" s="41">
        <f t="shared" si="387"/>
        <v>1.9935884592266078</v>
      </c>
      <c r="EO431" s="41">
        <f t="shared" si="388"/>
        <v>0</v>
      </c>
      <c r="EP431" s="41">
        <f t="shared" si="389"/>
        <v>0.51091965537968342</v>
      </c>
      <c r="EQ431" s="41">
        <f t="shared" si="390"/>
        <v>0</v>
      </c>
      <c r="ER431" s="41">
        <f t="shared" si="391"/>
        <v>100</v>
      </c>
      <c r="ES431" s="41">
        <f t="shared" si="392"/>
        <v>0</v>
      </c>
    </row>
    <row r="432" spans="1:149" s="41" customFormat="1" x14ac:dyDescent="0.45">
      <c r="A432" s="41" t="s">
        <v>796</v>
      </c>
      <c r="B432" s="75" t="s">
        <v>112</v>
      </c>
      <c r="C432" s="41" t="s">
        <v>518</v>
      </c>
      <c r="D432" s="41" t="s">
        <v>791</v>
      </c>
      <c r="E432" s="41" t="s">
        <v>20</v>
      </c>
      <c r="F432" s="41" t="s">
        <v>583</v>
      </c>
      <c r="G432" s="41" t="s">
        <v>797</v>
      </c>
      <c r="H432" s="41" t="s">
        <v>224</v>
      </c>
      <c r="I432" s="41">
        <v>44</v>
      </c>
      <c r="J432" s="41">
        <v>204.7</v>
      </c>
      <c r="L432" s="41">
        <v>1200</v>
      </c>
      <c r="N432" s="41" t="s">
        <v>92</v>
      </c>
      <c r="O432" s="41" t="s">
        <v>806</v>
      </c>
      <c r="P432" s="76" t="s">
        <v>226</v>
      </c>
      <c r="Q432" s="78" t="s">
        <v>805</v>
      </c>
      <c r="R432" s="78"/>
      <c r="S432" s="79"/>
      <c r="U432" s="41">
        <v>1</v>
      </c>
      <c r="W432" s="41">
        <v>0</v>
      </c>
      <c r="AA432" s="52">
        <f t="shared" si="394"/>
        <v>0</v>
      </c>
      <c r="AB432" s="59"/>
      <c r="AC432" s="52">
        <f t="shared" si="397"/>
        <v>1</v>
      </c>
      <c r="AE432" s="59"/>
      <c r="AG432" s="59"/>
      <c r="AQ432" s="75" t="s">
        <v>110</v>
      </c>
      <c r="AR432" s="80">
        <v>1.008</v>
      </c>
      <c r="AS432" s="80">
        <v>1.6</v>
      </c>
      <c r="AU432" s="81"/>
      <c r="AV432" s="81">
        <v>2047</v>
      </c>
      <c r="AW432" s="81">
        <v>0</v>
      </c>
      <c r="AX432" s="81"/>
      <c r="AY432" s="81">
        <v>3275.2000000000003</v>
      </c>
      <c r="AZ432" s="81">
        <v>45.789665908368455</v>
      </c>
      <c r="BA432" s="75"/>
      <c r="BB432" s="82" t="s">
        <v>441</v>
      </c>
      <c r="BC432" s="75" t="s">
        <v>132</v>
      </c>
      <c r="BD432" s="45">
        <v>47.276158649999999</v>
      </c>
      <c r="BF432" s="45">
        <v>1.6465314899999999</v>
      </c>
      <c r="BH432" s="45">
        <v>17.076602039999997</v>
      </c>
      <c r="BN432" s="45">
        <v>10.096097279999999</v>
      </c>
      <c r="BR432" s="45">
        <v>5.679054719999999</v>
      </c>
      <c r="BX432" s="45">
        <v>10.776400709999997</v>
      </c>
      <c r="BZ432" s="45">
        <v>3.4015171499999997</v>
      </c>
      <c r="CB432" s="45">
        <v>1.9620345299999997</v>
      </c>
      <c r="CD432" s="45">
        <v>0.50283296999999993</v>
      </c>
      <c r="DH432" s="45">
        <f t="shared" si="395"/>
        <v>98.41722953999998</v>
      </c>
      <c r="DJ432" s="45">
        <f t="shared" si="396"/>
        <v>1.5827704600000203</v>
      </c>
      <c r="DL432" s="41" t="s">
        <v>111</v>
      </c>
      <c r="DO432" s="41">
        <v>1.04</v>
      </c>
      <c r="DP432" s="41">
        <v>0.14000000000000001</v>
      </c>
      <c r="DQ432" s="41">
        <f t="shared" si="398"/>
        <v>0.18529999999999999</v>
      </c>
      <c r="DS432" s="41">
        <v>1853</v>
      </c>
      <c r="DT432" s="41">
        <v>259</v>
      </c>
      <c r="DU432" s="45"/>
      <c r="DW432" s="75"/>
      <c r="DX432" s="41">
        <f t="shared" si="371"/>
        <v>48.036465638148677</v>
      </c>
      <c r="DY432" s="41">
        <f t="shared" si="372"/>
        <v>0</v>
      </c>
      <c r="DZ432" s="41">
        <f t="shared" si="373"/>
        <v>1.6730114205570028</v>
      </c>
      <c r="EA432" s="41">
        <f t="shared" si="374"/>
        <v>0</v>
      </c>
      <c r="EB432" s="41">
        <f t="shared" si="375"/>
        <v>17.351232217992386</v>
      </c>
      <c r="EC432" s="41">
        <f t="shared" si="376"/>
        <v>0</v>
      </c>
      <c r="ED432" s="41">
        <f t="shared" si="377"/>
        <v>10.258465237427369</v>
      </c>
      <c r="EE432" s="41">
        <f t="shared" si="378"/>
        <v>0</v>
      </c>
      <c r="EF432" s="41">
        <f t="shared" si="379"/>
        <v>0</v>
      </c>
      <c r="EG432" s="41" t="e">
        <f t="shared" si="380"/>
        <v>#DIV/0!</v>
      </c>
      <c r="EH432" s="41">
        <f t="shared" si="381"/>
        <v>5.7703866960528956</v>
      </c>
      <c r="EI432" s="41">
        <f t="shared" si="382"/>
        <v>0</v>
      </c>
      <c r="EJ432" s="41">
        <f t="shared" si="383"/>
        <v>10.949709477058706</v>
      </c>
      <c r="EK432" s="41">
        <f t="shared" si="384"/>
        <v>0</v>
      </c>
      <c r="EL432" s="41">
        <f t="shared" si="385"/>
        <v>3.4562211981566824</v>
      </c>
      <c r="EM432" s="41">
        <f t="shared" si="386"/>
        <v>0</v>
      </c>
      <c r="EN432" s="41">
        <f t="shared" si="387"/>
        <v>1.993588459226608</v>
      </c>
      <c r="EO432" s="41">
        <f t="shared" si="388"/>
        <v>0</v>
      </c>
      <c r="EP432" s="41">
        <f t="shared" si="389"/>
        <v>0.51091965537968342</v>
      </c>
      <c r="EQ432" s="41">
        <f t="shared" si="390"/>
        <v>0</v>
      </c>
      <c r="ER432" s="41">
        <f t="shared" si="391"/>
        <v>100</v>
      </c>
      <c r="ES432" s="41">
        <f t="shared" si="392"/>
        <v>0</v>
      </c>
    </row>
    <row r="433" spans="1:149" s="41" customFormat="1" x14ac:dyDescent="0.45">
      <c r="A433" s="41" t="s">
        <v>796</v>
      </c>
      <c r="B433" s="75" t="s">
        <v>112</v>
      </c>
      <c r="C433" s="41" t="s">
        <v>518</v>
      </c>
      <c r="D433" s="41" t="s">
        <v>791</v>
      </c>
      <c r="E433" s="41" t="s">
        <v>20</v>
      </c>
      <c r="F433" s="41" t="s">
        <v>584</v>
      </c>
      <c r="G433" s="41" t="s">
        <v>797</v>
      </c>
      <c r="H433" s="41" t="s">
        <v>224</v>
      </c>
      <c r="I433" s="41">
        <v>44</v>
      </c>
      <c r="J433" s="41">
        <v>204.7</v>
      </c>
      <c r="L433" s="41">
        <v>1200</v>
      </c>
      <c r="N433" s="41" t="s">
        <v>92</v>
      </c>
      <c r="O433" s="41" t="s">
        <v>806</v>
      </c>
      <c r="P433" s="76" t="s">
        <v>226</v>
      </c>
      <c r="Q433" s="78" t="s">
        <v>805</v>
      </c>
      <c r="R433" s="78"/>
      <c r="S433" s="79"/>
      <c r="U433" s="41">
        <v>3.89</v>
      </c>
      <c r="W433" s="41">
        <v>3.73</v>
      </c>
      <c r="AA433" s="57">
        <f t="shared" si="394"/>
        <v>0.70076297164928325</v>
      </c>
      <c r="AB433" s="59"/>
      <c r="AC433" s="57">
        <f t="shared" si="397"/>
        <v>0.29923702835071675</v>
      </c>
      <c r="AE433" s="59"/>
      <c r="AG433" s="59"/>
      <c r="AQ433" s="75" t="s">
        <v>110</v>
      </c>
      <c r="AR433" s="80">
        <v>1.0089999999999999</v>
      </c>
      <c r="AS433" s="80">
        <v>1.645</v>
      </c>
      <c r="AU433" s="81">
        <v>1434.4618029660828</v>
      </c>
      <c r="AV433" s="81">
        <v>612.53819703391719</v>
      </c>
      <c r="AW433" s="81">
        <v>1447.3719591927775</v>
      </c>
      <c r="AX433" s="81">
        <v>16.697139207383987</v>
      </c>
      <c r="AY433" s="81">
        <v>1007.6253341207938</v>
      </c>
      <c r="AZ433" s="81">
        <v>14.087331280593332</v>
      </c>
      <c r="BA433" s="75"/>
      <c r="BB433" s="82" t="s">
        <v>441</v>
      </c>
      <c r="BC433" s="75" t="s">
        <v>132</v>
      </c>
      <c r="BD433" s="45">
        <v>46.440102450000005</v>
      </c>
      <c r="BF433" s="45">
        <v>1.61741337</v>
      </c>
      <c r="BH433" s="45">
        <v>16.77461052</v>
      </c>
      <c r="BN433" s="45">
        <v>9.9175526400000003</v>
      </c>
      <c r="BR433" s="45">
        <v>5.5786233599999999</v>
      </c>
      <c r="BX433" s="45">
        <v>10.585825230000001</v>
      </c>
      <c r="BZ433" s="45">
        <v>3.3413629500000002</v>
      </c>
      <c r="CB433" s="45">
        <v>1.9273368900000001</v>
      </c>
      <c r="CD433" s="45">
        <v>0.49394061</v>
      </c>
      <c r="DH433" s="45">
        <f t="shared" si="395"/>
        <v>96.676768019999997</v>
      </c>
      <c r="DJ433" s="45">
        <f t="shared" si="396"/>
        <v>3.3232319800000027</v>
      </c>
      <c r="DL433" s="41" t="s">
        <v>111</v>
      </c>
      <c r="DO433" s="41">
        <v>2.82</v>
      </c>
      <c r="DP433" s="41">
        <v>0.09</v>
      </c>
      <c r="DQ433" s="41">
        <f t="shared" si="398"/>
        <v>0.1489</v>
      </c>
      <c r="DS433" s="41">
        <v>1489</v>
      </c>
      <c r="DT433" s="41">
        <v>208</v>
      </c>
      <c r="DU433" s="45"/>
      <c r="DW433" s="75"/>
      <c r="DX433" s="41">
        <f t="shared" si="371"/>
        <v>48.03646563814867</v>
      </c>
      <c r="DY433" s="41">
        <f t="shared" si="372"/>
        <v>0</v>
      </c>
      <c r="DZ433" s="41">
        <f t="shared" si="373"/>
        <v>1.6730114205570028</v>
      </c>
      <c r="EA433" s="41">
        <f t="shared" si="374"/>
        <v>0</v>
      </c>
      <c r="EB433" s="41">
        <f t="shared" si="375"/>
        <v>17.351232217992386</v>
      </c>
      <c r="EC433" s="41">
        <f t="shared" si="376"/>
        <v>0</v>
      </c>
      <c r="ED433" s="41">
        <f t="shared" si="377"/>
        <v>10.258465237427369</v>
      </c>
      <c r="EE433" s="41">
        <f t="shared" si="378"/>
        <v>0</v>
      </c>
      <c r="EF433" s="41">
        <f t="shared" si="379"/>
        <v>0</v>
      </c>
      <c r="EG433" s="41" t="e">
        <f t="shared" si="380"/>
        <v>#DIV/0!</v>
      </c>
      <c r="EH433" s="41">
        <f t="shared" si="381"/>
        <v>5.7703866960528956</v>
      </c>
      <c r="EI433" s="41">
        <f t="shared" si="382"/>
        <v>0</v>
      </c>
      <c r="EJ433" s="41">
        <f t="shared" si="383"/>
        <v>10.949709477058708</v>
      </c>
      <c r="EK433" s="41">
        <f t="shared" si="384"/>
        <v>0</v>
      </c>
      <c r="EL433" s="41">
        <f t="shared" si="385"/>
        <v>3.4562211981566824</v>
      </c>
      <c r="EM433" s="41">
        <f t="shared" si="386"/>
        <v>0</v>
      </c>
      <c r="EN433" s="41">
        <f t="shared" si="387"/>
        <v>1.993588459226608</v>
      </c>
      <c r="EO433" s="41">
        <f t="shared" si="388"/>
        <v>0</v>
      </c>
      <c r="EP433" s="41">
        <f t="shared" si="389"/>
        <v>0.51091965537968342</v>
      </c>
      <c r="EQ433" s="41">
        <f t="shared" si="390"/>
        <v>0</v>
      </c>
      <c r="ER433" s="41">
        <f t="shared" si="391"/>
        <v>100</v>
      </c>
      <c r="ES433" s="41">
        <f t="shared" si="392"/>
        <v>0</v>
      </c>
    </row>
    <row r="434" spans="1:149" s="41" customFormat="1" x14ac:dyDescent="0.45">
      <c r="A434" s="41" t="s">
        <v>796</v>
      </c>
      <c r="B434" s="75" t="s">
        <v>112</v>
      </c>
      <c r="C434" s="41" t="s">
        <v>518</v>
      </c>
      <c r="D434" s="41" t="s">
        <v>791</v>
      </c>
      <c r="E434" s="41" t="s">
        <v>20</v>
      </c>
      <c r="F434" s="41" t="s">
        <v>585</v>
      </c>
      <c r="G434" s="41" t="s">
        <v>797</v>
      </c>
      <c r="H434" s="41" t="s">
        <v>224</v>
      </c>
      <c r="I434" s="41">
        <v>22</v>
      </c>
      <c r="J434" s="41">
        <v>205.5</v>
      </c>
      <c r="L434" s="41">
        <v>1200</v>
      </c>
      <c r="N434" s="41" t="s">
        <v>92</v>
      </c>
      <c r="O434" s="41" t="s">
        <v>806</v>
      </c>
      <c r="P434" s="76" t="s">
        <v>226</v>
      </c>
      <c r="Q434" s="78" t="s">
        <v>805</v>
      </c>
      <c r="R434" s="78"/>
      <c r="S434" s="79"/>
      <c r="U434" s="41">
        <v>1.03</v>
      </c>
      <c r="W434" s="41">
        <v>0</v>
      </c>
      <c r="AA434" s="52">
        <f t="shared" si="394"/>
        <v>0</v>
      </c>
      <c r="AB434" s="59"/>
      <c r="AC434" s="52">
        <f t="shared" si="397"/>
        <v>1</v>
      </c>
      <c r="AE434" s="59"/>
      <c r="AG434" s="59"/>
      <c r="AQ434" s="75" t="s">
        <v>110</v>
      </c>
      <c r="AR434" s="80">
        <v>1.008</v>
      </c>
      <c r="AS434" s="80">
        <v>1.603</v>
      </c>
      <c r="AU434" s="81"/>
      <c r="AV434" s="81">
        <v>2055</v>
      </c>
      <c r="AW434" s="81">
        <v>0</v>
      </c>
      <c r="AX434" s="81"/>
      <c r="AY434" s="81">
        <v>3294.165</v>
      </c>
      <c r="AZ434" s="81">
        <v>45.967335192748557</v>
      </c>
      <c r="BA434" s="75"/>
      <c r="BB434" s="82" t="s">
        <v>441</v>
      </c>
      <c r="BC434" s="75" t="s">
        <v>132</v>
      </c>
      <c r="BD434" s="45">
        <v>47.364722300000004</v>
      </c>
      <c r="BF434" s="45">
        <v>1.6496159799999999</v>
      </c>
      <c r="BH434" s="45">
        <v>17.108592079999998</v>
      </c>
      <c r="BN434" s="45">
        <v>10.11501056</v>
      </c>
      <c r="BR434" s="45">
        <v>5.6896934400000001</v>
      </c>
      <c r="BX434" s="45">
        <v>10.796588419999999</v>
      </c>
      <c r="BZ434" s="45">
        <v>3.4078892999999999</v>
      </c>
      <c r="CB434" s="45">
        <v>1.9657100599999999</v>
      </c>
      <c r="CD434" s="45">
        <v>0.50377494</v>
      </c>
      <c r="DH434" s="45">
        <f t="shared" si="395"/>
        <v>98.601597079999991</v>
      </c>
      <c r="DJ434" s="45">
        <f t="shared" si="396"/>
        <v>1.3984029200000094</v>
      </c>
      <c r="DL434" s="41" t="s">
        <v>111</v>
      </c>
      <c r="DO434" s="41">
        <v>0.87</v>
      </c>
      <c r="DP434" s="41">
        <v>0.08</v>
      </c>
      <c r="DQ434" s="41">
        <f t="shared" si="398"/>
        <v>0.1706</v>
      </c>
      <c r="DS434" s="41">
        <v>1706</v>
      </c>
      <c r="DT434" s="41">
        <v>239</v>
      </c>
      <c r="DU434" s="45"/>
      <c r="DW434" s="75"/>
      <c r="DX434" s="41">
        <f t="shared" ref="DX434:DX447" si="399">BD434/$DH434*100</f>
        <v>48.036465638148677</v>
      </c>
      <c r="DY434" s="41">
        <f t="shared" ref="DY434:DY447" si="400">DX434*SQRT(((BE434/BD434)^2)+(($DI434/$DH434)^2))</f>
        <v>0</v>
      </c>
      <c r="DZ434" s="41">
        <f t="shared" ref="DZ434:DZ447" si="401">BF434/$DH434*100</f>
        <v>1.6730114205570028</v>
      </c>
      <c r="EA434" s="41">
        <f t="shared" ref="EA434:EA447" si="402">DZ434*SQRT(((BG434/BF434)^2)+(($DI434/$DH434)^2))</f>
        <v>0</v>
      </c>
      <c r="EB434" s="41">
        <f t="shared" ref="EB434:EB447" si="403">BH434/$DH434*100</f>
        <v>17.351232217992386</v>
      </c>
      <c r="EC434" s="41">
        <f t="shared" ref="EC434:EC447" si="404">EB434*SQRT(((BI434/BH434)^2)+(($DI434/$DH434)^2))</f>
        <v>0</v>
      </c>
      <c r="ED434" s="41">
        <f t="shared" ref="ED434:ED447" si="405">BN434/$DH434*100</f>
        <v>10.258465237427371</v>
      </c>
      <c r="EE434" s="41">
        <f t="shared" ref="EE434:EE447" si="406">ED434*SQRT(((BO434/BN434)^2)+(($DI434/$DH434)^2))</f>
        <v>0</v>
      </c>
      <c r="EF434" s="41">
        <f t="shared" ref="EF434:EF447" si="407">BP434/$DH434*100</f>
        <v>0</v>
      </c>
      <c r="EG434" s="41" t="e">
        <f t="shared" ref="EG434:EG447" si="408">EF434*SQRT(((BQ434/BP434)^2)+(($DI434/$DH434)^2))</f>
        <v>#DIV/0!</v>
      </c>
      <c r="EH434" s="41">
        <f t="shared" ref="EH434:EH447" si="409">BR434/$DH434*100</f>
        <v>5.7703866960528964</v>
      </c>
      <c r="EI434" s="41">
        <f t="shared" ref="EI434:EI447" si="410">EH434*SQRT(((BS434/BR434)^2)+(($DI434/$DH434)^2))</f>
        <v>0</v>
      </c>
      <c r="EJ434" s="41">
        <f t="shared" ref="EJ434:EJ447" si="411">BX434/$DH434*100</f>
        <v>10.949709477058706</v>
      </c>
      <c r="EK434" s="41">
        <f t="shared" ref="EK434:EK447" si="412">EJ434*SQRT(((BY434/BX434)^2)+(($DI434/$DH434)^2))</f>
        <v>0</v>
      </c>
      <c r="EL434" s="41">
        <f t="shared" ref="EL434:EL447" si="413">BZ434/$DH434*100</f>
        <v>3.4562211981566824</v>
      </c>
      <c r="EM434" s="41">
        <f t="shared" ref="EM434:EM447" si="414">EL434*SQRT(((CA434/BZ434)^2)+(($DI434/$DH434)^2))</f>
        <v>0</v>
      </c>
      <c r="EN434" s="41">
        <f t="shared" ref="EN434:EN447" si="415">CB434/$DH434*100</f>
        <v>1.993588459226608</v>
      </c>
      <c r="EO434" s="41">
        <f t="shared" ref="EO434:EO447" si="416">EN434*SQRT(((CC434/CB434)^2)+(($DI434/$DH434)^2))</f>
        <v>0</v>
      </c>
      <c r="EP434" s="41">
        <f t="shared" ref="EP434:EP447" si="417">CD434/$DH434*100</f>
        <v>0.51091965537968342</v>
      </c>
      <c r="EQ434" s="41">
        <f t="shared" ref="EQ434:EQ447" si="418">EP434*SQRT(((CE434/CD434)^2)+(($DI434/$DH434)^2))</f>
        <v>0</v>
      </c>
      <c r="ER434" s="41">
        <f t="shared" ref="ER434:ER447" si="419">DH434/$DH434*100</f>
        <v>100</v>
      </c>
      <c r="ES434" s="41">
        <f t="shared" ref="ES434:ES447" si="420">ER434*SQRT(((DI434/DH434)^2)+(($DI434/$DH434)^2))</f>
        <v>0</v>
      </c>
    </row>
    <row r="435" spans="1:149" s="41" customFormat="1" x14ac:dyDescent="0.45">
      <c r="A435" s="41" t="s">
        <v>796</v>
      </c>
      <c r="B435" s="75" t="s">
        <v>112</v>
      </c>
      <c r="C435" s="41" t="s">
        <v>518</v>
      </c>
      <c r="D435" s="41" t="s">
        <v>791</v>
      </c>
      <c r="E435" s="41" t="s">
        <v>20</v>
      </c>
      <c r="F435" s="41" t="s">
        <v>586</v>
      </c>
      <c r="G435" s="41" t="s">
        <v>797</v>
      </c>
      <c r="H435" s="41" t="s">
        <v>224</v>
      </c>
      <c r="I435" s="41">
        <v>22</v>
      </c>
      <c r="J435" s="41">
        <v>205.5</v>
      </c>
      <c r="L435" s="41">
        <v>1200</v>
      </c>
      <c r="N435" s="41" t="s">
        <v>92</v>
      </c>
      <c r="O435" s="41" t="s">
        <v>806</v>
      </c>
      <c r="P435" s="76" t="s">
        <v>226</v>
      </c>
      <c r="Q435" s="78" t="s">
        <v>805</v>
      </c>
      <c r="R435" s="78"/>
      <c r="S435" s="79"/>
      <c r="U435" s="41">
        <v>3.74</v>
      </c>
      <c r="W435" s="41">
        <v>3.59</v>
      </c>
      <c r="AA435" s="57">
        <f t="shared" si="394"/>
        <v>0.7009867754082133</v>
      </c>
      <c r="AB435" s="59"/>
      <c r="AC435" s="57">
        <f t="shared" si="397"/>
        <v>0.2990132245917867</v>
      </c>
      <c r="AE435" s="59"/>
      <c r="AG435" s="59"/>
      <c r="AQ435" s="75" t="s">
        <v>110</v>
      </c>
      <c r="AR435" s="80">
        <v>1.0089999999999999</v>
      </c>
      <c r="AS435" s="80">
        <v>1.6479999999999999</v>
      </c>
      <c r="AU435" s="81">
        <v>1440.5278234638783</v>
      </c>
      <c r="AV435" s="81">
        <v>614.47217653612165</v>
      </c>
      <c r="AW435" s="81">
        <v>1453.492573875053</v>
      </c>
      <c r="AX435" s="81">
        <v>16.712303561902846</v>
      </c>
      <c r="AY435" s="81">
        <v>1012.6501469315284</v>
      </c>
      <c r="AZ435" s="81">
        <v>14.130691309326535</v>
      </c>
      <c r="BA435" s="75"/>
      <c r="BB435" s="82" t="s">
        <v>441</v>
      </c>
      <c r="BC435" s="75" t="s">
        <v>132</v>
      </c>
      <c r="BD435" s="45">
        <v>46.141901399999995</v>
      </c>
      <c r="BF435" s="45">
        <v>1.6070276399999996</v>
      </c>
      <c r="BH435" s="45">
        <v>16.66689744</v>
      </c>
      <c r="BN435" s="45">
        <v>9.8538700800000001</v>
      </c>
      <c r="BR435" s="45">
        <v>5.5428019199999996</v>
      </c>
      <c r="BX435" s="45">
        <v>10.517851559999999</v>
      </c>
      <c r="BZ435" s="45">
        <v>3.3199074</v>
      </c>
      <c r="CB435" s="45">
        <v>1.9149610799999999</v>
      </c>
      <c r="CD435" s="45">
        <v>0.49076891999999994</v>
      </c>
      <c r="DH435" s="45">
        <f t="shared" si="395"/>
        <v>96.055987439999996</v>
      </c>
      <c r="DJ435" s="45">
        <f t="shared" si="396"/>
        <v>3.9440125600000044</v>
      </c>
      <c r="DL435" s="41" t="s">
        <v>111</v>
      </c>
      <c r="DO435" s="41">
        <v>3.45</v>
      </c>
      <c r="DP435" s="41">
        <v>7.0000000000000007E-2</v>
      </c>
      <c r="DQ435" s="41">
        <f t="shared" si="398"/>
        <v>0.14080000000000001</v>
      </c>
      <c r="DS435" s="41">
        <v>1408</v>
      </c>
      <c r="DT435" s="41">
        <v>197</v>
      </c>
      <c r="DU435" s="45"/>
      <c r="DW435" s="75"/>
      <c r="DX435" s="41">
        <f t="shared" si="399"/>
        <v>48.036465638148663</v>
      </c>
      <c r="DY435" s="41">
        <f t="shared" si="400"/>
        <v>0</v>
      </c>
      <c r="DZ435" s="41">
        <f t="shared" si="401"/>
        <v>1.6730114205570024</v>
      </c>
      <c r="EA435" s="41">
        <f t="shared" si="402"/>
        <v>0</v>
      </c>
      <c r="EB435" s="41">
        <f t="shared" si="403"/>
        <v>17.351232217992386</v>
      </c>
      <c r="EC435" s="41">
        <f t="shared" si="404"/>
        <v>0</v>
      </c>
      <c r="ED435" s="41">
        <f t="shared" si="405"/>
        <v>10.258465237427369</v>
      </c>
      <c r="EE435" s="41">
        <f t="shared" si="406"/>
        <v>0</v>
      </c>
      <c r="EF435" s="41">
        <f t="shared" si="407"/>
        <v>0</v>
      </c>
      <c r="EG435" s="41" t="e">
        <f t="shared" si="408"/>
        <v>#DIV/0!</v>
      </c>
      <c r="EH435" s="41">
        <f t="shared" si="409"/>
        <v>5.7703866960528947</v>
      </c>
      <c r="EI435" s="41">
        <f t="shared" si="410"/>
        <v>0</v>
      </c>
      <c r="EJ435" s="41">
        <f t="shared" si="411"/>
        <v>10.949709477058704</v>
      </c>
      <c r="EK435" s="41">
        <f t="shared" si="412"/>
        <v>0</v>
      </c>
      <c r="EL435" s="41">
        <f t="shared" si="413"/>
        <v>3.4562211981566824</v>
      </c>
      <c r="EM435" s="41">
        <f t="shared" si="414"/>
        <v>0</v>
      </c>
      <c r="EN435" s="41">
        <f t="shared" si="415"/>
        <v>1.9935884592266078</v>
      </c>
      <c r="EO435" s="41">
        <f t="shared" si="416"/>
        <v>0</v>
      </c>
      <c r="EP435" s="41">
        <f t="shared" si="417"/>
        <v>0.51091965537968342</v>
      </c>
      <c r="EQ435" s="41">
        <f t="shared" si="418"/>
        <v>0</v>
      </c>
      <c r="ER435" s="41">
        <f t="shared" si="419"/>
        <v>100</v>
      </c>
      <c r="ES435" s="41">
        <f t="shared" si="420"/>
        <v>0</v>
      </c>
    </row>
    <row r="436" spans="1:149" s="41" customFormat="1" x14ac:dyDescent="0.45">
      <c r="A436" s="41" t="s">
        <v>796</v>
      </c>
      <c r="B436" s="75" t="s">
        <v>112</v>
      </c>
      <c r="C436" s="41" t="s">
        <v>518</v>
      </c>
      <c r="D436" s="41" t="s">
        <v>791</v>
      </c>
      <c r="E436" s="41" t="s">
        <v>20</v>
      </c>
      <c r="F436" s="41" t="s">
        <v>587</v>
      </c>
      <c r="G436" s="41" t="s">
        <v>797</v>
      </c>
      <c r="H436" s="41" t="s">
        <v>224</v>
      </c>
      <c r="I436" s="41">
        <v>66</v>
      </c>
      <c r="J436" s="41">
        <v>213.5</v>
      </c>
      <c r="L436" s="41">
        <v>1200</v>
      </c>
      <c r="N436" s="41" t="s">
        <v>92</v>
      </c>
      <c r="O436" s="41" t="s">
        <v>806</v>
      </c>
      <c r="P436" s="76" t="s">
        <v>226</v>
      </c>
      <c r="Q436" s="78" t="s">
        <v>805</v>
      </c>
      <c r="R436" s="78"/>
      <c r="S436" s="79"/>
      <c r="U436" s="41">
        <v>3.86</v>
      </c>
      <c r="W436" s="41">
        <v>4.25</v>
      </c>
      <c r="AA436" s="57">
        <f t="shared" si="394"/>
        <v>0.72892719671924788</v>
      </c>
      <c r="AB436" s="59"/>
      <c r="AC436" s="57">
        <f t="shared" si="397"/>
        <v>0.27107280328075212</v>
      </c>
      <c r="AE436" s="59"/>
      <c r="AG436" s="59"/>
      <c r="AQ436" s="75" t="s">
        <v>110</v>
      </c>
      <c r="AR436" s="80">
        <v>1.012</v>
      </c>
      <c r="AS436" s="80">
        <v>1.6850000000000001</v>
      </c>
      <c r="AU436" s="81">
        <v>1556.2595649955942</v>
      </c>
      <c r="AV436" s="81">
        <v>578.74043500440575</v>
      </c>
      <c r="AW436" s="81">
        <v>1574.9346797755413</v>
      </c>
      <c r="AX436" s="81">
        <v>17.525329955329536</v>
      </c>
      <c r="AY436" s="81">
        <v>975.17763298242369</v>
      </c>
      <c r="AZ436" s="81">
        <v>13.362191830595357</v>
      </c>
      <c r="BA436" s="75"/>
      <c r="BB436" s="82" t="s">
        <v>441</v>
      </c>
      <c r="BC436" s="75" t="s">
        <v>132</v>
      </c>
      <c r="BD436" s="45">
        <v>46.5013346</v>
      </c>
      <c r="BF436" s="45">
        <v>1.6195459599999997</v>
      </c>
      <c r="BH436" s="45">
        <v>16.796728160000001</v>
      </c>
      <c r="BN436" s="45">
        <v>9.930629119999999</v>
      </c>
      <c r="BR436" s="45">
        <v>5.585978879999999</v>
      </c>
      <c r="BX436" s="45">
        <v>10.599782839999998</v>
      </c>
      <c r="BZ436" s="45">
        <v>3.3457686</v>
      </c>
      <c r="CB436" s="45">
        <v>1.9298781199999999</v>
      </c>
      <c r="CD436" s="45">
        <v>0.49459187999999998</v>
      </c>
      <c r="DH436" s="45">
        <f t="shared" si="395"/>
        <v>96.804238159999997</v>
      </c>
      <c r="DJ436" s="45">
        <f t="shared" si="396"/>
        <v>3.195761840000003</v>
      </c>
      <c r="DL436" s="41" t="s">
        <v>111</v>
      </c>
      <c r="DO436" s="41">
        <v>2.7</v>
      </c>
      <c r="DP436" s="41">
        <v>0.19</v>
      </c>
      <c r="DQ436" s="41">
        <f t="shared" si="398"/>
        <v>0.14119999999999999</v>
      </c>
      <c r="DS436" s="41">
        <v>1412</v>
      </c>
      <c r="DT436" s="41">
        <v>198</v>
      </c>
      <c r="DU436" s="45"/>
      <c r="DW436" s="75"/>
      <c r="DX436" s="41">
        <f t="shared" si="399"/>
        <v>48.03646563814867</v>
      </c>
      <c r="DY436" s="41">
        <f t="shared" si="400"/>
        <v>0</v>
      </c>
      <c r="DZ436" s="41">
        <f t="shared" si="401"/>
        <v>1.6730114205570024</v>
      </c>
      <c r="EA436" s="41">
        <f t="shared" si="402"/>
        <v>0</v>
      </c>
      <c r="EB436" s="41">
        <f t="shared" si="403"/>
        <v>17.351232217992386</v>
      </c>
      <c r="EC436" s="41">
        <f t="shared" si="404"/>
        <v>0</v>
      </c>
      <c r="ED436" s="41">
        <f t="shared" si="405"/>
        <v>10.258465237427368</v>
      </c>
      <c r="EE436" s="41">
        <f t="shared" si="406"/>
        <v>0</v>
      </c>
      <c r="EF436" s="41">
        <f t="shared" si="407"/>
        <v>0</v>
      </c>
      <c r="EG436" s="41" t="e">
        <f t="shared" si="408"/>
        <v>#DIV/0!</v>
      </c>
      <c r="EH436" s="41">
        <f t="shared" si="409"/>
        <v>5.7703866960528938</v>
      </c>
      <c r="EI436" s="41">
        <f t="shared" si="410"/>
        <v>0</v>
      </c>
      <c r="EJ436" s="41">
        <f t="shared" si="411"/>
        <v>10.949709477058704</v>
      </c>
      <c r="EK436" s="41">
        <f t="shared" si="412"/>
        <v>0</v>
      </c>
      <c r="EL436" s="41">
        <f t="shared" si="413"/>
        <v>3.4562211981566824</v>
      </c>
      <c r="EM436" s="41">
        <f t="shared" si="414"/>
        <v>0</v>
      </c>
      <c r="EN436" s="41">
        <f t="shared" si="415"/>
        <v>1.9935884592266078</v>
      </c>
      <c r="EO436" s="41">
        <f t="shared" si="416"/>
        <v>0</v>
      </c>
      <c r="EP436" s="41">
        <f t="shared" si="417"/>
        <v>0.51091965537968342</v>
      </c>
      <c r="EQ436" s="41">
        <f t="shared" si="418"/>
        <v>0</v>
      </c>
      <c r="ER436" s="41">
        <f t="shared" si="419"/>
        <v>100</v>
      </c>
      <c r="ES436" s="41">
        <f t="shared" si="420"/>
        <v>0</v>
      </c>
    </row>
    <row r="437" spans="1:149" s="41" customFormat="1" x14ac:dyDescent="0.45">
      <c r="A437" s="41" t="s">
        <v>796</v>
      </c>
      <c r="B437" s="75" t="s">
        <v>112</v>
      </c>
      <c r="C437" s="41" t="s">
        <v>518</v>
      </c>
      <c r="D437" s="41" t="s">
        <v>791</v>
      </c>
      <c r="E437" s="41" t="s">
        <v>20</v>
      </c>
      <c r="F437" s="41" t="s">
        <v>588</v>
      </c>
      <c r="G437" s="41" t="s">
        <v>797</v>
      </c>
      <c r="H437" s="41" t="s">
        <v>224</v>
      </c>
      <c r="I437" s="41">
        <v>66</v>
      </c>
      <c r="J437" s="41">
        <v>213.5</v>
      </c>
      <c r="L437" s="41">
        <v>1200</v>
      </c>
      <c r="N437" s="41" t="s">
        <v>92</v>
      </c>
      <c r="O437" s="41" t="s">
        <v>806</v>
      </c>
      <c r="P437" s="76" t="s">
        <v>226</v>
      </c>
      <c r="Q437" s="78" t="s">
        <v>805</v>
      </c>
      <c r="R437" s="78"/>
      <c r="S437" s="79"/>
      <c r="U437" s="41">
        <v>0</v>
      </c>
      <c r="W437" s="41">
        <v>7.21</v>
      </c>
      <c r="AA437" s="52">
        <f t="shared" si="394"/>
        <v>1</v>
      </c>
      <c r="AB437" s="59"/>
      <c r="AC437" s="52">
        <f t="shared" si="397"/>
        <v>0</v>
      </c>
      <c r="AE437" s="59"/>
      <c r="AG437" s="59"/>
      <c r="AQ437" s="75"/>
      <c r="AR437" s="80">
        <v>1.0109999999999999</v>
      </c>
      <c r="AS437" s="80"/>
      <c r="AU437" s="81">
        <v>2135</v>
      </c>
      <c r="AV437" s="81"/>
      <c r="AW437" s="81">
        <v>2158.4849999999997</v>
      </c>
      <c r="AX437" s="81"/>
      <c r="AY437" s="81"/>
      <c r="AZ437" s="81"/>
      <c r="BA437" s="75"/>
      <c r="BB437" s="82" t="s">
        <v>441</v>
      </c>
      <c r="BC437" s="75" t="s">
        <v>132</v>
      </c>
      <c r="BD437" s="45">
        <v>45.423034999999999</v>
      </c>
      <c r="BF437" s="45">
        <v>1.5819909999999999</v>
      </c>
      <c r="BH437" s="45">
        <v>16.407235999999997</v>
      </c>
      <c r="BN437" s="45">
        <v>9.7003519999999988</v>
      </c>
      <c r="BR437" s="45">
        <v>5.4564479999999991</v>
      </c>
      <c r="BX437" s="45">
        <v>10.353988999999999</v>
      </c>
      <c r="BZ437" s="45">
        <v>3.2681849999999999</v>
      </c>
      <c r="CB437" s="45">
        <v>1.8851269999999998</v>
      </c>
      <c r="CD437" s="45">
        <v>0.48312299999999991</v>
      </c>
      <c r="DH437" s="45">
        <f t="shared" si="395"/>
        <v>94.559485999999993</v>
      </c>
      <c r="DJ437" s="45">
        <f t="shared" si="396"/>
        <v>5.4405140000000074</v>
      </c>
      <c r="DL437" s="41" t="s">
        <v>111</v>
      </c>
      <c r="DO437" s="41">
        <v>5.09</v>
      </c>
      <c r="DP437" s="41">
        <v>0.42</v>
      </c>
      <c r="DU437" s="45"/>
      <c r="DW437" s="75"/>
      <c r="DX437" s="41">
        <f t="shared" si="399"/>
        <v>48.03646563814867</v>
      </c>
      <c r="DY437" s="41">
        <f t="shared" si="400"/>
        <v>0</v>
      </c>
      <c r="DZ437" s="41">
        <f t="shared" si="401"/>
        <v>1.6730114205570028</v>
      </c>
      <c r="EA437" s="41">
        <f t="shared" si="402"/>
        <v>0</v>
      </c>
      <c r="EB437" s="41">
        <f t="shared" si="403"/>
        <v>17.351232217992386</v>
      </c>
      <c r="EC437" s="41">
        <f t="shared" si="404"/>
        <v>0</v>
      </c>
      <c r="ED437" s="41">
        <f t="shared" si="405"/>
        <v>10.258465237427369</v>
      </c>
      <c r="EE437" s="41">
        <f t="shared" si="406"/>
        <v>0</v>
      </c>
      <c r="EF437" s="41">
        <f t="shared" si="407"/>
        <v>0</v>
      </c>
      <c r="EG437" s="41" t="e">
        <f t="shared" si="408"/>
        <v>#DIV/0!</v>
      </c>
      <c r="EH437" s="41">
        <f t="shared" si="409"/>
        <v>5.7703866960528947</v>
      </c>
      <c r="EI437" s="41">
        <f t="shared" si="410"/>
        <v>0</v>
      </c>
      <c r="EJ437" s="41">
        <f t="shared" si="411"/>
        <v>10.949709477058706</v>
      </c>
      <c r="EK437" s="41">
        <f t="shared" si="412"/>
        <v>0</v>
      </c>
      <c r="EL437" s="41">
        <f t="shared" si="413"/>
        <v>3.4562211981566824</v>
      </c>
      <c r="EM437" s="41">
        <f t="shared" si="414"/>
        <v>0</v>
      </c>
      <c r="EN437" s="41">
        <f t="shared" si="415"/>
        <v>1.9935884592266078</v>
      </c>
      <c r="EO437" s="41">
        <f t="shared" si="416"/>
        <v>0</v>
      </c>
      <c r="EP437" s="41">
        <f t="shared" si="417"/>
        <v>0.51091965537968342</v>
      </c>
      <c r="EQ437" s="41">
        <f t="shared" si="418"/>
        <v>0</v>
      </c>
      <c r="ER437" s="41">
        <f t="shared" si="419"/>
        <v>100</v>
      </c>
      <c r="ES437" s="41">
        <f t="shared" si="420"/>
        <v>0</v>
      </c>
    </row>
    <row r="438" spans="1:149" s="41" customFormat="1" x14ac:dyDescent="0.45">
      <c r="A438" s="41" t="s">
        <v>796</v>
      </c>
      <c r="B438" s="75" t="s">
        <v>112</v>
      </c>
      <c r="C438" s="41" t="s">
        <v>518</v>
      </c>
      <c r="D438" s="41" t="s">
        <v>791</v>
      </c>
      <c r="E438" s="41" t="s">
        <v>20</v>
      </c>
      <c r="F438" s="41" t="s">
        <v>589</v>
      </c>
      <c r="G438" s="41" t="s">
        <v>797</v>
      </c>
      <c r="H438" s="41" t="s">
        <v>224</v>
      </c>
      <c r="I438" s="41">
        <v>71</v>
      </c>
      <c r="J438" s="41">
        <v>275.39999999999998</v>
      </c>
      <c r="L438" s="41">
        <v>1200</v>
      </c>
      <c r="N438" s="41" t="s">
        <v>92</v>
      </c>
      <c r="O438" s="41" t="s">
        <v>806</v>
      </c>
      <c r="P438" s="76" t="s">
        <v>226</v>
      </c>
      <c r="Q438" s="78" t="s">
        <v>805</v>
      </c>
      <c r="R438" s="78"/>
      <c r="S438" s="79"/>
      <c r="U438" s="41">
        <v>3.08</v>
      </c>
      <c r="W438" s="41">
        <v>0</v>
      </c>
      <c r="AA438" s="52">
        <f t="shared" si="394"/>
        <v>0</v>
      </c>
      <c r="AB438" s="59"/>
      <c r="AC438" s="52">
        <f t="shared" si="397"/>
        <v>1</v>
      </c>
      <c r="AE438" s="59"/>
      <c r="AG438" s="59"/>
      <c r="AQ438" s="75" t="s">
        <v>110</v>
      </c>
      <c r="AR438" s="80">
        <v>1.0349999999999999</v>
      </c>
      <c r="AS438" s="80">
        <v>1.9079999999999999</v>
      </c>
      <c r="AU438" s="81"/>
      <c r="AV438" s="81">
        <v>2754</v>
      </c>
      <c r="AW438" s="81">
        <v>0</v>
      </c>
      <c r="AX438" s="81"/>
      <c r="AY438" s="81">
        <v>5254.6319999999996</v>
      </c>
      <c r="AZ438" s="81">
        <v>64.940752579119376</v>
      </c>
      <c r="BA438" s="75"/>
      <c r="BB438" s="82" t="s">
        <v>441</v>
      </c>
      <c r="BC438" s="75" t="s">
        <v>132</v>
      </c>
      <c r="BD438" s="45">
        <v>46.956715750000001</v>
      </c>
      <c r="BF438" s="45">
        <v>1.63540595</v>
      </c>
      <c r="BH438" s="45">
        <v>16.961216200000003</v>
      </c>
      <c r="BN438" s="45">
        <v>10.027878400000001</v>
      </c>
      <c r="BR438" s="45">
        <v>5.6406815999999989</v>
      </c>
      <c r="BX438" s="45">
        <v>10.703585049999999</v>
      </c>
      <c r="BZ438" s="45">
        <v>3.3785332500000003</v>
      </c>
      <c r="CB438" s="45">
        <v>1.94877715</v>
      </c>
      <c r="CD438" s="45">
        <v>0.49943535000000006</v>
      </c>
      <c r="DH438" s="45">
        <f t="shared" si="395"/>
        <v>97.752228700000003</v>
      </c>
      <c r="DJ438" s="45">
        <f t="shared" si="396"/>
        <v>2.2477712999999966</v>
      </c>
      <c r="DL438" s="41" t="s">
        <v>111</v>
      </c>
      <c r="DO438" s="41">
        <v>1.64</v>
      </c>
      <c r="DP438" s="41">
        <v>0.08</v>
      </c>
      <c r="DQ438" s="41">
        <f t="shared" si="398"/>
        <v>0.2515</v>
      </c>
      <c r="DS438" s="41">
        <v>2515</v>
      </c>
      <c r="DT438" s="41">
        <v>352</v>
      </c>
      <c r="DU438" s="45"/>
      <c r="DW438" s="75"/>
      <c r="DX438" s="41">
        <f t="shared" si="399"/>
        <v>48.03646563814867</v>
      </c>
      <c r="DY438" s="41">
        <f t="shared" si="400"/>
        <v>0</v>
      </c>
      <c r="DZ438" s="41">
        <f t="shared" si="401"/>
        <v>1.6730114205570028</v>
      </c>
      <c r="EA438" s="41">
        <f t="shared" si="402"/>
        <v>0</v>
      </c>
      <c r="EB438" s="41">
        <f t="shared" si="403"/>
        <v>17.351232217992386</v>
      </c>
      <c r="EC438" s="41">
        <f t="shared" si="404"/>
        <v>0</v>
      </c>
      <c r="ED438" s="41">
        <f t="shared" si="405"/>
        <v>10.258465237427369</v>
      </c>
      <c r="EE438" s="41">
        <f t="shared" si="406"/>
        <v>0</v>
      </c>
      <c r="EF438" s="41">
        <f t="shared" si="407"/>
        <v>0</v>
      </c>
      <c r="EG438" s="41" t="e">
        <f t="shared" si="408"/>
        <v>#DIV/0!</v>
      </c>
      <c r="EH438" s="41">
        <f t="shared" si="409"/>
        <v>5.7703866960528938</v>
      </c>
      <c r="EI438" s="41">
        <f t="shared" si="410"/>
        <v>0</v>
      </c>
      <c r="EJ438" s="41">
        <f t="shared" si="411"/>
        <v>10.949709477058704</v>
      </c>
      <c r="EK438" s="41">
        <f t="shared" si="412"/>
        <v>0</v>
      </c>
      <c r="EL438" s="41">
        <f t="shared" si="413"/>
        <v>3.4562211981566824</v>
      </c>
      <c r="EM438" s="41">
        <f t="shared" si="414"/>
        <v>0</v>
      </c>
      <c r="EN438" s="41">
        <f t="shared" si="415"/>
        <v>1.9935884592266078</v>
      </c>
      <c r="EO438" s="41">
        <f t="shared" si="416"/>
        <v>0</v>
      </c>
      <c r="EP438" s="41">
        <f t="shared" si="417"/>
        <v>0.51091965537968342</v>
      </c>
      <c r="EQ438" s="41">
        <f t="shared" si="418"/>
        <v>0</v>
      </c>
      <c r="ER438" s="41">
        <f t="shared" si="419"/>
        <v>100</v>
      </c>
      <c r="ES438" s="41">
        <f t="shared" si="420"/>
        <v>0</v>
      </c>
    </row>
    <row r="439" spans="1:149" s="41" customFormat="1" x14ac:dyDescent="0.45">
      <c r="A439" s="41" t="s">
        <v>796</v>
      </c>
      <c r="B439" s="75" t="s">
        <v>112</v>
      </c>
      <c r="C439" s="41" t="s">
        <v>518</v>
      </c>
      <c r="D439" s="41" t="s">
        <v>791</v>
      </c>
      <c r="E439" s="41" t="s">
        <v>20</v>
      </c>
      <c r="F439" s="41" t="s">
        <v>590</v>
      </c>
      <c r="G439" s="41" t="s">
        <v>797</v>
      </c>
      <c r="H439" s="41" t="s">
        <v>224</v>
      </c>
      <c r="I439" s="41">
        <v>76</v>
      </c>
      <c r="J439" s="41">
        <v>308</v>
      </c>
      <c r="L439" s="41">
        <v>1200</v>
      </c>
      <c r="N439" s="41" t="s">
        <v>92</v>
      </c>
      <c r="O439" s="41" t="s">
        <v>806</v>
      </c>
      <c r="P439" s="76" t="s">
        <v>226</v>
      </c>
      <c r="Q439" s="78" t="s">
        <v>805</v>
      </c>
      <c r="R439" s="78"/>
      <c r="S439" s="79"/>
      <c r="U439" s="41">
        <v>1.86</v>
      </c>
      <c r="W439" s="41">
        <v>0</v>
      </c>
      <c r="AA439" s="52">
        <f t="shared" si="394"/>
        <v>0</v>
      </c>
      <c r="AB439" s="59"/>
      <c r="AC439" s="52">
        <f t="shared" si="397"/>
        <v>1</v>
      </c>
      <c r="AE439" s="59"/>
      <c r="AG439" s="59"/>
      <c r="AQ439" s="75" t="s">
        <v>110</v>
      </c>
      <c r="AR439" s="80">
        <v>1.05</v>
      </c>
      <c r="AS439" s="80">
        <v>2.0710000000000002</v>
      </c>
      <c r="AU439" s="81"/>
      <c r="AV439" s="81">
        <v>3080</v>
      </c>
      <c r="AW439" s="81">
        <v>0</v>
      </c>
      <c r="AX439" s="81"/>
      <c r="AY439" s="81">
        <v>6378.68</v>
      </c>
      <c r="AZ439" s="81">
        <v>76.055060674750635</v>
      </c>
      <c r="BA439" s="75"/>
      <c r="BB439" s="82" t="s">
        <v>441</v>
      </c>
      <c r="BC439" s="75" t="s">
        <v>132</v>
      </c>
      <c r="BD439" s="45">
        <v>47.206007799999995</v>
      </c>
      <c r="BF439" s="45">
        <v>1.6440882799999996</v>
      </c>
      <c r="BH439" s="45">
        <v>17.051262879999999</v>
      </c>
      <c r="BN439" s="45">
        <v>10.081116159999999</v>
      </c>
      <c r="BR439" s="45">
        <v>5.6706278399999999</v>
      </c>
      <c r="BX439" s="45">
        <v>10.76041012</v>
      </c>
      <c r="BZ439" s="45">
        <v>3.3964697999999998</v>
      </c>
      <c r="CB439" s="45">
        <v>1.9591231599999999</v>
      </c>
      <c r="CD439" s="45">
        <v>0.50208684000000003</v>
      </c>
      <c r="DH439" s="45">
        <f t="shared" si="395"/>
        <v>98.271192880000001</v>
      </c>
      <c r="DJ439" s="45">
        <f t="shared" si="396"/>
        <v>1.728807119999999</v>
      </c>
      <c r="DL439" s="41" t="s">
        <v>111</v>
      </c>
      <c r="DO439" s="41">
        <v>1.0900000000000001</v>
      </c>
      <c r="DP439" s="41">
        <v>0.09</v>
      </c>
      <c r="DQ439" s="41">
        <f t="shared" si="398"/>
        <v>0.28160000000000002</v>
      </c>
      <c r="DS439" s="41">
        <v>2816</v>
      </c>
      <c r="DT439" s="41">
        <v>394</v>
      </c>
      <c r="DU439" s="45"/>
      <c r="DW439" s="75"/>
      <c r="DX439" s="41">
        <f t="shared" si="399"/>
        <v>48.036465638148663</v>
      </c>
      <c r="DY439" s="41">
        <f t="shared" si="400"/>
        <v>0</v>
      </c>
      <c r="DZ439" s="41">
        <f t="shared" si="401"/>
        <v>1.6730114205570024</v>
      </c>
      <c r="EA439" s="41">
        <f t="shared" si="402"/>
        <v>0</v>
      </c>
      <c r="EB439" s="41">
        <f t="shared" si="403"/>
        <v>17.351232217992386</v>
      </c>
      <c r="EC439" s="41">
        <f t="shared" si="404"/>
        <v>0</v>
      </c>
      <c r="ED439" s="41">
        <f t="shared" si="405"/>
        <v>10.258465237427368</v>
      </c>
      <c r="EE439" s="41">
        <f t="shared" si="406"/>
        <v>0</v>
      </c>
      <c r="EF439" s="41">
        <f t="shared" si="407"/>
        <v>0</v>
      </c>
      <c r="EG439" s="41" t="e">
        <f t="shared" si="408"/>
        <v>#DIV/0!</v>
      </c>
      <c r="EH439" s="41">
        <f t="shared" si="409"/>
        <v>5.7703866960528947</v>
      </c>
      <c r="EI439" s="41">
        <f t="shared" si="410"/>
        <v>0</v>
      </c>
      <c r="EJ439" s="41">
        <f t="shared" si="411"/>
        <v>10.949709477058706</v>
      </c>
      <c r="EK439" s="41">
        <f t="shared" si="412"/>
        <v>0</v>
      </c>
      <c r="EL439" s="41">
        <f t="shared" si="413"/>
        <v>3.4562211981566815</v>
      </c>
      <c r="EM439" s="41">
        <f t="shared" si="414"/>
        <v>0</v>
      </c>
      <c r="EN439" s="41">
        <f t="shared" si="415"/>
        <v>1.9935884592266078</v>
      </c>
      <c r="EO439" s="41">
        <f t="shared" si="416"/>
        <v>0</v>
      </c>
      <c r="EP439" s="41">
        <f t="shared" si="417"/>
        <v>0.51091965537968342</v>
      </c>
      <c r="EQ439" s="41">
        <f t="shared" si="418"/>
        <v>0</v>
      </c>
      <c r="ER439" s="41">
        <f t="shared" si="419"/>
        <v>100</v>
      </c>
      <c r="ES439" s="41">
        <f t="shared" si="420"/>
        <v>0</v>
      </c>
    </row>
    <row r="440" spans="1:149" s="41" customFormat="1" x14ac:dyDescent="0.45">
      <c r="A440" s="41" t="s">
        <v>796</v>
      </c>
      <c r="B440" s="75" t="s">
        <v>112</v>
      </c>
      <c r="C440" s="41" t="s">
        <v>518</v>
      </c>
      <c r="D440" s="41" t="s">
        <v>791</v>
      </c>
      <c r="E440" s="41" t="s">
        <v>20</v>
      </c>
      <c r="F440" s="41" t="s">
        <v>591</v>
      </c>
      <c r="G440" s="41" t="s">
        <v>797</v>
      </c>
      <c r="H440" s="41" t="s">
        <v>224</v>
      </c>
      <c r="I440" s="41">
        <v>76</v>
      </c>
      <c r="J440" s="41">
        <v>308</v>
      </c>
      <c r="L440" s="41">
        <v>1200</v>
      </c>
      <c r="N440" s="41" t="s">
        <v>92</v>
      </c>
      <c r="O440" s="41" t="s">
        <v>806</v>
      </c>
      <c r="P440" s="76" t="s">
        <v>226</v>
      </c>
      <c r="Q440" s="78" t="s">
        <v>805</v>
      </c>
      <c r="R440" s="78"/>
      <c r="S440" s="79"/>
      <c r="U440" s="41">
        <v>2.08</v>
      </c>
      <c r="W440" s="41">
        <v>3.86</v>
      </c>
      <c r="AA440" s="57">
        <f t="shared" si="394"/>
        <v>0.81924400150077015</v>
      </c>
      <c r="AB440" s="59"/>
      <c r="AC440" s="57">
        <f t="shared" si="397"/>
        <v>0.18075599849922985</v>
      </c>
      <c r="AE440" s="59"/>
      <c r="AG440" s="59"/>
      <c r="AQ440" s="75" t="s">
        <v>110</v>
      </c>
      <c r="AR440" s="80">
        <v>1.0509999999999999</v>
      </c>
      <c r="AS440" s="80">
        <v>2.1760000000000002</v>
      </c>
      <c r="AU440" s="81">
        <v>2523.271524622372</v>
      </c>
      <c r="AV440" s="81">
        <v>556.728475377628</v>
      </c>
      <c r="AW440" s="81">
        <v>2651.9583723781129</v>
      </c>
      <c r="AX440" s="81">
        <v>21.461893172894847</v>
      </c>
      <c r="AY440" s="81">
        <v>1211.4411624217187</v>
      </c>
      <c r="AZ440" s="81">
        <v>14.444404032162492</v>
      </c>
      <c r="BA440" s="75"/>
      <c r="BB440" s="82" t="s">
        <v>441</v>
      </c>
      <c r="BC440" s="75" t="s">
        <v>132</v>
      </c>
      <c r="BD440" s="45">
        <v>46.050412799999997</v>
      </c>
      <c r="BF440" s="45">
        <v>1.6038412799999997</v>
      </c>
      <c r="BH440" s="45">
        <v>16.633850879999997</v>
      </c>
      <c r="BN440" s="45">
        <v>9.8343321599999971</v>
      </c>
      <c r="BR440" s="45">
        <v>5.5318118399999996</v>
      </c>
      <c r="BX440" s="45">
        <v>10.496997119999998</v>
      </c>
      <c r="BZ440" s="45">
        <v>3.3133247999999997</v>
      </c>
      <c r="CB440" s="45">
        <v>1.9111641599999996</v>
      </c>
      <c r="CD440" s="45">
        <v>0.48979583999999987</v>
      </c>
      <c r="DH440" s="45">
        <f t="shared" si="395"/>
        <v>95.865530880000009</v>
      </c>
      <c r="DJ440" s="45">
        <f t="shared" si="396"/>
        <v>4.1344691199999914</v>
      </c>
      <c r="DL440" s="41" t="s">
        <v>111</v>
      </c>
      <c r="DO440" s="41">
        <v>3.54</v>
      </c>
      <c r="DP440" s="41">
        <v>0.3</v>
      </c>
      <c r="DQ440" s="41">
        <f t="shared" si="398"/>
        <v>0.24160000000000001</v>
      </c>
      <c r="DS440" s="41">
        <v>2416</v>
      </c>
      <c r="DT440" s="41">
        <v>338</v>
      </c>
      <c r="DU440" s="45"/>
      <c r="DW440" s="75"/>
      <c r="DX440" s="41">
        <f t="shared" si="399"/>
        <v>48.036465638148663</v>
      </c>
      <c r="DY440" s="41">
        <f t="shared" si="400"/>
        <v>0</v>
      </c>
      <c r="DZ440" s="41">
        <f t="shared" si="401"/>
        <v>1.6730114205570019</v>
      </c>
      <c r="EA440" s="41">
        <f t="shared" si="402"/>
        <v>0</v>
      </c>
      <c r="EB440" s="41">
        <f t="shared" si="403"/>
        <v>17.351232217992383</v>
      </c>
      <c r="EC440" s="41">
        <f t="shared" si="404"/>
        <v>0</v>
      </c>
      <c r="ED440" s="41">
        <f t="shared" si="405"/>
        <v>10.258465237427366</v>
      </c>
      <c r="EE440" s="41">
        <f t="shared" si="406"/>
        <v>0</v>
      </c>
      <c r="EF440" s="41">
        <f t="shared" si="407"/>
        <v>0</v>
      </c>
      <c r="EG440" s="41" t="e">
        <f t="shared" si="408"/>
        <v>#DIV/0!</v>
      </c>
      <c r="EH440" s="41">
        <f t="shared" si="409"/>
        <v>5.7703866960528938</v>
      </c>
      <c r="EI440" s="41">
        <f t="shared" si="410"/>
        <v>0</v>
      </c>
      <c r="EJ440" s="41">
        <f t="shared" si="411"/>
        <v>10.949709477058702</v>
      </c>
      <c r="EK440" s="41">
        <f t="shared" si="412"/>
        <v>0</v>
      </c>
      <c r="EL440" s="41">
        <f t="shared" si="413"/>
        <v>3.4562211981566815</v>
      </c>
      <c r="EM440" s="41">
        <f t="shared" si="414"/>
        <v>0</v>
      </c>
      <c r="EN440" s="41">
        <f t="shared" si="415"/>
        <v>1.9935884592266073</v>
      </c>
      <c r="EO440" s="41">
        <f t="shared" si="416"/>
        <v>0</v>
      </c>
      <c r="EP440" s="41">
        <f t="shared" si="417"/>
        <v>0.51091965537968331</v>
      </c>
      <c r="EQ440" s="41">
        <f t="shared" si="418"/>
        <v>0</v>
      </c>
      <c r="ER440" s="41">
        <f t="shared" si="419"/>
        <v>100</v>
      </c>
      <c r="ES440" s="41">
        <f t="shared" si="420"/>
        <v>0</v>
      </c>
    </row>
    <row r="441" spans="1:149" s="41" customFormat="1" x14ac:dyDescent="0.45">
      <c r="A441" s="41" t="s">
        <v>796</v>
      </c>
      <c r="B441" s="75" t="s">
        <v>112</v>
      </c>
      <c r="C441" s="41" t="s">
        <v>518</v>
      </c>
      <c r="D441" s="41" t="s">
        <v>791</v>
      </c>
      <c r="E441" s="41" t="s">
        <v>20</v>
      </c>
      <c r="F441" s="41" t="s">
        <v>592</v>
      </c>
      <c r="G441" s="41" t="s">
        <v>797</v>
      </c>
      <c r="H441" s="41" t="s">
        <v>224</v>
      </c>
      <c r="I441" s="41">
        <v>18</v>
      </c>
      <c r="J441" s="41">
        <v>418.5</v>
      </c>
      <c r="L441" s="41">
        <v>1200</v>
      </c>
      <c r="N441" s="41" t="s">
        <v>92</v>
      </c>
      <c r="O441" s="41" t="s">
        <v>806</v>
      </c>
      <c r="P441" s="76" t="s">
        <v>226</v>
      </c>
      <c r="Q441" s="78" t="s">
        <v>805</v>
      </c>
      <c r="R441" s="78"/>
      <c r="S441" s="79"/>
      <c r="U441" s="41">
        <v>0.67</v>
      </c>
      <c r="W441" s="41">
        <v>0</v>
      </c>
      <c r="AA441" s="52">
        <f t="shared" si="394"/>
        <v>0</v>
      </c>
      <c r="AB441" s="59"/>
      <c r="AC441" s="52">
        <f t="shared" si="397"/>
        <v>1</v>
      </c>
      <c r="AE441" s="59"/>
      <c r="AG441" s="59"/>
      <c r="AQ441" s="75" t="s">
        <v>110</v>
      </c>
      <c r="AR441" s="80">
        <v>1.119</v>
      </c>
      <c r="AS441" s="80">
        <v>2.7429999999999999</v>
      </c>
      <c r="AU441" s="81"/>
      <c r="AV441" s="81">
        <v>4185</v>
      </c>
      <c r="AW441" s="81">
        <v>0</v>
      </c>
      <c r="AX441" s="81"/>
      <c r="AY441" s="81">
        <v>11479.455</v>
      </c>
      <c r="AZ441" s="81">
        <v>127.22974616693418</v>
      </c>
      <c r="BA441" s="75"/>
      <c r="BB441" s="82" t="s">
        <v>441</v>
      </c>
      <c r="BC441" s="75" t="s">
        <v>132</v>
      </c>
      <c r="BD441" s="45">
        <v>47.035449650000004</v>
      </c>
      <c r="BF441" s="45">
        <v>1.6381480899999996</v>
      </c>
      <c r="BH441" s="45">
        <v>16.989655639999999</v>
      </c>
      <c r="BN441" s="45">
        <v>10.04469248</v>
      </c>
      <c r="BR441" s="45">
        <v>5.6501395199999989</v>
      </c>
      <c r="BX441" s="45">
        <v>10.721532109999998</v>
      </c>
      <c r="BZ441" s="45">
        <v>3.3841981499999996</v>
      </c>
      <c r="CB441" s="45">
        <v>1.9520447299999999</v>
      </c>
      <c r="CD441" s="45">
        <v>0.50027277000000003</v>
      </c>
      <c r="DH441" s="45">
        <f t="shared" si="395"/>
        <v>97.916133139999985</v>
      </c>
      <c r="DJ441" s="45">
        <f t="shared" si="396"/>
        <v>2.0838668600000148</v>
      </c>
      <c r="DL441" s="41" t="s">
        <v>111</v>
      </c>
      <c r="DO441" s="41">
        <v>1.36</v>
      </c>
      <c r="DP441" s="41">
        <v>7.0000000000000007E-2</v>
      </c>
      <c r="DQ441" s="41">
        <f t="shared" si="398"/>
        <v>0.36730000000000002</v>
      </c>
      <c r="DS441" s="41">
        <v>3673</v>
      </c>
      <c r="DT441" s="41">
        <v>615</v>
      </c>
      <c r="DU441" s="45"/>
      <c r="DW441" s="75"/>
      <c r="DX441" s="41">
        <f t="shared" si="399"/>
        <v>48.036465638148677</v>
      </c>
      <c r="DY441" s="41">
        <f t="shared" si="400"/>
        <v>0</v>
      </c>
      <c r="DZ441" s="41">
        <f t="shared" si="401"/>
        <v>1.6730114205570024</v>
      </c>
      <c r="EA441" s="41">
        <f t="shared" si="402"/>
        <v>0</v>
      </c>
      <c r="EB441" s="41">
        <f t="shared" si="403"/>
        <v>17.351232217992386</v>
      </c>
      <c r="EC441" s="41">
        <f t="shared" si="404"/>
        <v>0</v>
      </c>
      <c r="ED441" s="41">
        <f t="shared" si="405"/>
        <v>10.258465237427371</v>
      </c>
      <c r="EE441" s="41">
        <f t="shared" si="406"/>
        <v>0</v>
      </c>
      <c r="EF441" s="41">
        <f t="shared" si="407"/>
        <v>0</v>
      </c>
      <c r="EG441" s="41" t="e">
        <f t="shared" si="408"/>
        <v>#DIV/0!</v>
      </c>
      <c r="EH441" s="41">
        <f t="shared" si="409"/>
        <v>5.7703866960528947</v>
      </c>
      <c r="EI441" s="41">
        <f t="shared" si="410"/>
        <v>0</v>
      </c>
      <c r="EJ441" s="41">
        <f t="shared" si="411"/>
        <v>10.949709477058706</v>
      </c>
      <c r="EK441" s="41">
        <f t="shared" si="412"/>
        <v>0</v>
      </c>
      <c r="EL441" s="41">
        <f t="shared" si="413"/>
        <v>3.4562211981566824</v>
      </c>
      <c r="EM441" s="41">
        <f t="shared" si="414"/>
        <v>0</v>
      </c>
      <c r="EN441" s="41">
        <f t="shared" si="415"/>
        <v>1.993588459226608</v>
      </c>
      <c r="EO441" s="41">
        <f t="shared" si="416"/>
        <v>0</v>
      </c>
      <c r="EP441" s="41">
        <f t="shared" si="417"/>
        <v>0.51091965537968353</v>
      </c>
      <c r="EQ441" s="41">
        <f t="shared" si="418"/>
        <v>0</v>
      </c>
      <c r="ER441" s="41">
        <f t="shared" si="419"/>
        <v>100</v>
      </c>
      <c r="ES441" s="41">
        <f t="shared" si="420"/>
        <v>0</v>
      </c>
    </row>
    <row r="442" spans="1:149" s="41" customFormat="1" x14ac:dyDescent="0.45">
      <c r="A442" s="41" t="s">
        <v>796</v>
      </c>
      <c r="B442" s="75" t="s">
        <v>112</v>
      </c>
      <c r="C442" s="41" t="s">
        <v>518</v>
      </c>
      <c r="D442" s="41" t="s">
        <v>791</v>
      </c>
      <c r="E442" s="41" t="s">
        <v>20</v>
      </c>
      <c r="F442" s="41" t="s">
        <v>593</v>
      </c>
      <c r="G442" s="41" t="s">
        <v>797</v>
      </c>
      <c r="H442" s="41" t="s">
        <v>224</v>
      </c>
      <c r="I442" s="41">
        <v>18</v>
      </c>
      <c r="J442" s="41">
        <v>418.5</v>
      </c>
      <c r="L442" s="41">
        <v>1200</v>
      </c>
      <c r="N442" s="41" t="s">
        <v>92</v>
      </c>
      <c r="O442" s="41" t="s">
        <v>806</v>
      </c>
      <c r="P442" s="76" t="s">
        <v>226</v>
      </c>
      <c r="Q442" s="78" t="s">
        <v>805</v>
      </c>
      <c r="R442" s="78"/>
      <c r="S442" s="79"/>
      <c r="U442" s="41">
        <v>0.92</v>
      </c>
      <c r="W442" s="41">
        <v>0</v>
      </c>
      <c r="AA442" s="52">
        <f t="shared" si="394"/>
        <v>0</v>
      </c>
      <c r="AB442" s="59"/>
      <c r="AC442" s="52">
        <f t="shared" si="397"/>
        <v>1</v>
      </c>
      <c r="AE442" s="59"/>
      <c r="AG442" s="59"/>
      <c r="AQ442" s="75" t="s">
        <v>110</v>
      </c>
      <c r="AR442" s="80">
        <v>1.119</v>
      </c>
      <c r="AS442" s="80">
        <v>2.7429999999999999</v>
      </c>
      <c r="AU442" s="81"/>
      <c r="AV442" s="81">
        <v>4185</v>
      </c>
      <c r="AW442" s="81">
        <v>0</v>
      </c>
      <c r="AX442" s="81"/>
      <c r="AY442" s="81">
        <v>11479.455</v>
      </c>
      <c r="AZ442" s="81">
        <v>127.22974616693418</v>
      </c>
      <c r="BA442" s="75"/>
      <c r="BB442" s="82" t="s">
        <v>441</v>
      </c>
      <c r="BC442" s="75" t="s">
        <v>132</v>
      </c>
      <c r="BD442" s="45">
        <v>46.968703249999997</v>
      </c>
      <c r="BF442" s="45">
        <v>1.6358234499999997</v>
      </c>
      <c r="BH442" s="45">
        <v>16.965546199999999</v>
      </c>
      <c r="BN442" s="45">
        <v>10.0304384</v>
      </c>
      <c r="BR442" s="45">
        <v>5.6421215999999994</v>
      </c>
      <c r="BX442" s="45">
        <v>10.70631755</v>
      </c>
      <c r="BZ442" s="45">
        <v>3.37939575</v>
      </c>
      <c r="CB442" s="45">
        <v>1.9492746499999998</v>
      </c>
      <c r="CD442" s="45">
        <v>0.49956284999999995</v>
      </c>
      <c r="DH442" s="45">
        <f t="shared" si="395"/>
        <v>97.777183699999981</v>
      </c>
      <c r="DJ442" s="45">
        <f t="shared" si="396"/>
        <v>2.2228163000000194</v>
      </c>
      <c r="DL442" s="41" t="s">
        <v>111</v>
      </c>
      <c r="DO442" s="41">
        <v>1.47</v>
      </c>
      <c r="DP442" s="41">
        <v>0.1</v>
      </c>
      <c r="DQ442" s="41">
        <f t="shared" si="398"/>
        <v>0.39650000000000002</v>
      </c>
      <c r="DS442" s="41">
        <v>3965</v>
      </c>
      <c r="DT442" s="41">
        <v>663</v>
      </c>
      <c r="DU442" s="45"/>
      <c r="DW442" s="75"/>
      <c r="DX442" s="41">
        <f t="shared" si="399"/>
        <v>48.03646563814867</v>
      </c>
      <c r="DY442" s="41">
        <f t="shared" si="400"/>
        <v>0</v>
      </c>
      <c r="DZ442" s="41">
        <f t="shared" si="401"/>
        <v>1.6730114205570028</v>
      </c>
      <c r="EA442" s="41">
        <f t="shared" si="402"/>
        <v>0</v>
      </c>
      <c r="EB442" s="41">
        <f t="shared" si="403"/>
        <v>17.351232217992386</v>
      </c>
      <c r="EC442" s="41">
        <f t="shared" si="404"/>
        <v>0</v>
      </c>
      <c r="ED442" s="41">
        <f t="shared" si="405"/>
        <v>10.258465237427371</v>
      </c>
      <c r="EE442" s="41">
        <f t="shared" si="406"/>
        <v>0</v>
      </c>
      <c r="EF442" s="41">
        <f t="shared" si="407"/>
        <v>0</v>
      </c>
      <c r="EG442" s="41" t="e">
        <f t="shared" si="408"/>
        <v>#DIV/0!</v>
      </c>
      <c r="EH442" s="41">
        <f t="shared" si="409"/>
        <v>5.7703866960528956</v>
      </c>
      <c r="EI442" s="41">
        <f t="shared" si="410"/>
        <v>0</v>
      </c>
      <c r="EJ442" s="41">
        <f t="shared" si="411"/>
        <v>10.949709477058708</v>
      </c>
      <c r="EK442" s="41">
        <f t="shared" si="412"/>
        <v>0</v>
      </c>
      <c r="EL442" s="41">
        <f t="shared" si="413"/>
        <v>3.4562211981566828</v>
      </c>
      <c r="EM442" s="41">
        <f t="shared" si="414"/>
        <v>0</v>
      </c>
      <c r="EN442" s="41">
        <f t="shared" si="415"/>
        <v>1.993588459226608</v>
      </c>
      <c r="EO442" s="41">
        <f t="shared" si="416"/>
        <v>0</v>
      </c>
      <c r="EP442" s="41">
        <f t="shared" si="417"/>
        <v>0.51091965537968342</v>
      </c>
      <c r="EQ442" s="41">
        <f t="shared" si="418"/>
        <v>0</v>
      </c>
      <c r="ER442" s="41">
        <f t="shared" si="419"/>
        <v>100</v>
      </c>
      <c r="ES442" s="41">
        <f t="shared" si="420"/>
        <v>0</v>
      </c>
    </row>
    <row r="443" spans="1:149" s="41" customFormat="1" x14ac:dyDescent="0.45">
      <c r="A443" s="41" t="s">
        <v>796</v>
      </c>
      <c r="B443" s="75" t="s">
        <v>112</v>
      </c>
      <c r="C443" s="41" t="s">
        <v>518</v>
      </c>
      <c r="D443" s="41" t="s">
        <v>791</v>
      </c>
      <c r="E443" s="41" t="s">
        <v>20</v>
      </c>
      <c r="F443" s="41" t="s">
        <v>594</v>
      </c>
      <c r="G443" s="41" t="s">
        <v>797</v>
      </c>
      <c r="H443" s="41" t="s">
        <v>224</v>
      </c>
      <c r="I443" s="41">
        <v>18</v>
      </c>
      <c r="J443" s="41">
        <v>418.5</v>
      </c>
      <c r="L443" s="41">
        <v>1200</v>
      </c>
      <c r="N443" s="41" t="s">
        <v>92</v>
      </c>
      <c r="O443" s="41" t="s">
        <v>806</v>
      </c>
      <c r="P443" s="76" t="s">
        <v>226</v>
      </c>
      <c r="Q443" s="78" t="s">
        <v>805</v>
      </c>
      <c r="R443" s="78"/>
      <c r="S443" s="79"/>
      <c r="U443" s="41">
        <v>6.22</v>
      </c>
      <c r="W443" s="41">
        <v>3.82</v>
      </c>
      <c r="AA443" s="57">
        <f t="shared" si="394"/>
        <v>0.59998800867657898</v>
      </c>
      <c r="AB443" s="59"/>
      <c r="AC443" s="57">
        <f t="shared" si="397"/>
        <v>0.40001199132342102</v>
      </c>
      <c r="AE443" s="59"/>
      <c r="AG443" s="59"/>
      <c r="AQ443" s="75" t="s">
        <v>110</v>
      </c>
      <c r="AR443" s="80">
        <v>1.1319999999999999</v>
      </c>
      <c r="AS443" s="80">
        <v>2.8620000000000001</v>
      </c>
      <c r="AU443" s="81">
        <v>2510.9498163114831</v>
      </c>
      <c r="AV443" s="81">
        <v>1674.0501836885169</v>
      </c>
      <c r="AW443" s="81">
        <v>2842.3951920645986</v>
      </c>
      <c r="AX443" s="81">
        <v>17.632655293259603</v>
      </c>
      <c r="AY443" s="81">
        <v>4791.1316257165354</v>
      </c>
      <c r="AZ443" s="81">
        <v>53.101341535141302</v>
      </c>
      <c r="BA443" s="75"/>
      <c r="BB443" s="82" t="s">
        <v>441</v>
      </c>
      <c r="BC443" s="75" t="s">
        <v>132</v>
      </c>
      <c r="BD443" s="45">
        <v>46.081820049999997</v>
      </c>
      <c r="BF443" s="45">
        <v>1.6049351299999999</v>
      </c>
      <c r="BH443" s="45">
        <v>16.645195479999998</v>
      </c>
      <c r="BN443" s="45">
        <v>9.8410393599999999</v>
      </c>
      <c r="BR443" s="45">
        <v>5.5355846399999997</v>
      </c>
      <c r="BX443" s="45">
        <v>10.504156269999999</v>
      </c>
      <c r="BZ443" s="45">
        <v>3.3155845499999996</v>
      </c>
      <c r="CB443" s="45">
        <v>1.91246761</v>
      </c>
      <c r="CD443" s="45">
        <v>0.49012988999999996</v>
      </c>
      <c r="DH443" s="45">
        <f t="shared" si="395"/>
        <v>95.930912979999974</v>
      </c>
      <c r="DJ443" s="45">
        <f t="shared" si="396"/>
        <v>4.0690870200000262</v>
      </c>
      <c r="DL443" s="41" t="s">
        <v>111</v>
      </c>
      <c r="DO443" s="41">
        <v>3.31</v>
      </c>
      <c r="DP443" s="41">
        <v>0.21</v>
      </c>
      <c r="DQ443" s="41">
        <f t="shared" si="398"/>
        <v>0.40610000000000002</v>
      </c>
      <c r="DS443" s="41">
        <v>4061</v>
      </c>
      <c r="DT443" s="41">
        <v>686</v>
      </c>
      <c r="DU443" s="45"/>
      <c r="DW443" s="75"/>
      <c r="DX443" s="41">
        <f t="shared" si="399"/>
        <v>48.036465638148677</v>
      </c>
      <c r="DY443" s="41">
        <f t="shared" si="400"/>
        <v>0</v>
      </c>
      <c r="DZ443" s="41">
        <f t="shared" si="401"/>
        <v>1.673011420557003</v>
      </c>
      <c r="EA443" s="41">
        <f t="shared" si="402"/>
        <v>0</v>
      </c>
      <c r="EB443" s="41">
        <f t="shared" si="403"/>
        <v>17.351232217992386</v>
      </c>
      <c r="EC443" s="41">
        <f t="shared" si="404"/>
        <v>0</v>
      </c>
      <c r="ED443" s="41">
        <f t="shared" si="405"/>
        <v>10.258465237427373</v>
      </c>
      <c r="EE443" s="41">
        <f t="shared" si="406"/>
        <v>0</v>
      </c>
      <c r="EF443" s="41">
        <f t="shared" si="407"/>
        <v>0</v>
      </c>
      <c r="EG443" s="41" t="e">
        <f t="shared" si="408"/>
        <v>#DIV/0!</v>
      </c>
      <c r="EH443" s="41">
        <f t="shared" si="409"/>
        <v>5.7703866960528964</v>
      </c>
      <c r="EI443" s="41">
        <f t="shared" si="410"/>
        <v>0</v>
      </c>
      <c r="EJ443" s="41">
        <f t="shared" si="411"/>
        <v>10.949709477058708</v>
      </c>
      <c r="EK443" s="41">
        <f t="shared" si="412"/>
        <v>0</v>
      </c>
      <c r="EL443" s="41">
        <f t="shared" si="413"/>
        <v>3.4562211981566824</v>
      </c>
      <c r="EM443" s="41">
        <f t="shared" si="414"/>
        <v>0</v>
      </c>
      <c r="EN443" s="41">
        <f t="shared" si="415"/>
        <v>1.9935884592266084</v>
      </c>
      <c r="EO443" s="41">
        <f t="shared" si="416"/>
        <v>0</v>
      </c>
      <c r="EP443" s="41">
        <f t="shared" si="417"/>
        <v>0.51091965537968353</v>
      </c>
      <c r="EQ443" s="41">
        <f t="shared" si="418"/>
        <v>0</v>
      </c>
      <c r="ER443" s="41">
        <f t="shared" si="419"/>
        <v>100</v>
      </c>
      <c r="ES443" s="41">
        <f t="shared" si="420"/>
        <v>0</v>
      </c>
    </row>
    <row r="444" spans="1:149" s="41" customFormat="1" x14ac:dyDescent="0.45">
      <c r="A444" s="41" t="s">
        <v>796</v>
      </c>
      <c r="B444" s="75" t="s">
        <v>112</v>
      </c>
      <c r="C444" s="41" t="s">
        <v>518</v>
      </c>
      <c r="D444" s="41" t="s">
        <v>791</v>
      </c>
      <c r="E444" s="41" t="s">
        <v>20</v>
      </c>
      <c r="F444" s="41" t="s">
        <v>595</v>
      </c>
      <c r="G444" s="41" t="s">
        <v>797</v>
      </c>
      <c r="H444" s="41" t="s">
        <v>224</v>
      </c>
      <c r="I444" s="41">
        <v>18</v>
      </c>
      <c r="J444" s="41">
        <v>418.5</v>
      </c>
      <c r="L444" s="41">
        <v>1200</v>
      </c>
      <c r="N444" s="41" t="s">
        <v>92</v>
      </c>
      <c r="O444" s="41" t="s">
        <v>806</v>
      </c>
      <c r="P444" s="76" t="s">
        <v>226</v>
      </c>
      <c r="Q444" s="78" t="s">
        <v>805</v>
      </c>
      <c r="R444" s="78"/>
      <c r="S444" s="79"/>
      <c r="U444" s="41">
        <v>1.74</v>
      </c>
      <c r="W444" s="41">
        <v>2.4300000000000002</v>
      </c>
      <c r="AA444" s="57">
        <f t="shared" si="394"/>
        <v>0.77328268947520262</v>
      </c>
      <c r="AB444" s="59"/>
      <c r="AC444" s="57">
        <f t="shared" si="397"/>
        <v>0.22671731052479738</v>
      </c>
      <c r="AE444" s="59"/>
      <c r="AG444" s="59"/>
      <c r="AQ444" s="75" t="s">
        <v>110</v>
      </c>
      <c r="AR444" s="80">
        <v>1.121</v>
      </c>
      <c r="AS444" s="80">
        <v>2.9169999999999998</v>
      </c>
      <c r="AU444" s="81">
        <v>3236.1880554537229</v>
      </c>
      <c r="AV444" s="81">
        <v>948.811944546277</v>
      </c>
      <c r="AW444" s="81">
        <v>3627.7668101636232</v>
      </c>
      <c r="AX444" s="81">
        <v>22.247158521940321</v>
      </c>
      <c r="AY444" s="81">
        <v>2767.6844422414897</v>
      </c>
      <c r="AZ444" s="81">
        <v>30.67495704774813</v>
      </c>
      <c r="BA444" s="75"/>
      <c r="BB444" s="82" t="s">
        <v>441</v>
      </c>
      <c r="BC444" s="75" t="s">
        <v>132</v>
      </c>
      <c r="BD444" s="45">
        <v>46.625141499999998</v>
      </c>
      <c r="BF444" s="45">
        <v>1.6238579</v>
      </c>
      <c r="BH444" s="45">
        <v>16.841448400000001</v>
      </c>
      <c r="BN444" s="45">
        <v>9.9570688000000001</v>
      </c>
      <c r="BR444" s="45">
        <v>5.6008511999999993</v>
      </c>
      <c r="BX444" s="45">
        <v>10.628004099999998</v>
      </c>
      <c r="BZ444" s="45">
        <v>3.3546765000000001</v>
      </c>
      <c r="CB444" s="45">
        <v>1.9350162999999998</v>
      </c>
      <c r="CD444" s="45">
        <v>0.49590869999999998</v>
      </c>
      <c r="DH444" s="45">
        <f t="shared" si="395"/>
        <v>97.061973399999985</v>
      </c>
      <c r="DJ444" s="45">
        <f t="shared" si="396"/>
        <v>2.9380266000000148</v>
      </c>
      <c r="DL444" s="41" t="s">
        <v>111</v>
      </c>
      <c r="DO444" s="41">
        <v>2.16</v>
      </c>
      <c r="DP444" s="41">
        <v>0.18</v>
      </c>
      <c r="DQ444" s="41">
        <f t="shared" si="398"/>
        <v>0.42299999999999999</v>
      </c>
      <c r="DS444" s="41">
        <v>4230</v>
      </c>
      <c r="DT444" s="41">
        <v>711</v>
      </c>
      <c r="DU444" s="45"/>
      <c r="DW444" s="75"/>
      <c r="DX444" s="41">
        <f t="shared" si="399"/>
        <v>48.03646563814867</v>
      </c>
      <c r="DY444" s="41">
        <f t="shared" si="400"/>
        <v>0</v>
      </c>
      <c r="DZ444" s="41">
        <f t="shared" si="401"/>
        <v>1.6730114205570028</v>
      </c>
      <c r="EA444" s="41">
        <f t="shared" si="402"/>
        <v>0</v>
      </c>
      <c r="EB444" s="41">
        <f t="shared" si="403"/>
        <v>17.35123221799239</v>
      </c>
      <c r="EC444" s="41">
        <f t="shared" si="404"/>
        <v>0</v>
      </c>
      <c r="ED444" s="41">
        <f t="shared" si="405"/>
        <v>10.258465237427371</v>
      </c>
      <c r="EE444" s="41">
        <f t="shared" si="406"/>
        <v>0</v>
      </c>
      <c r="EF444" s="41">
        <f t="shared" si="407"/>
        <v>0</v>
      </c>
      <c r="EG444" s="41" t="e">
        <f t="shared" si="408"/>
        <v>#DIV/0!</v>
      </c>
      <c r="EH444" s="41">
        <f t="shared" si="409"/>
        <v>5.7703866960528956</v>
      </c>
      <c r="EI444" s="41">
        <f t="shared" si="410"/>
        <v>0</v>
      </c>
      <c r="EJ444" s="41">
        <f t="shared" si="411"/>
        <v>10.949709477058706</v>
      </c>
      <c r="EK444" s="41">
        <f t="shared" si="412"/>
        <v>0</v>
      </c>
      <c r="EL444" s="41">
        <f t="shared" si="413"/>
        <v>3.4562211981566824</v>
      </c>
      <c r="EM444" s="41">
        <f t="shared" si="414"/>
        <v>0</v>
      </c>
      <c r="EN444" s="41">
        <f t="shared" si="415"/>
        <v>1.993588459226608</v>
      </c>
      <c r="EO444" s="41">
        <f t="shared" si="416"/>
        <v>0</v>
      </c>
      <c r="EP444" s="41">
        <f t="shared" si="417"/>
        <v>0.51091965537968342</v>
      </c>
      <c r="EQ444" s="41">
        <f t="shared" si="418"/>
        <v>0</v>
      </c>
      <c r="ER444" s="41">
        <f t="shared" si="419"/>
        <v>100</v>
      </c>
      <c r="ES444" s="41">
        <f t="shared" si="420"/>
        <v>0</v>
      </c>
    </row>
    <row r="445" spans="1:149" s="41" customFormat="1" x14ac:dyDescent="0.45">
      <c r="A445" s="41" t="s">
        <v>796</v>
      </c>
      <c r="B445" s="75" t="s">
        <v>112</v>
      </c>
      <c r="C445" s="41" t="s">
        <v>518</v>
      </c>
      <c r="D445" s="41" t="s">
        <v>795</v>
      </c>
      <c r="E445" s="41" t="s">
        <v>20</v>
      </c>
      <c r="F445" s="41" t="s">
        <v>792</v>
      </c>
      <c r="G445" s="41" t="s">
        <v>797</v>
      </c>
      <c r="H445" s="41" t="s">
        <v>224</v>
      </c>
      <c r="I445" s="41">
        <v>3</v>
      </c>
      <c r="J445" s="41">
        <v>351</v>
      </c>
      <c r="L445" s="41">
        <v>1200</v>
      </c>
      <c r="N445" s="41" t="s">
        <v>92</v>
      </c>
      <c r="O445" s="41" t="s">
        <v>806</v>
      </c>
      <c r="P445" s="76" t="s">
        <v>226</v>
      </c>
      <c r="Q445" s="78" t="s">
        <v>805</v>
      </c>
      <c r="R445" s="78"/>
      <c r="S445" s="79"/>
      <c r="U445" s="41">
        <v>3.08</v>
      </c>
      <c r="W445" s="41">
        <v>0</v>
      </c>
      <c r="AA445" s="52">
        <f t="shared" si="394"/>
        <v>0</v>
      </c>
      <c r="AB445" s="59"/>
      <c r="AC445" s="52">
        <f t="shared" ref="AC445:AC447" si="421">1-AA445</f>
        <v>1</v>
      </c>
      <c r="AE445" s="59"/>
      <c r="AG445" s="59"/>
      <c r="AQ445" s="75" t="s">
        <v>110</v>
      </c>
      <c r="AR445" s="80">
        <v>1.0740000000000001</v>
      </c>
      <c r="AS445" s="80">
        <v>2.31</v>
      </c>
      <c r="AU445" s="81"/>
      <c r="AV445" s="81">
        <v>3510</v>
      </c>
      <c r="AW445" s="81">
        <v>0</v>
      </c>
      <c r="AX445" s="81"/>
      <c r="AY445" s="81">
        <v>8108.1</v>
      </c>
      <c r="AZ445" s="81">
        <v>93.319711535130679</v>
      </c>
      <c r="BA445" s="75"/>
      <c r="BB445" s="82" t="s">
        <v>89</v>
      </c>
      <c r="BC445" s="75" t="s">
        <v>132</v>
      </c>
      <c r="BD445" s="41">
        <v>54.48</v>
      </c>
      <c r="BE445" s="41">
        <v>0.43</v>
      </c>
      <c r="BF445" s="41">
        <v>1.38</v>
      </c>
      <c r="BG445" s="41">
        <v>0.09</v>
      </c>
      <c r="BH445" s="41">
        <v>13</v>
      </c>
      <c r="BI445" s="41">
        <v>0.3</v>
      </c>
      <c r="BN445" s="41">
        <v>5.31</v>
      </c>
      <c r="BO445" s="41">
        <v>0.13</v>
      </c>
      <c r="BR445" s="41">
        <v>8.43</v>
      </c>
      <c r="BS445" s="41">
        <v>0.25</v>
      </c>
      <c r="BX445" s="41">
        <v>8.07</v>
      </c>
      <c r="BY445" s="41">
        <v>0.51</v>
      </c>
      <c r="BZ445" s="41">
        <v>0.86</v>
      </c>
      <c r="CA445" s="41">
        <v>0.11</v>
      </c>
      <c r="CB445" s="41">
        <v>7.87</v>
      </c>
      <c r="CC445" s="41">
        <v>0.11</v>
      </c>
      <c r="CD445" s="41">
        <v>0.6</v>
      </c>
      <c r="CE445" s="41">
        <v>0.06</v>
      </c>
      <c r="DH445" s="41">
        <v>96.02</v>
      </c>
      <c r="DI445" s="41">
        <v>0.94</v>
      </c>
      <c r="DJ445" s="41">
        <f t="shared" ref="DJ445:DJ447" si="422">IF(AND(DH445&lt;100, DH445&gt;0), 100-DH445, 0)</f>
        <v>3.980000000000004</v>
      </c>
      <c r="DL445" s="41" t="s">
        <v>111</v>
      </c>
      <c r="DO445" s="41">
        <v>2.83</v>
      </c>
      <c r="DP445" s="41">
        <v>0.15</v>
      </c>
      <c r="DQ445" s="41">
        <v>0.3</v>
      </c>
      <c r="DR445" s="41">
        <v>0.01</v>
      </c>
      <c r="DU445" s="45"/>
      <c r="DW445" s="75"/>
      <c r="DX445" s="41">
        <f t="shared" si="399"/>
        <v>56.738179545927935</v>
      </c>
      <c r="DY445" s="41">
        <f t="shared" si="400"/>
        <v>0.71348834016779283</v>
      </c>
      <c r="DZ445" s="41">
        <f t="shared" si="401"/>
        <v>1.4372005832118309</v>
      </c>
      <c r="EA445" s="41">
        <f t="shared" si="402"/>
        <v>9.4780571886652606E-2</v>
      </c>
      <c r="EB445" s="41">
        <f t="shared" si="403"/>
        <v>13.538846073734639</v>
      </c>
      <c r="EC445" s="41">
        <f t="shared" si="404"/>
        <v>0.33938546207853737</v>
      </c>
      <c r="ED445" s="41">
        <f t="shared" si="405"/>
        <v>5.5300978962716103</v>
      </c>
      <c r="EE445" s="41">
        <f t="shared" si="406"/>
        <v>0.14581122955049813</v>
      </c>
      <c r="EF445" s="41">
        <f t="shared" si="407"/>
        <v>0</v>
      </c>
      <c r="EG445" s="41" t="e">
        <f t="shared" si="408"/>
        <v>#DIV/0!</v>
      </c>
      <c r="EH445" s="41">
        <f t="shared" si="409"/>
        <v>8.7794209539679233</v>
      </c>
      <c r="EI445" s="41">
        <f t="shared" si="410"/>
        <v>0.27418155156240231</v>
      </c>
      <c r="EJ445" s="41">
        <f t="shared" si="411"/>
        <v>8.4044990626952725</v>
      </c>
      <c r="EK445" s="41">
        <f t="shared" si="412"/>
        <v>0.53747418090028543</v>
      </c>
      <c r="EL445" s="41">
        <f t="shared" si="413"/>
        <v>0.8956467402624454</v>
      </c>
      <c r="EM445" s="41">
        <f t="shared" si="414"/>
        <v>0.1148945172237836</v>
      </c>
      <c r="EN445" s="41">
        <f t="shared" si="415"/>
        <v>8.1962091230993543</v>
      </c>
      <c r="EO445" s="41">
        <f t="shared" si="416"/>
        <v>0.13986415203335295</v>
      </c>
      <c r="EP445" s="41">
        <f t="shared" si="417"/>
        <v>0.62486981878775261</v>
      </c>
      <c r="EQ445" s="41">
        <f t="shared" si="418"/>
        <v>6.2785695510483339E-2</v>
      </c>
      <c r="ER445" s="41">
        <f t="shared" si="419"/>
        <v>100</v>
      </c>
      <c r="ES445" s="41">
        <f t="shared" si="420"/>
        <v>1.3844623501673707</v>
      </c>
    </row>
    <row r="446" spans="1:149" s="41" customFormat="1" x14ac:dyDescent="0.45">
      <c r="A446" s="41" t="s">
        <v>796</v>
      </c>
      <c r="B446" s="75" t="s">
        <v>112</v>
      </c>
      <c r="C446" s="41" t="s">
        <v>518</v>
      </c>
      <c r="D446" s="41" t="s">
        <v>795</v>
      </c>
      <c r="E446" s="41" t="s">
        <v>20</v>
      </c>
      <c r="F446" s="41" t="s">
        <v>793</v>
      </c>
      <c r="G446" s="41" t="s">
        <v>797</v>
      </c>
      <c r="H446" s="41" t="s">
        <v>224</v>
      </c>
      <c r="I446" s="41">
        <v>3</v>
      </c>
      <c r="J446" s="41">
        <v>351</v>
      </c>
      <c r="L446" s="41">
        <v>1200</v>
      </c>
      <c r="N446" s="41" t="s">
        <v>92</v>
      </c>
      <c r="O446" s="41" t="s">
        <v>806</v>
      </c>
      <c r="P446" s="76" t="s">
        <v>226</v>
      </c>
      <c r="Q446" s="78" t="s">
        <v>805</v>
      </c>
      <c r="R446" s="78"/>
      <c r="S446" s="79"/>
      <c r="U446" s="41">
        <v>5.98</v>
      </c>
      <c r="W446" s="41">
        <v>0</v>
      </c>
      <c r="AA446" s="52">
        <f t="shared" si="394"/>
        <v>0</v>
      </c>
      <c r="AB446" s="59"/>
      <c r="AC446" s="52">
        <f t="shared" si="421"/>
        <v>1</v>
      </c>
      <c r="AE446" s="59"/>
      <c r="AG446" s="59"/>
      <c r="AQ446" s="75" t="s">
        <v>110</v>
      </c>
      <c r="AR446" s="80">
        <v>1.0740000000000001</v>
      </c>
      <c r="AS446" s="80">
        <v>2.31</v>
      </c>
      <c r="AU446" s="81"/>
      <c r="AV446" s="81">
        <v>3510</v>
      </c>
      <c r="AW446" s="81">
        <v>0</v>
      </c>
      <c r="AX446" s="81"/>
      <c r="AY446" s="81">
        <v>8108.1</v>
      </c>
      <c r="AZ446" s="81">
        <v>93.319711535130679</v>
      </c>
      <c r="BA446" s="75"/>
      <c r="BB446" s="82" t="s">
        <v>89</v>
      </c>
      <c r="BC446" s="75" t="s">
        <v>132</v>
      </c>
      <c r="BD446" s="41">
        <v>51.71</v>
      </c>
      <c r="BE446" s="41">
        <v>0.32</v>
      </c>
      <c r="BF446" s="41">
        <v>1.22</v>
      </c>
      <c r="BG446" s="41">
        <v>0.09</v>
      </c>
      <c r="BH446" s="41">
        <v>12.38</v>
      </c>
      <c r="BI446" s="41">
        <v>0.26</v>
      </c>
      <c r="BN446" s="41">
        <v>5.38</v>
      </c>
      <c r="BO446" s="41">
        <v>0.22</v>
      </c>
      <c r="BR446" s="41">
        <v>9.27</v>
      </c>
      <c r="BS446" s="41">
        <v>0.24</v>
      </c>
      <c r="BX446" s="41">
        <v>11.41</v>
      </c>
      <c r="BY446" s="41">
        <v>0.28999999999999998</v>
      </c>
      <c r="BZ446" s="41">
        <v>0.82</v>
      </c>
      <c r="CA446" s="41">
        <v>7.0000000000000007E-2</v>
      </c>
      <c r="CB446" s="41">
        <v>7.21</v>
      </c>
      <c r="CC446" s="41">
        <v>0.12</v>
      </c>
      <c r="CD446" s="41">
        <v>0.6</v>
      </c>
      <c r="CE446" s="41">
        <v>0.06</v>
      </c>
      <c r="DH446" s="41">
        <v>97.06</v>
      </c>
      <c r="DI446" s="41">
        <v>0.87</v>
      </c>
      <c r="DJ446" s="41">
        <f t="shared" si="422"/>
        <v>2.9399999999999977</v>
      </c>
      <c r="DL446" s="41" t="s">
        <v>111</v>
      </c>
      <c r="DO446" s="41">
        <v>2.52</v>
      </c>
      <c r="DP446" s="41">
        <v>0.13</v>
      </c>
      <c r="DQ446" s="41">
        <v>0.49</v>
      </c>
      <c r="DR446" s="41">
        <v>0.01</v>
      </c>
      <c r="DU446" s="45"/>
      <c r="DW446" s="75"/>
      <c r="DX446" s="41">
        <f t="shared" si="399"/>
        <v>53.276323923346382</v>
      </c>
      <c r="DY446" s="41">
        <f t="shared" si="400"/>
        <v>0.58029780578556533</v>
      </c>
      <c r="DZ446" s="41">
        <f t="shared" si="401"/>
        <v>1.2569544611580465</v>
      </c>
      <c r="EA446" s="41">
        <f t="shared" si="402"/>
        <v>9.3408127244004588E-2</v>
      </c>
      <c r="EB446" s="41">
        <f t="shared" si="403"/>
        <v>12.754996909128375</v>
      </c>
      <c r="EC446" s="41">
        <f t="shared" si="404"/>
        <v>0.29125350012103429</v>
      </c>
      <c r="ED446" s="41">
        <f t="shared" si="405"/>
        <v>5.5429631155985986</v>
      </c>
      <c r="EE446" s="41">
        <f t="shared" si="406"/>
        <v>0.2320454312574598</v>
      </c>
      <c r="EF446" s="41">
        <f t="shared" si="407"/>
        <v>0</v>
      </c>
      <c r="EG446" s="41" t="e">
        <f t="shared" si="408"/>
        <v>#DIV/0!</v>
      </c>
      <c r="EH446" s="41">
        <f t="shared" si="409"/>
        <v>9.5507933237172882</v>
      </c>
      <c r="EI446" s="41">
        <f t="shared" si="410"/>
        <v>0.26166999475590624</v>
      </c>
      <c r="EJ446" s="41">
        <f t="shared" si="411"/>
        <v>11.755615083453534</v>
      </c>
      <c r="EK446" s="41">
        <f t="shared" si="412"/>
        <v>0.31682052440715652</v>
      </c>
      <c r="EL446" s="41">
        <f t="shared" si="413"/>
        <v>0.8448382443849165</v>
      </c>
      <c r="EM446" s="41">
        <f t="shared" si="414"/>
        <v>7.2516821489732597E-2</v>
      </c>
      <c r="EN446" s="41">
        <f t="shared" si="415"/>
        <v>7.4283948073356685</v>
      </c>
      <c r="EO446" s="41">
        <f t="shared" si="416"/>
        <v>0.14042468385525356</v>
      </c>
      <c r="EP446" s="41">
        <f t="shared" si="417"/>
        <v>0.61817432515969495</v>
      </c>
      <c r="EQ446" s="41">
        <f t="shared" si="418"/>
        <v>6.2065271250400275E-2</v>
      </c>
      <c r="ER446" s="41">
        <f t="shared" si="419"/>
        <v>100</v>
      </c>
      <c r="ES446" s="41">
        <f t="shared" si="420"/>
        <v>1.2676342460999306</v>
      </c>
    </row>
    <row r="447" spans="1:149" s="42" customFormat="1" ht="14.65" thickBot="1" x14ac:dyDescent="0.5">
      <c r="A447" s="42" t="s">
        <v>796</v>
      </c>
      <c r="B447" s="84" t="s">
        <v>112</v>
      </c>
      <c r="C447" s="42" t="s">
        <v>518</v>
      </c>
      <c r="D447" s="42" t="s">
        <v>795</v>
      </c>
      <c r="E447" s="42" t="s">
        <v>20</v>
      </c>
      <c r="F447" s="42" t="s">
        <v>794</v>
      </c>
      <c r="G447" s="42" t="s">
        <v>797</v>
      </c>
      <c r="H447" s="42" t="s">
        <v>224</v>
      </c>
      <c r="I447" s="42">
        <v>3</v>
      </c>
      <c r="J447" s="42">
        <v>351</v>
      </c>
      <c r="L447" s="42">
        <v>1200</v>
      </c>
      <c r="N447" s="42" t="s">
        <v>92</v>
      </c>
      <c r="O447" s="42" t="s">
        <v>806</v>
      </c>
      <c r="P447" s="85" t="s">
        <v>226</v>
      </c>
      <c r="Q447" s="87" t="s">
        <v>805</v>
      </c>
      <c r="R447" s="87"/>
      <c r="S447" s="88"/>
      <c r="U447" s="42">
        <v>12.05</v>
      </c>
      <c r="W447" s="42">
        <v>0</v>
      </c>
      <c r="AA447" s="111">
        <f t="shared" si="394"/>
        <v>0</v>
      </c>
      <c r="AB447" s="60"/>
      <c r="AC447" s="111">
        <f t="shared" si="421"/>
        <v>1</v>
      </c>
      <c r="AE447" s="60"/>
      <c r="AG447" s="60"/>
      <c r="AQ447" s="84" t="s">
        <v>110</v>
      </c>
      <c r="AR447" s="89">
        <v>1.0740000000000001</v>
      </c>
      <c r="AS447" s="89">
        <v>2.31</v>
      </c>
      <c r="AU447" s="90"/>
      <c r="AV447" s="90">
        <v>3510</v>
      </c>
      <c r="AW447" s="90">
        <v>0</v>
      </c>
      <c r="AX447" s="90"/>
      <c r="AY447" s="90">
        <v>8108.1</v>
      </c>
      <c r="AZ447" s="90">
        <v>93.319711535130679</v>
      </c>
      <c r="BA447" s="84"/>
      <c r="BB447" s="91" t="s">
        <v>89</v>
      </c>
      <c r="BC447" s="84" t="s">
        <v>132</v>
      </c>
      <c r="BD447" s="42">
        <v>47.36</v>
      </c>
      <c r="BE447" s="42">
        <v>0.66</v>
      </c>
      <c r="BF447" s="42">
        <v>1.22</v>
      </c>
      <c r="BG447" s="42">
        <v>0.13</v>
      </c>
      <c r="BH447" s="42">
        <v>11.55</v>
      </c>
      <c r="BI447" s="42">
        <v>0.28999999999999998</v>
      </c>
      <c r="BN447" s="42">
        <v>5.04</v>
      </c>
      <c r="BO447" s="42">
        <v>0.14000000000000001</v>
      </c>
      <c r="BR447" s="42">
        <v>10.9</v>
      </c>
      <c r="BS447" s="42">
        <v>0.35</v>
      </c>
      <c r="BX447" s="42">
        <v>15.92</v>
      </c>
      <c r="BY447" s="42">
        <v>0.62</v>
      </c>
      <c r="BZ447" s="42">
        <v>0.83</v>
      </c>
      <c r="CA447" s="42">
        <v>0.09</v>
      </c>
      <c r="CB447" s="42">
        <v>6.58</v>
      </c>
      <c r="CC447" s="42">
        <v>0.26</v>
      </c>
      <c r="CD447" s="42">
        <v>0.6</v>
      </c>
      <c r="CE447" s="42">
        <v>0.06</v>
      </c>
      <c r="DH447" s="42">
        <v>97.65</v>
      </c>
      <c r="DI447" s="42">
        <v>0.93</v>
      </c>
      <c r="DJ447" s="42">
        <f t="shared" si="422"/>
        <v>2.3499999999999943</v>
      </c>
      <c r="DL447" s="42" t="s">
        <v>111</v>
      </c>
      <c r="DO447" s="42">
        <v>2.4900000000000002</v>
      </c>
      <c r="DP447" s="42">
        <v>0.1</v>
      </c>
      <c r="DQ447" s="42">
        <v>0.9</v>
      </c>
      <c r="DR447" s="42">
        <v>0.03</v>
      </c>
      <c r="DU447" s="46"/>
      <c r="DW447" s="84"/>
      <c r="DX447" s="42">
        <f t="shared" si="399"/>
        <v>48.499743983614948</v>
      </c>
      <c r="DY447" s="42">
        <f t="shared" si="400"/>
        <v>0.81864029527744309</v>
      </c>
      <c r="DZ447" s="42">
        <f t="shared" si="401"/>
        <v>1.2493599590373783</v>
      </c>
      <c r="EA447" s="42">
        <f t="shared" si="402"/>
        <v>0.1336591977999915</v>
      </c>
      <c r="EB447" s="42">
        <f t="shared" si="403"/>
        <v>11.827956989247312</v>
      </c>
      <c r="EC447" s="42">
        <f t="shared" si="404"/>
        <v>0.31762544637523443</v>
      </c>
      <c r="ED447" s="42">
        <f t="shared" si="405"/>
        <v>5.161290322580645</v>
      </c>
      <c r="EE447" s="42">
        <f t="shared" si="406"/>
        <v>0.15156169994879673</v>
      </c>
      <c r="EF447" s="42">
        <f t="shared" si="407"/>
        <v>0</v>
      </c>
      <c r="EG447" s="42" t="e">
        <f t="shared" si="408"/>
        <v>#DIV/0!</v>
      </c>
      <c r="EH447" s="42">
        <f t="shared" si="409"/>
        <v>11.162314388120839</v>
      </c>
      <c r="EI447" s="42">
        <f t="shared" si="410"/>
        <v>0.37385604482529716</v>
      </c>
      <c r="EJ447" s="42">
        <f t="shared" si="411"/>
        <v>16.303123399897594</v>
      </c>
      <c r="EK447" s="42">
        <f t="shared" si="412"/>
        <v>0.65363010592955517</v>
      </c>
      <c r="EL447" s="42">
        <f t="shared" si="413"/>
        <v>0.84997439836149502</v>
      </c>
      <c r="EM447" s="42">
        <f t="shared" si="414"/>
        <v>9.2520710115122404E-2</v>
      </c>
      <c r="EN447" s="42">
        <f t="shared" si="415"/>
        <v>6.7383512544802864</v>
      </c>
      <c r="EO447" s="42">
        <f t="shared" si="416"/>
        <v>0.27388175037502338</v>
      </c>
      <c r="EP447" s="42">
        <f t="shared" si="417"/>
        <v>0.6144393241167434</v>
      </c>
      <c r="EQ447" s="42">
        <f t="shared" si="418"/>
        <v>6.1721960675090295E-2</v>
      </c>
      <c r="ER447" s="42">
        <f t="shared" si="419"/>
        <v>100</v>
      </c>
      <c r="ES447" s="42">
        <f t="shared" si="420"/>
        <v>1.3468700594029475</v>
      </c>
    </row>
  </sheetData>
  <mergeCells count="4">
    <mergeCell ref="C1:M1"/>
    <mergeCell ref="T1:AP1"/>
    <mergeCell ref="AR1:AZ1"/>
    <mergeCell ref="BD1:DR1"/>
  </mergeCells>
  <phoneticPr fontId="8" type="noConversion"/>
  <hyperlinks>
    <hyperlink ref="B267" r:id="rId1" xr:uid="{A0B895BB-9F7F-40AD-BFEA-06BB70AF38E1}"/>
  </hyperlinks>
  <pageMargins left="0.7" right="0.7" top="0.75" bottom="0.75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 moussallam</dc:creator>
  <cp:lastModifiedBy>yves moussallam</cp:lastModifiedBy>
  <dcterms:created xsi:type="dcterms:W3CDTF">2020-11-25T14:58:33Z</dcterms:created>
  <dcterms:modified xsi:type="dcterms:W3CDTF">2021-11-11T20:17:54Z</dcterms:modified>
</cp:coreProperties>
</file>