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\Documents\Marzia\Progetti\Mitochondrial DNA\Macaque data\"/>
    </mc:Choice>
  </mc:AlternateContent>
  <xr:revisionPtr revIDLastSave="0" documentId="13_ncr:1_{6244FFAB-E14A-44E8-BB6B-64CC06041117}" xr6:coauthVersionLast="47" xr6:coauthVersionMax="47" xr10:uidLastSave="{00000000-0000-0000-0000-000000000000}"/>
  <bookViews>
    <workbookView xWindow="-120" yWindow="-120" windowWidth="29040" windowHeight="15840" xr2:uid="{B8A54BF9-752B-0041-8D58-CC4FD8A7ED9D}"/>
  </bookViews>
  <sheets>
    <sheet name="Rh_mut_freq" sheetId="1" r:id="rId1"/>
  </sheets>
  <definedNames>
    <definedName name="_xlnm._FilterDatabase" localSheetId="0" hidden="1">Rh_mut_freq!$A$1:$EP$222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" i="1"/>
  <c r="AD222" i="1"/>
  <c r="AC222" i="1"/>
  <c r="AB222" i="1"/>
  <c r="Z222" i="1"/>
  <c r="Y222" i="1"/>
  <c r="X222" i="1"/>
  <c r="W222" i="1"/>
  <c r="AG222" i="1" s="1"/>
  <c r="AD221" i="1"/>
  <c r="AC221" i="1"/>
  <c r="AB221" i="1"/>
  <c r="Z221" i="1"/>
  <c r="Y221" i="1"/>
  <c r="X221" i="1"/>
  <c r="W221" i="1"/>
  <c r="AG221" i="1" s="1"/>
  <c r="AD220" i="1"/>
  <c r="AC220" i="1"/>
  <c r="AB220" i="1"/>
  <c r="Z220" i="1"/>
  <c r="Y220" i="1"/>
  <c r="X220" i="1"/>
  <c r="W220" i="1"/>
  <c r="AG220" i="1" s="1"/>
  <c r="AD219" i="1"/>
  <c r="AC219" i="1"/>
  <c r="AB219" i="1"/>
  <c r="Z219" i="1"/>
  <c r="Y219" i="1"/>
  <c r="X219" i="1"/>
  <c r="W219" i="1"/>
  <c r="AG219" i="1" s="1"/>
  <c r="AD218" i="1"/>
  <c r="AC218" i="1"/>
  <c r="AB218" i="1"/>
  <c r="Z218" i="1"/>
  <c r="Y218" i="1"/>
  <c r="X218" i="1"/>
  <c r="W218" i="1"/>
  <c r="AG218" i="1" s="1"/>
  <c r="AD217" i="1"/>
  <c r="AC217" i="1"/>
  <c r="AB217" i="1"/>
  <c r="Z217" i="1"/>
  <c r="Y217" i="1"/>
  <c r="X217" i="1"/>
  <c r="W217" i="1"/>
  <c r="AG217" i="1" s="1"/>
  <c r="AD216" i="1"/>
  <c r="AC216" i="1"/>
  <c r="AB216" i="1"/>
  <c r="Z216" i="1"/>
  <c r="Y216" i="1"/>
  <c r="X216" i="1"/>
  <c r="W216" i="1"/>
  <c r="AG216" i="1" s="1"/>
  <c r="AD215" i="1"/>
  <c r="AC215" i="1"/>
  <c r="AB215" i="1"/>
  <c r="Z215" i="1"/>
  <c r="Y215" i="1"/>
  <c r="X215" i="1"/>
  <c r="W215" i="1"/>
  <c r="AG215" i="1" s="1"/>
  <c r="AD214" i="1"/>
  <c r="AC214" i="1"/>
  <c r="AB214" i="1"/>
  <c r="Z214" i="1"/>
  <c r="Y214" i="1"/>
  <c r="X214" i="1"/>
  <c r="W214" i="1"/>
  <c r="AG214" i="1" s="1"/>
  <c r="AD213" i="1"/>
  <c r="AC213" i="1"/>
  <c r="AB213" i="1"/>
  <c r="Z213" i="1"/>
  <c r="Y213" i="1"/>
  <c r="X213" i="1"/>
  <c r="W213" i="1"/>
  <c r="AG213" i="1" s="1"/>
  <c r="AD212" i="1"/>
  <c r="AC212" i="1"/>
  <c r="AB212" i="1"/>
  <c r="Z212" i="1"/>
  <c r="Y212" i="1"/>
  <c r="X212" i="1"/>
  <c r="W212" i="1"/>
  <c r="AG212" i="1" s="1"/>
  <c r="AD211" i="1"/>
  <c r="AC211" i="1"/>
  <c r="AB211" i="1"/>
  <c r="Z211" i="1"/>
  <c r="Y211" i="1"/>
  <c r="X211" i="1"/>
  <c r="W211" i="1"/>
  <c r="AG211" i="1" s="1"/>
  <c r="AD210" i="1"/>
  <c r="AC210" i="1"/>
  <c r="AB210" i="1"/>
  <c r="Z210" i="1"/>
  <c r="Y210" i="1"/>
  <c r="X210" i="1"/>
  <c r="W210" i="1"/>
  <c r="AG210" i="1" s="1"/>
  <c r="AD209" i="1"/>
  <c r="AC209" i="1"/>
  <c r="AB209" i="1"/>
  <c r="Z209" i="1"/>
  <c r="Y209" i="1"/>
  <c r="X209" i="1"/>
  <c r="W209" i="1"/>
  <c r="AG209" i="1" s="1"/>
  <c r="AD208" i="1"/>
  <c r="AC208" i="1"/>
  <c r="AB208" i="1"/>
  <c r="Z208" i="1"/>
  <c r="Y208" i="1"/>
  <c r="X208" i="1"/>
  <c r="W208" i="1"/>
  <c r="AG208" i="1" s="1"/>
  <c r="AD207" i="1"/>
  <c r="AC207" i="1"/>
  <c r="AB207" i="1"/>
  <c r="Z207" i="1"/>
  <c r="Y207" i="1"/>
  <c r="X207" i="1"/>
  <c r="W207" i="1"/>
  <c r="AG207" i="1" s="1"/>
  <c r="AD206" i="1"/>
  <c r="AC206" i="1"/>
  <c r="AB206" i="1"/>
  <c r="Z206" i="1"/>
  <c r="Y206" i="1"/>
  <c r="X206" i="1"/>
  <c r="W206" i="1"/>
  <c r="AG206" i="1" s="1"/>
  <c r="AD205" i="1"/>
  <c r="AC205" i="1"/>
  <c r="AB205" i="1"/>
  <c r="Z205" i="1"/>
  <c r="Y205" i="1"/>
  <c r="X205" i="1"/>
  <c r="W205" i="1"/>
  <c r="AG205" i="1" s="1"/>
  <c r="AD204" i="1"/>
  <c r="AC204" i="1"/>
  <c r="AB204" i="1"/>
  <c r="Z204" i="1"/>
  <c r="Y204" i="1"/>
  <c r="X204" i="1"/>
  <c r="W204" i="1"/>
  <c r="AG204" i="1" s="1"/>
  <c r="AD203" i="1"/>
  <c r="AC203" i="1"/>
  <c r="AB203" i="1"/>
  <c r="Z203" i="1"/>
  <c r="Y203" i="1"/>
  <c r="X203" i="1"/>
  <c r="W203" i="1"/>
  <c r="AG203" i="1" s="1"/>
  <c r="AD202" i="1"/>
  <c r="AC202" i="1"/>
  <c r="AB202" i="1"/>
  <c r="Z202" i="1"/>
  <c r="Y202" i="1"/>
  <c r="X202" i="1"/>
  <c r="W202" i="1"/>
  <c r="AG202" i="1" s="1"/>
  <c r="AD201" i="1"/>
  <c r="AC201" i="1"/>
  <c r="AB201" i="1"/>
  <c r="Z201" i="1"/>
  <c r="Y201" i="1"/>
  <c r="X201" i="1"/>
  <c r="W201" i="1"/>
  <c r="AG201" i="1" s="1"/>
  <c r="AD200" i="1"/>
  <c r="AC200" i="1"/>
  <c r="AB200" i="1"/>
  <c r="Z200" i="1"/>
  <c r="Y200" i="1"/>
  <c r="X200" i="1"/>
  <c r="W200" i="1"/>
  <c r="AG200" i="1" s="1"/>
  <c r="AD199" i="1"/>
  <c r="AC199" i="1"/>
  <c r="AB199" i="1"/>
  <c r="Z199" i="1"/>
  <c r="Y199" i="1"/>
  <c r="X199" i="1"/>
  <c r="W199" i="1"/>
  <c r="AG199" i="1" s="1"/>
  <c r="AD198" i="1"/>
  <c r="AC198" i="1"/>
  <c r="AB198" i="1"/>
  <c r="Z198" i="1"/>
  <c r="Y198" i="1"/>
  <c r="X198" i="1"/>
  <c r="W198" i="1"/>
  <c r="AG198" i="1" s="1"/>
  <c r="AD197" i="1"/>
  <c r="AC197" i="1"/>
  <c r="AB197" i="1"/>
  <c r="Z197" i="1"/>
  <c r="Y197" i="1"/>
  <c r="X197" i="1"/>
  <c r="W197" i="1"/>
  <c r="AG197" i="1" s="1"/>
  <c r="AD196" i="1"/>
  <c r="AC196" i="1"/>
  <c r="AB196" i="1"/>
  <c r="Z196" i="1"/>
  <c r="Y196" i="1"/>
  <c r="X196" i="1"/>
  <c r="W196" i="1"/>
  <c r="AG196" i="1" s="1"/>
  <c r="AD195" i="1"/>
  <c r="AC195" i="1"/>
  <c r="AB195" i="1"/>
  <c r="Z195" i="1"/>
  <c r="Y195" i="1"/>
  <c r="X195" i="1"/>
  <c r="W195" i="1"/>
  <c r="AG195" i="1" s="1"/>
  <c r="AD194" i="1"/>
  <c r="AC194" i="1"/>
  <c r="AB194" i="1"/>
  <c r="Z194" i="1"/>
  <c r="Y194" i="1"/>
  <c r="X194" i="1"/>
  <c r="W194" i="1"/>
  <c r="AG194" i="1" s="1"/>
  <c r="AD193" i="1"/>
  <c r="AC193" i="1"/>
  <c r="AB193" i="1"/>
  <c r="Z193" i="1"/>
  <c r="Y193" i="1"/>
  <c r="X193" i="1"/>
  <c r="W193" i="1"/>
  <c r="AG193" i="1" s="1"/>
  <c r="AD192" i="1"/>
  <c r="AC192" i="1"/>
  <c r="AB192" i="1"/>
  <c r="Z192" i="1"/>
  <c r="Y192" i="1"/>
  <c r="X192" i="1"/>
  <c r="W192" i="1"/>
  <c r="AG192" i="1" s="1"/>
  <c r="AD191" i="1"/>
  <c r="AC191" i="1"/>
  <c r="AB191" i="1"/>
  <c r="Z191" i="1"/>
  <c r="Y191" i="1"/>
  <c r="X191" i="1"/>
  <c r="W191" i="1"/>
  <c r="AG191" i="1" s="1"/>
  <c r="AD190" i="1"/>
  <c r="AC190" i="1"/>
  <c r="AB190" i="1"/>
  <c r="Z190" i="1"/>
  <c r="Y190" i="1"/>
  <c r="X190" i="1"/>
  <c r="W190" i="1"/>
  <c r="AG190" i="1" s="1"/>
  <c r="AD189" i="1"/>
  <c r="AC189" i="1"/>
  <c r="AB189" i="1"/>
  <c r="Z189" i="1"/>
  <c r="Y189" i="1"/>
  <c r="X189" i="1"/>
  <c r="W189" i="1"/>
  <c r="AG189" i="1" s="1"/>
  <c r="AD188" i="1"/>
  <c r="AC188" i="1"/>
  <c r="AB188" i="1"/>
  <c r="Z188" i="1"/>
  <c r="Y188" i="1"/>
  <c r="X188" i="1"/>
  <c r="W188" i="1"/>
  <c r="AG188" i="1" s="1"/>
  <c r="AD187" i="1"/>
  <c r="AC187" i="1"/>
  <c r="AB187" i="1"/>
  <c r="Z187" i="1"/>
  <c r="Y187" i="1"/>
  <c r="X187" i="1"/>
  <c r="W187" i="1"/>
  <c r="AG187" i="1" s="1"/>
  <c r="AD186" i="1"/>
  <c r="AC186" i="1"/>
  <c r="AB186" i="1"/>
  <c r="Z186" i="1"/>
  <c r="Y186" i="1"/>
  <c r="X186" i="1"/>
  <c r="W186" i="1"/>
  <c r="AG186" i="1" s="1"/>
  <c r="AD185" i="1"/>
  <c r="AC185" i="1"/>
  <c r="AB185" i="1"/>
  <c r="Z185" i="1"/>
  <c r="Y185" i="1"/>
  <c r="X185" i="1"/>
  <c r="W185" i="1"/>
  <c r="AG185" i="1" s="1"/>
  <c r="AD184" i="1"/>
  <c r="AC184" i="1"/>
  <c r="AB184" i="1"/>
  <c r="Z184" i="1"/>
  <c r="Y184" i="1"/>
  <c r="X184" i="1"/>
  <c r="W184" i="1"/>
  <c r="AG184" i="1" s="1"/>
  <c r="AD183" i="1"/>
  <c r="AC183" i="1"/>
  <c r="AB183" i="1"/>
  <c r="Z183" i="1"/>
  <c r="Y183" i="1"/>
  <c r="X183" i="1"/>
  <c r="W183" i="1"/>
  <c r="AG183" i="1" s="1"/>
  <c r="AD182" i="1"/>
  <c r="AC182" i="1"/>
  <c r="AB182" i="1"/>
  <c r="Z182" i="1"/>
  <c r="Y182" i="1"/>
  <c r="X182" i="1"/>
  <c r="W182" i="1"/>
  <c r="AG182" i="1" s="1"/>
  <c r="AD181" i="1"/>
  <c r="AC181" i="1"/>
  <c r="AB181" i="1"/>
  <c r="Z181" i="1"/>
  <c r="Y181" i="1"/>
  <c r="X181" i="1"/>
  <c r="W181" i="1"/>
  <c r="AG181" i="1" s="1"/>
  <c r="AD180" i="1"/>
  <c r="AC180" i="1"/>
  <c r="AB180" i="1"/>
  <c r="Z180" i="1"/>
  <c r="Y180" i="1"/>
  <c r="X180" i="1"/>
  <c r="W180" i="1"/>
  <c r="AG180" i="1" s="1"/>
  <c r="AD179" i="1"/>
  <c r="AC179" i="1"/>
  <c r="AB179" i="1"/>
  <c r="Z179" i="1"/>
  <c r="Y179" i="1"/>
  <c r="X179" i="1"/>
  <c r="W179" i="1"/>
  <c r="AG179" i="1" s="1"/>
  <c r="AD178" i="1"/>
  <c r="AC178" i="1"/>
  <c r="AB178" i="1"/>
  <c r="Z178" i="1"/>
  <c r="Y178" i="1"/>
  <c r="X178" i="1"/>
  <c r="W178" i="1"/>
  <c r="AG178" i="1" s="1"/>
  <c r="AD177" i="1"/>
  <c r="AC177" i="1"/>
  <c r="AB177" i="1"/>
  <c r="Z177" i="1"/>
  <c r="Y177" i="1"/>
  <c r="X177" i="1"/>
  <c r="W177" i="1"/>
  <c r="AG177" i="1" s="1"/>
  <c r="AD176" i="1"/>
  <c r="AC176" i="1"/>
  <c r="AB176" i="1"/>
  <c r="Z176" i="1"/>
  <c r="Y176" i="1"/>
  <c r="X176" i="1"/>
  <c r="W176" i="1"/>
  <c r="AG176" i="1" s="1"/>
  <c r="AD175" i="1"/>
  <c r="AC175" i="1"/>
  <c r="AB175" i="1"/>
  <c r="Z175" i="1"/>
  <c r="Y175" i="1"/>
  <c r="X175" i="1"/>
  <c r="W175" i="1"/>
  <c r="AG175" i="1" s="1"/>
  <c r="AD174" i="1"/>
  <c r="AC174" i="1"/>
  <c r="AB174" i="1"/>
  <c r="Z174" i="1"/>
  <c r="Y174" i="1"/>
  <c r="X174" i="1"/>
  <c r="W174" i="1"/>
  <c r="AG174" i="1" s="1"/>
  <c r="AD173" i="1"/>
  <c r="AC173" i="1"/>
  <c r="AB173" i="1"/>
  <c r="Z173" i="1"/>
  <c r="Y173" i="1"/>
  <c r="X173" i="1"/>
  <c r="W173" i="1"/>
  <c r="AG173" i="1" s="1"/>
  <c r="AD172" i="1"/>
  <c r="AC172" i="1"/>
  <c r="AB172" i="1"/>
  <c r="Z172" i="1"/>
  <c r="Y172" i="1"/>
  <c r="X172" i="1"/>
  <c r="W172" i="1"/>
  <c r="AG172" i="1" s="1"/>
  <c r="AD171" i="1"/>
  <c r="AC171" i="1"/>
  <c r="AB171" i="1"/>
  <c r="Z171" i="1"/>
  <c r="Y171" i="1"/>
  <c r="X171" i="1"/>
  <c r="W171" i="1"/>
  <c r="AG171" i="1" s="1"/>
  <c r="AD170" i="1"/>
  <c r="AC170" i="1"/>
  <c r="AB170" i="1"/>
  <c r="Z170" i="1"/>
  <c r="Y170" i="1"/>
  <c r="X170" i="1"/>
  <c r="W170" i="1"/>
  <c r="AG170" i="1" s="1"/>
  <c r="AD169" i="1"/>
  <c r="AC169" i="1"/>
  <c r="AB169" i="1"/>
  <c r="Z169" i="1"/>
  <c r="Y169" i="1"/>
  <c r="X169" i="1"/>
  <c r="W169" i="1"/>
  <c r="AG169" i="1" s="1"/>
  <c r="AD168" i="1"/>
  <c r="AC168" i="1"/>
  <c r="AB168" i="1"/>
  <c r="Z168" i="1"/>
  <c r="Y168" i="1"/>
  <c r="X168" i="1"/>
  <c r="W168" i="1"/>
  <c r="AG168" i="1" s="1"/>
  <c r="AD167" i="1"/>
  <c r="AC167" i="1"/>
  <c r="AB167" i="1"/>
  <c r="Z167" i="1"/>
  <c r="Y167" i="1"/>
  <c r="X167" i="1"/>
  <c r="W167" i="1"/>
  <c r="AG167" i="1" s="1"/>
  <c r="AD166" i="1"/>
  <c r="AC166" i="1"/>
  <c r="AB166" i="1"/>
  <c r="Z166" i="1"/>
  <c r="Y166" i="1"/>
  <c r="X166" i="1"/>
  <c r="W166" i="1"/>
  <c r="AG166" i="1" s="1"/>
  <c r="AD165" i="1"/>
  <c r="AC165" i="1"/>
  <c r="AB165" i="1"/>
  <c r="Z165" i="1"/>
  <c r="Y165" i="1"/>
  <c r="X165" i="1"/>
  <c r="W165" i="1"/>
  <c r="AG165" i="1" s="1"/>
  <c r="AD164" i="1"/>
  <c r="AC164" i="1"/>
  <c r="AB164" i="1"/>
  <c r="Z164" i="1"/>
  <c r="Y164" i="1"/>
  <c r="X164" i="1"/>
  <c r="W164" i="1"/>
  <c r="AG164" i="1" s="1"/>
  <c r="AD163" i="1"/>
  <c r="AC163" i="1"/>
  <c r="AB163" i="1"/>
  <c r="Z163" i="1"/>
  <c r="Y163" i="1"/>
  <c r="X163" i="1"/>
  <c r="W163" i="1"/>
  <c r="AG163" i="1" s="1"/>
  <c r="AD162" i="1"/>
  <c r="AC162" i="1"/>
  <c r="AB162" i="1"/>
  <c r="Z162" i="1"/>
  <c r="Y162" i="1"/>
  <c r="X162" i="1"/>
  <c r="W162" i="1"/>
  <c r="AG162" i="1" s="1"/>
  <c r="AD161" i="1"/>
  <c r="AC161" i="1"/>
  <c r="AB161" i="1"/>
  <c r="Z161" i="1"/>
  <c r="Y161" i="1"/>
  <c r="X161" i="1"/>
  <c r="W161" i="1"/>
  <c r="AG161" i="1" s="1"/>
  <c r="AD160" i="1"/>
  <c r="AC160" i="1"/>
  <c r="AB160" i="1"/>
  <c r="Z160" i="1"/>
  <c r="Y160" i="1"/>
  <c r="X160" i="1"/>
  <c r="W160" i="1"/>
  <c r="AG160" i="1" s="1"/>
  <c r="AD159" i="1"/>
  <c r="AC159" i="1"/>
  <c r="AB159" i="1"/>
  <c r="Z159" i="1"/>
  <c r="Y159" i="1"/>
  <c r="X159" i="1"/>
  <c r="W159" i="1"/>
  <c r="AG159" i="1" s="1"/>
  <c r="AD158" i="1"/>
  <c r="AC158" i="1"/>
  <c r="AB158" i="1"/>
  <c r="Z158" i="1"/>
  <c r="Y158" i="1"/>
  <c r="X158" i="1"/>
  <c r="W158" i="1"/>
  <c r="AG158" i="1" s="1"/>
  <c r="AD157" i="1"/>
  <c r="AC157" i="1"/>
  <c r="AB157" i="1"/>
  <c r="Z157" i="1"/>
  <c r="Y157" i="1"/>
  <c r="X157" i="1"/>
  <c r="W157" i="1"/>
  <c r="AG157" i="1" s="1"/>
  <c r="AD156" i="1"/>
  <c r="AC156" i="1"/>
  <c r="AB156" i="1"/>
  <c r="Z156" i="1"/>
  <c r="Y156" i="1"/>
  <c r="X156" i="1"/>
  <c r="W156" i="1"/>
  <c r="AG156" i="1" s="1"/>
  <c r="AD155" i="1"/>
  <c r="AC155" i="1"/>
  <c r="AB155" i="1"/>
  <c r="Z155" i="1"/>
  <c r="Y155" i="1"/>
  <c r="X155" i="1"/>
  <c r="W155" i="1"/>
  <c r="AG155" i="1" s="1"/>
  <c r="AD154" i="1"/>
  <c r="AC154" i="1"/>
  <c r="AB154" i="1"/>
  <c r="Z154" i="1"/>
  <c r="Y154" i="1"/>
  <c r="X154" i="1"/>
  <c r="W154" i="1"/>
  <c r="AG154" i="1" s="1"/>
  <c r="AD153" i="1"/>
  <c r="AC153" i="1"/>
  <c r="AB153" i="1"/>
  <c r="Z153" i="1"/>
  <c r="Y153" i="1"/>
  <c r="X153" i="1"/>
  <c r="W153" i="1"/>
  <c r="AG153" i="1" s="1"/>
  <c r="AD152" i="1"/>
  <c r="AC152" i="1"/>
  <c r="AB152" i="1"/>
  <c r="Z152" i="1"/>
  <c r="Y152" i="1"/>
  <c r="X152" i="1"/>
  <c r="W152" i="1"/>
  <c r="AG152" i="1" s="1"/>
  <c r="AD151" i="1"/>
  <c r="AC151" i="1"/>
  <c r="AB151" i="1"/>
  <c r="Z151" i="1"/>
  <c r="Y151" i="1"/>
  <c r="X151" i="1"/>
  <c r="W151" i="1"/>
  <c r="AG151" i="1" s="1"/>
  <c r="AD150" i="1"/>
  <c r="AC150" i="1"/>
  <c r="AB150" i="1"/>
  <c r="Z150" i="1"/>
  <c r="Y150" i="1"/>
  <c r="X150" i="1"/>
  <c r="W150" i="1"/>
  <c r="AG150" i="1" s="1"/>
  <c r="AD149" i="1"/>
  <c r="AC149" i="1"/>
  <c r="AB149" i="1"/>
  <c r="Z149" i="1"/>
  <c r="Y149" i="1"/>
  <c r="X149" i="1"/>
  <c r="W149" i="1"/>
  <c r="AG149" i="1" s="1"/>
  <c r="AD148" i="1"/>
  <c r="AC148" i="1"/>
  <c r="AB148" i="1"/>
  <c r="Z148" i="1"/>
  <c r="Y148" i="1"/>
  <c r="X148" i="1"/>
  <c r="W148" i="1"/>
  <c r="AG148" i="1" s="1"/>
  <c r="AD147" i="1"/>
  <c r="AC147" i="1"/>
  <c r="AB147" i="1"/>
  <c r="Z147" i="1"/>
  <c r="Y147" i="1"/>
  <c r="X147" i="1"/>
  <c r="W147" i="1"/>
  <c r="AG147" i="1" s="1"/>
  <c r="AD146" i="1"/>
  <c r="AC146" i="1"/>
  <c r="AB146" i="1"/>
  <c r="Z146" i="1"/>
  <c r="Y146" i="1"/>
  <c r="X146" i="1"/>
  <c r="W146" i="1"/>
  <c r="AG146" i="1" s="1"/>
  <c r="AD145" i="1"/>
  <c r="AC145" i="1"/>
  <c r="AB145" i="1"/>
  <c r="Z145" i="1"/>
  <c r="Y145" i="1"/>
  <c r="X145" i="1"/>
  <c r="W145" i="1"/>
  <c r="AG145" i="1" s="1"/>
  <c r="AD144" i="1"/>
  <c r="AC144" i="1"/>
  <c r="AB144" i="1"/>
  <c r="Z144" i="1"/>
  <c r="Y144" i="1"/>
  <c r="X144" i="1"/>
  <c r="W144" i="1"/>
  <c r="AG144" i="1" s="1"/>
  <c r="AD143" i="1"/>
  <c r="AC143" i="1"/>
  <c r="AB143" i="1"/>
  <c r="Z143" i="1"/>
  <c r="Y143" i="1"/>
  <c r="X143" i="1"/>
  <c r="W143" i="1"/>
  <c r="AG143" i="1" s="1"/>
  <c r="AD142" i="1"/>
  <c r="AC142" i="1"/>
  <c r="AB142" i="1"/>
  <c r="Z142" i="1"/>
  <c r="Y142" i="1"/>
  <c r="X142" i="1"/>
  <c r="W142" i="1"/>
  <c r="AG142" i="1" s="1"/>
  <c r="AD141" i="1"/>
  <c r="AC141" i="1"/>
  <c r="AB141" i="1"/>
  <c r="Z141" i="1"/>
  <c r="Y141" i="1"/>
  <c r="X141" i="1"/>
  <c r="W141" i="1"/>
  <c r="AG141" i="1" s="1"/>
  <c r="AD140" i="1"/>
  <c r="AC140" i="1"/>
  <c r="AB140" i="1"/>
  <c r="Z140" i="1"/>
  <c r="Y140" i="1"/>
  <c r="X140" i="1"/>
  <c r="W140" i="1"/>
  <c r="AG140" i="1" s="1"/>
  <c r="AD139" i="1"/>
  <c r="AC139" i="1"/>
  <c r="AB139" i="1"/>
  <c r="Z139" i="1"/>
  <c r="Y139" i="1"/>
  <c r="X139" i="1"/>
  <c r="W139" i="1"/>
  <c r="AG139" i="1" s="1"/>
  <c r="AD138" i="1"/>
  <c r="AC138" i="1"/>
  <c r="AB138" i="1"/>
  <c r="Z138" i="1"/>
  <c r="Y138" i="1"/>
  <c r="X138" i="1"/>
  <c r="W138" i="1"/>
  <c r="AG138" i="1" s="1"/>
  <c r="AD137" i="1"/>
  <c r="AC137" i="1"/>
  <c r="AB137" i="1"/>
  <c r="Z137" i="1"/>
  <c r="Y137" i="1"/>
  <c r="X137" i="1"/>
  <c r="W137" i="1"/>
  <c r="AG137" i="1" s="1"/>
  <c r="AD136" i="1"/>
  <c r="AC136" i="1"/>
  <c r="AB136" i="1"/>
  <c r="Z136" i="1"/>
  <c r="Y136" i="1"/>
  <c r="X136" i="1"/>
  <c r="W136" i="1"/>
  <c r="AG136" i="1" s="1"/>
  <c r="AD135" i="1"/>
  <c r="AC135" i="1"/>
  <c r="AB135" i="1"/>
  <c r="Z135" i="1"/>
  <c r="Y135" i="1"/>
  <c r="X135" i="1"/>
  <c r="W135" i="1"/>
  <c r="AG135" i="1" s="1"/>
  <c r="AD134" i="1"/>
  <c r="AC134" i="1"/>
  <c r="AB134" i="1"/>
  <c r="Z134" i="1"/>
  <c r="Y134" i="1"/>
  <c r="X134" i="1"/>
  <c r="W134" i="1"/>
  <c r="AG134" i="1" s="1"/>
  <c r="AD133" i="1"/>
  <c r="AC133" i="1"/>
  <c r="AB133" i="1"/>
  <c r="Z133" i="1"/>
  <c r="Y133" i="1"/>
  <c r="X133" i="1"/>
  <c r="W133" i="1"/>
  <c r="AG133" i="1" s="1"/>
  <c r="AD132" i="1"/>
  <c r="AC132" i="1"/>
  <c r="AB132" i="1"/>
  <c r="Z132" i="1"/>
  <c r="Y132" i="1"/>
  <c r="X132" i="1"/>
  <c r="W132" i="1"/>
  <c r="AG132" i="1" s="1"/>
  <c r="AD131" i="1"/>
  <c r="AC131" i="1"/>
  <c r="AB131" i="1"/>
  <c r="Z131" i="1"/>
  <c r="Y131" i="1"/>
  <c r="X131" i="1"/>
  <c r="W131" i="1"/>
  <c r="AG131" i="1" s="1"/>
  <c r="AD130" i="1"/>
  <c r="AC130" i="1"/>
  <c r="AB130" i="1"/>
  <c r="Z130" i="1"/>
  <c r="Y130" i="1"/>
  <c r="X130" i="1"/>
  <c r="W130" i="1"/>
  <c r="AG130" i="1" s="1"/>
  <c r="AD129" i="1"/>
  <c r="AC129" i="1"/>
  <c r="AB129" i="1"/>
  <c r="Z129" i="1"/>
  <c r="Y129" i="1"/>
  <c r="X129" i="1"/>
  <c r="W129" i="1"/>
  <c r="AG129" i="1" s="1"/>
  <c r="AD128" i="1"/>
  <c r="AC128" i="1"/>
  <c r="AB128" i="1"/>
  <c r="Z128" i="1"/>
  <c r="Y128" i="1"/>
  <c r="X128" i="1"/>
  <c r="W128" i="1"/>
  <c r="AG128" i="1" s="1"/>
  <c r="AD127" i="1"/>
  <c r="AC127" i="1"/>
  <c r="AB127" i="1"/>
  <c r="Z127" i="1"/>
  <c r="Y127" i="1"/>
  <c r="X127" i="1"/>
  <c r="W127" i="1"/>
  <c r="AG127" i="1" s="1"/>
  <c r="AD126" i="1"/>
  <c r="AC126" i="1"/>
  <c r="AB126" i="1"/>
  <c r="Z126" i="1"/>
  <c r="Y126" i="1"/>
  <c r="X126" i="1"/>
  <c r="W126" i="1"/>
  <c r="AG126" i="1" s="1"/>
  <c r="AD125" i="1"/>
  <c r="AC125" i="1"/>
  <c r="AB125" i="1"/>
  <c r="Z125" i="1"/>
  <c r="Y125" i="1"/>
  <c r="X125" i="1"/>
  <c r="W125" i="1"/>
  <c r="AG125" i="1" s="1"/>
  <c r="AD124" i="1"/>
  <c r="AC124" i="1"/>
  <c r="AB124" i="1"/>
  <c r="Z124" i="1"/>
  <c r="Y124" i="1"/>
  <c r="X124" i="1"/>
  <c r="W124" i="1"/>
  <c r="AG124" i="1" s="1"/>
  <c r="AD123" i="1"/>
  <c r="AC123" i="1"/>
  <c r="AB123" i="1"/>
  <c r="Z123" i="1"/>
  <c r="Y123" i="1"/>
  <c r="X123" i="1"/>
  <c r="W123" i="1"/>
  <c r="AG123" i="1" s="1"/>
  <c r="AD122" i="1"/>
  <c r="AC122" i="1"/>
  <c r="AB122" i="1"/>
  <c r="Z122" i="1"/>
  <c r="Y122" i="1"/>
  <c r="X122" i="1"/>
  <c r="W122" i="1"/>
  <c r="AG122" i="1" s="1"/>
  <c r="AD121" i="1"/>
  <c r="AC121" i="1"/>
  <c r="AB121" i="1"/>
  <c r="Z121" i="1"/>
  <c r="Y121" i="1"/>
  <c r="X121" i="1"/>
  <c r="W121" i="1"/>
  <c r="AG121" i="1" s="1"/>
  <c r="AD120" i="1"/>
  <c r="AC120" i="1"/>
  <c r="AB120" i="1"/>
  <c r="Z120" i="1"/>
  <c r="Y120" i="1"/>
  <c r="X120" i="1"/>
  <c r="W120" i="1"/>
  <c r="AG120" i="1" s="1"/>
  <c r="AD119" i="1"/>
  <c r="AC119" i="1"/>
  <c r="AB119" i="1"/>
  <c r="Z119" i="1"/>
  <c r="Y119" i="1"/>
  <c r="X119" i="1"/>
  <c r="W119" i="1"/>
  <c r="AG119" i="1" s="1"/>
  <c r="AD118" i="1"/>
  <c r="AC118" i="1"/>
  <c r="AB118" i="1"/>
  <c r="Z118" i="1"/>
  <c r="Y118" i="1"/>
  <c r="X118" i="1"/>
  <c r="W118" i="1"/>
  <c r="AG118" i="1" s="1"/>
  <c r="AD117" i="1"/>
  <c r="AC117" i="1"/>
  <c r="AB117" i="1"/>
  <c r="Z117" i="1"/>
  <c r="Y117" i="1"/>
  <c r="X117" i="1"/>
  <c r="W117" i="1"/>
  <c r="AG117" i="1" s="1"/>
  <c r="AD116" i="1"/>
  <c r="AC116" i="1"/>
  <c r="AB116" i="1"/>
  <c r="Z116" i="1"/>
  <c r="Y116" i="1"/>
  <c r="X116" i="1"/>
  <c r="W116" i="1"/>
  <c r="AG116" i="1" s="1"/>
  <c r="AD115" i="1"/>
  <c r="AC115" i="1"/>
  <c r="AB115" i="1"/>
  <c r="Z115" i="1"/>
  <c r="Y115" i="1"/>
  <c r="X115" i="1"/>
  <c r="W115" i="1"/>
  <c r="AG115" i="1" s="1"/>
  <c r="AD114" i="1"/>
  <c r="AC114" i="1"/>
  <c r="AB114" i="1"/>
  <c r="Z114" i="1"/>
  <c r="Y114" i="1"/>
  <c r="X114" i="1"/>
  <c r="W114" i="1"/>
  <c r="AG114" i="1" s="1"/>
  <c r="AD113" i="1"/>
  <c r="AC113" i="1"/>
  <c r="AB113" i="1"/>
  <c r="Z113" i="1"/>
  <c r="Y113" i="1"/>
  <c r="X113" i="1"/>
  <c r="W113" i="1"/>
  <c r="AG113" i="1" s="1"/>
  <c r="AD112" i="1"/>
  <c r="AC112" i="1"/>
  <c r="AB112" i="1"/>
  <c r="Z112" i="1"/>
  <c r="Y112" i="1"/>
  <c r="X112" i="1"/>
  <c r="W112" i="1"/>
  <c r="AG112" i="1" s="1"/>
  <c r="AD111" i="1"/>
  <c r="AC111" i="1"/>
  <c r="AB111" i="1"/>
  <c r="Z111" i="1"/>
  <c r="Y111" i="1"/>
  <c r="X111" i="1"/>
  <c r="W111" i="1"/>
  <c r="AG111" i="1" s="1"/>
  <c r="AD110" i="1"/>
  <c r="AC110" i="1"/>
  <c r="AB110" i="1"/>
  <c r="Z110" i="1"/>
  <c r="Y110" i="1"/>
  <c r="X110" i="1"/>
  <c r="W110" i="1"/>
  <c r="AG110" i="1" s="1"/>
  <c r="AD109" i="1"/>
  <c r="AC109" i="1"/>
  <c r="AB109" i="1"/>
  <c r="Z109" i="1"/>
  <c r="Y109" i="1"/>
  <c r="X109" i="1"/>
  <c r="W109" i="1"/>
  <c r="AG109" i="1" s="1"/>
  <c r="AD108" i="1"/>
  <c r="AC108" i="1"/>
  <c r="AB108" i="1"/>
  <c r="Z108" i="1"/>
  <c r="Y108" i="1"/>
  <c r="X108" i="1"/>
  <c r="W108" i="1"/>
  <c r="AG108" i="1" s="1"/>
  <c r="AD107" i="1"/>
  <c r="AC107" i="1"/>
  <c r="AB107" i="1"/>
  <c r="Z107" i="1"/>
  <c r="Y107" i="1"/>
  <c r="X107" i="1"/>
  <c r="W107" i="1"/>
  <c r="AG107" i="1" s="1"/>
  <c r="AD106" i="1"/>
  <c r="AC106" i="1"/>
  <c r="AB106" i="1"/>
  <c r="Z106" i="1"/>
  <c r="Y106" i="1"/>
  <c r="X106" i="1"/>
  <c r="W106" i="1"/>
  <c r="AG106" i="1" s="1"/>
  <c r="AD105" i="1"/>
  <c r="AC105" i="1"/>
  <c r="AB105" i="1"/>
  <c r="Z105" i="1"/>
  <c r="Y105" i="1"/>
  <c r="X105" i="1"/>
  <c r="W105" i="1"/>
  <c r="AG105" i="1" s="1"/>
  <c r="AD104" i="1"/>
  <c r="AC104" i="1"/>
  <c r="AB104" i="1"/>
  <c r="Z104" i="1"/>
  <c r="Y104" i="1"/>
  <c r="X104" i="1"/>
  <c r="W104" i="1"/>
  <c r="AG104" i="1" s="1"/>
  <c r="AD103" i="1"/>
  <c r="AC103" i="1"/>
  <c r="AB103" i="1"/>
  <c r="Z103" i="1"/>
  <c r="Y103" i="1"/>
  <c r="X103" i="1"/>
  <c r="W103" i="1"/>
  <c r="AG103" i="1" s="1"/>
  <c r="AD102" i="1"/>
  <c r="AC102" i="1"/>
  <c r="AB102" i="1"/>
  <c r="Z102" i="1"/>
  <c r="Y102" i="1"/>
  <c r="X102" i="1"/>
  <c r="W102" i="1"/>
  <c r="AG102" i="1" s="1"/>
  <c r="AD101" i="1"/>
  <c r="AC101" i="1"/>
  <c r="AB101" i="1"/>
  <c r="Z101" i="1"/>
  <c r="Y101" i="1"/>
  <c r="X101" i="1"/>
  <c r="W101" i="1"/>
  <c r="AG101" i="1" s="1"/>
  <c r="AD100" i="1"/>
  <c r="AC100" i="1"/>
  <c r="AB100" i="1"/>
  <c r="Z100" i="1"/>
  <c r="Y100" i="1"/>
  <c r="X100" i="1"/>
  <c r="W100" i="1"/>
  <c r="AG100" i="1" s="1"/>
  <c r="AD99" i="1"/>
  <c r="AC99" i="1"/>
  <c r="AB99" i="1"/>
  <c r="Z99" i="1"/>
  <c r="Y99" i="1"/>
  <c r="X99" i="1"/>
  <c r="W99" i="1"/>
  <c r="AG99" i="1" s="1"/>
  <c r="AD98" i="1"/>
  <c r="AC98" i="1"/>
  <c r="AB98" i="1"/>
  <c r="Z98" i="1"/>
  <c r="Y98" i="1"/>
  <c r="X98" i="1"/>
  <c r="W98" i="1"/>
  <c r="AG98" i="1" s="1"/>
  <c r="AD97" i="1"/>
  <c r="AC97" i="1"/>
  <c r="AB97" i="1"/>
  <c r="Z97" i="1"/>
  <c r="Y97" i="1"/>
  <c r="X97" i="1"/>
  <c r="W97" i="1"/>
  <c r="AG97" i="1" s="1"/>
  <c r="AD96" i="1"/>
  <c r="AC96" i="1"/>
  <c r="AB96" i="1"/>
  <c r="Z96" i="1"/>
  <c r="Y96" i="1"/>
  <c r="X96" i="1"/>
  <c r="W96" i="1"/>
  <c r="AG96" i="1" s="1"/>
  <c r="AD95" i="1"/>
  <c r="AC95" i="1"/>
  <c r="AB95" i="1"/>
  <c r="Z95" i="1"/>
  <c r="Y95" i="1"/>
  <c r="X95" i="1"/>
  <c r="W95" i="1"/>
  <c r="AG95" i="1" s="1"/>
  <c r="AD94" i="1"/>
  <c r="AC94" i="1"/>
  <c r="AB94" i="1"/>
  <c r="Z94" i="1"/>
  <c r="Y94" i="1"/>
  <c r="X94" i="1"/>
  <c r="W94" i="1"/>
  <c r="AG94" i="1" s="1"/>
  <c r="AD93" i="1"/>
  <c r="AC93" i="1"/>
  <c r="AB93" i="1"/>
  <c r="Z93" i="1"/>
  <c r="Y93" i="1"/>
  <c r="X93" i="1"/>
  <c r="W93" i="1"/>
  <c r="AG93" i="1" s="1"/>
  <c r="AD92" i="1"/>
  <c r="AC92" i="1"/>
  <c r="AB92" i="1"/>
  <c r="Z92" i="1"/>
  <c r="Y92" i="1"/>
  <c r="X92" i="1"/>
  <c r="W92" i="1"/>
  <c r="AG92" i="1" s="1"/>
  <c r="AD91" i="1"/>
  <c r="AC91" i="1"/>
  <c r="AB91" i="1"/>
  <c r="Z91" i="1"/>
  <c r="Y91" i="1"/>
  <c r="X91" i="1"/>
  <c r="W91" i="1"/>
  <c r="AG91" i="1" s="1"/>
  <c r="AD90" i="1"/>
  <c r="AC90" i="1"/>
  <c r="AB90" i="1"/>
  <c r="Z90" i="1"/>
  <c r="Y90" i="1"/>
  <c r="X90" i="1"/>
  <c r="W90" i="1"/>
  <c r="AG90" i="1" s="1"/>
  <c r="AD89" i="1"/>
  <c r="AC89" i="1"/>
  <c r="AB89" i="1"/>
  <c r="Z89" i="1"/>
  <c r="Y89" i="1"/>
  <c r="X89" i="1"/>
  <c r="W89" i="1"/>
  <c r="AG89" i="1" s="1"/>
  <c r="AD88" i="1"/>
  <c r="AC88" i="1"/>
  <c r="AB88" i="1"/>
  <c r="Z88" i="1"/>
  <c r="Y88" i="1"/>
  <c r="X88" i="1"/>
  <c r="W88" i="1"/>
  <c r="AG88" i="1" s="1"/>
  <c r="AD87" i="1"/>
  <c r="AC87" i="1"/>
  <c r="AB87" i="1"/>
  <c r="Z87" i="1"/>
  <c r="Y87" i="1"/>
  <c r="X87" i="1"/>
  <c r="W87" i="1"/>
  <c r="AG87" i="1" s="1"/>
  <c r="AD86" i="1"/>
  <c r="AC86" i="1"/>
  <c r="AB86" i="1"/>
  <c r="Z86" i="1"/>
  <c r="Y86" i="1"/>
  <c r="X86" i="1"/>
  <c r="W86" i="1"/>
  <c r="AG86" i="1" s="1"/>
  <c r="AD85" i="1"/>
  <c r="AC85" i="1"/>
  <c r="AB85" i="1"/>
  <c r="Z85" i="1"/>
  <c r="Y85" i="1"/>
  <c r="X85" i="1"/>
  <c r="W85" i="1"/>
  <c r="AG85" i="1" s="1"/>
  <c r="AD84" i="1"/>
  <c r="AC84" i="1"/>
  <c r="AB84" i="1"/>
  <c r="Z84" i="1"/>
  <c r="Y84" i="1"/>
  <c r="X84" i="1"/>
  <c r="W84" i="1"/>
  <c r="AG84" i="1" s="1"/>
  <c r="AD83" i="1"/>
  <c r="AC83" i="1"/>
  <c r="AB83" i="1"/>
  <c r="Z83" i="1"/>
  <c r="Y83" i="1"/>
  <c r="X83" i="1"/>
  <c r="W83" i="1"/>
  <c r="AG83" i="1" s="1"/>
  <c r="AD82" i="1"/>
  <c r="AC82" i="1"/>
  <c r="AB82" i="1"/>
  <c r="Z82" i="1"/>
  <c r="Y82" i="1"/>
  <c r="X82" i="1"/>
  <c r="W82" i="1"/>
  <c r="AG82" i="1" s="1"/>
  <c r="AD81" i="1"/>
  <c r="AC81" i="1"/>
  <c r="AB81" i="1"/>
  <c r="Z81" i="1"/>
  <c r="Y81" i="1"/>
  <c r="X81" i="1"/>
  <c r="W81" i="1"/>
  <c r="AG81" i="1" s="1"/>
  <c r="AD80" i="1"/>
  <c r="AC80" i="1"/>
  <c r="AB80" i="1"/>
  <c r="Z80" i="1"/>
  <c r="Y80" i="1"/>
  <c r="X80" i="1"/>
  <c r="W80" i="1"/>
  <c r="AG80" i="1" s="1"/>
  <c r="AD79" i="1"/>
  <c r="AC79" i="1"/>
  <c r="AB79" i="1"/>
  <c r="Z79" i="1"/>
  <c r="Y79" i="1"/>
  <c r="X79" i="1"/>
  <c r="W79" i="1"/>
  <c r="AG79" i="1" s="1"/>
  <c r="AD78" i="1"/>
  <c r="AC78" i="1"/>
  <c r="AB78" i="1"/>
  <c r="Z78" i="1"/>
  <c r="Y78" i="1"/>
  <c r="X78" i="1"/>
  <c r="W78" i="1"/>
  <c r="AG78" i="1" s="1"/>
  <c r="AD77" i="1"/>
  <c r="AC77" i="1"/>
  <c r="AB77" i="1"/>
  <c r="Z77" i="1"/>
  <c r="Y77" i="1"/>
  <c r="X77" i="1"/>
  <c r="W77" i="1"/>
  <c r="AG77" i="1" s="1"/>
  <c r="AD76" i="1"/>
  <c r="AC76" i="1"/>
  <c r="AB76" i="1"/>
  <c r="Z76" i="1"/>
  <c r="Y76" i="1"/>
  <c r="X76" i="1"/>
  <c r="W76" i="1"/>
  <c r="AG76" i="1" s="1"/>
  <c r="AD75" i="1"/>
  <c r="AC75" i="1"/>
  <c r="AB75" i="1"/>
  <c r="Z75" i="1"/>
  <c r="Y75" i="1"/>
  <c r="X75" i="1"/>
  <c r="W75" i="1"/>
  <c r="AG75" i="1" s="1"/>
  <c r="AD74" i="1"/>
  <c r="AC74" i="1"/>
  <c r="AB74" i="1"/>
  <c r="Z74" i="1"/>
  <c r="Y74" i="1"/>
  <c r="X74" i="1"/>
  <c r="W74" i="1"/>
  <c r="AG74" i="1" s="1"/>
  <c r="AD73" i="1"/>
  <c r="AC73" i="1"/>
  <c r="AB73" i="1"/>
  <c r="Z73" i="1"/>
  <c r="Y73" i="1"/>
  <c r="X73" i="1"/>
  <c r="W73" i="1"/>
  <c r="AG73" i="1" s="1"/>
  <c r="AD72" i="1"/>
  <c r="AC72" i="1"/>
  <c r="AB72" i="1"/>
  <c r="Z72" i="1"/>
  <c r="Y72" i="1"/>
  <c r="X72" i="1"/>
  <c r="W72" i="1"/>
  <c r="AG72" i="1" s="1"/>
  <c r="AD71" i="1"/>
  <c r="AC71" i="1"/>
  <c r="AB71" i="1"/>
  <c r="Z71" i="1"/>
  <c r="Y71" i="1"/>
  <c r="X71" i="1"/>
  <c r="W71" i="1"/>
  <c r="AG71" i="1" s="1"/>
  <c r="AD70" i="1"/>
  <c r="AC70" i="1"/>
  <c r="AB70" i="1"/>
  <c r="Z70" i="1"/>
  <c r="Y70" i="1"/>
  <c r="X70" i="1"/>
  <c r="W70" i="1"/>
  <c r="AG70" i="1" s="1"/>
  <c r="AD69" i="1"/>
  <c r="AC69" i="1"/>
  <c r="AB69" i="1"/>
  <c r="Z69" i="1"/>
  <c r="Y69" i="1"/>
  <c r="X69" i="1"/>
  <c r="W69" i="1"/>
  <c r="AG69" i="1" s="1"/>
  <c r="AD68" i="1"/>
  <c r="AC68" i="1"/>
  <c r="AB68" i="1"/>
  <c r="Z68" i="1"/>
  <c r="Y68" i="1"/>
  <c r="X68" i="1"/>
  <c r="W68" i="1"/>
  <c r="AG68" i="1" s="1"/>
  <c r="AD67" i="1"/>
  <c r="AC67" i="1"/>
  <c r="AB67" i="1"/>
  <c r="Z67" i="1"/>
  <c r="Y67" i="1"/>
  <c r="X67" i="1"/>
  <c r="W67" i="1"/>
  <c r="AG67" i="1" s="1"/>
  <c r="AD66" i="1"/>
  <c r="AC66" i="1"/>
  <c r="AB66" i="1"/>
  <c r="Z66" i="1"/>
  <c r="Y66" i="1"/>
  <c r="X66" i="1"/>
  <c r="W66" i="1"/>
  <c r="AG66" i="1" s="1"/>
  <c r="AD65" i="1"/>
  <c r="AC65" i="1"/>
  <c r="AB65" i="1"/>
  <c r="Z65" i="1"/>
  <c r="Y65" i="1"/>
  <c r="X65" i="1"/>
  <c r="W65" i="1"/>
  <c r="AG65" i="1" s="1"/>
  <c r="AD64" i="1"/>
  <c r="AC64" i="1"/>
  <c r="AB64" i="1"/>
  <c r="Z64" i="1"/>
  <c r="Y64" i="1"/>
  <c r="X64" i="1"/>
  <c r="W64" i="1"/>
  <c r="AG64" i="1" s="1"/>
  <c r="AD63" i="1"/>
  <c r="AC63" i="1"/>
  <c r="AB63" i="1"/>
  <c r="Z63" i="1"/>
  <c r="Y63" i="1"/>
  <c r="X63" i="1"/>
  <c r="W63" i="1"/>
  <c r="AG63" i="1" s="1"/>
  <c r="AD62" i="1"/>
  <c r="AC62" i="1"/>
  <c r="AB62" i="1"/>
  <c r="Z62" i="1"/>
  <c r="Y62" i="1"/>
  <c r="X62" i="1"/>
  <c r="W62" i="1"/>
  <c r="AG62" i="1" s="1"/>
  <c r="AD61" i="1"/>
  <c r="AC61" i="1"/>
  <c r="AB61" i="1"/>
  <c r="Z61" i="1"/>
  <c r="Y61" i="1"/>
  <c r="X61" i="1"/>
  <c r="W61" i="1"/>
  <c r="AG61" i="1" s="1"/>
  <c r="AD60" i="1"/>
  <c r="AC60" i="1"/>
  <c r="AB60" i="1"/>
  <c r="Z60" i="1"/>
  <c r="Y60" i="1"/>
  <c r="X60" i="1"/>
  <c r="W60" i="1"/>
  <c r="AG60" i="1" s="1"/>
  <c r="AD59" i="1"/>
  <c r="AC59" i="1"/>
  <c r="AB59" i="1"/>
  <c r="Z59" i="1"/>
  <c r="Y59" i="1"/>
  <c r="X59" i="1"/>
  <c r="W59" i="1"/>
  <c r="AG59" i="1" s="1"/>
  <c r="AD58" i="1"/>
  <c r="AC58" i="1"/>
  <c r="AB58" i="1"/>
  <c r="Z58" i="1"/>
  <c r="Y58" i="1"/>
  <c r="X58" i="1"/>
  <c r="W58" i="1"/>
  <c r="AG58" i="1" s="1"/>
  <c r="AD57" i="1"/>
  <c r="AC57" i="1"/>
  <c r="AB57" i="1"/>
  <c r="Z57" i="1"/>
  <c r="Y57" i="1"/>
  <c r="X57" i="1"/>
  <c r="W57" i="1"/>
  <c r="AG57" i="1" s="1"/>
  <c r="AD56" i="1"/>
  <c r="AC56" i="1"/>
  <c r="AB56" i="1"/>
  <c r="Z56" i="1"/>
  <c r="Y56" i="1"/>
  <c r="X56" i="1"/>
  <c r="W56" i="1"/>
  <c r="AG56" i="1" s="1"/>
  <c r="AD55" i="1"/>
  <c r="AC55" i="1"/>
  <c r="AB55" i="1"/>
  <c r="Z55" i="1"/>
  <c r="Y55" i="1"/>
  <c r="X55" i="1"/>
  <c r="W55" i="1"/>
  <c r="AG55" i="1" s="1"/>
  <c r="AD54" i="1"/>
  <c r="AC54" i="1"/>
  <c r="AB54" i="1"/>
  <c r="Z54" i="1"/>
  <c r="Y54" i="1"/>
  <c r="X54" i="1"/>
  <c r="W54" i="1"/>
  <c r="AG54" i="1" s="1"/>
  <c r="AD53" i="1"/>
  <c r="AC53" i="1"/>
  <c r="AB53" i="1"/>
  <c r="Z53" i="1"/>
  <c r="Y53" i="1"/>
  <c r="X53" i="1"/>
  <c r="W53" i="1"/>
  <c r="AG53" i="1" s="1"/>
  <c r="AD52" i="1"/>
  <c r="AC52" i="1"/>
  <c r="AB52" i="1"/>
  <c r="Z52" i="1"/>
  <c r="Y52" i="1"/>
  <c r="X52" i="1"/>
  <c r="W52" i="1"/>
  <c r="AG52" i="1" s="1"/>
  <c r="AD51" i="1"/>
  <c r="AC51" i="1"/>
  <c r="AB51" i="1"/>
  <c r="Z51" i="1"/>
  <c r="Y51" i="1"/>
  <c r="X51" i="1"/>
  <c r="W51" i="1"/>
  <c r="AG51" i="1" s="1"/>
  <c r="AD50" i="1"/>
  <c r="AC50" i="1"/>
  <c r="AB50" i="1"/>
  <c r="Z50" i="1"/>
  <c r="Y50" i="1"/>
  <c r="X50" i="1"/>
  <c r="W50" i="1"/>
  <c r="AG50" i="1" s="1"/>
  <c r="AD49" i="1"/>
  <c r="AC49" i="1"/>
  <c r="AB49" i="1"/>
  <c r="Z49" i="1"/>
  <c r="Y49" i="1"/>
  <c r="X49" i="1"/>
  <c r="W49" i="1"/>
  <c r="AG49" i="1" s="1"/>
  <c r="AD48" i="1"/>
  <c r="AC48" i="1"/>
  <c r="AB48" i="1"/>
  <c r="Z48" i="1"/>
  <c r="Y48" i="1"/>
  <c r="X48" i="1"/>
  <c r="W48" i="1"/>
  <c r="AG48" i="1" s="1"/>
  <c r="AD47" i="1"/>
  <c r="AC47" i="1"/>
  <c r="AB47" i="1"/>
  <c r="Z47" i="1"/>
  <c r="Y47" i="1"/>
  <c r="X47" i="1"/>
  <c r="W47" i="1"/>
  <c r="AG47" i="1" s="1"/>
  <c r="AD46" i="1"/>
  <c r="AC46" i="1"/>
  <c r="AB46" i="1"/>
  <c r="Z46" i="1"/>
  <c r="Y46" i="1"/>
  <c r="X46" i="1"/>
  <c r="W46" i="1"/>
  <c r="AG46" i="1" s="1"/>
  <c r="AD45" i="1"/>
  <c r="AC45" i="1"/>
  <c r="AB45" i="1"/>
  <c r="Z45" i="1"/>
  <c r="Y45" i="1"/>
  <c r="X45" i="1"/>
  <c r="W45" i="1"/>
  <c r="AG45" i="1" s="1"/>
  <c r="AD44" i="1"/>
  <c r="AC44" i="1"/>
  <c r="AB44" i="1"/>
  <c r="Z44" i="1"/>
  <c r="Y44" i="1"/>
  <c r="X44" i="1"/>
  <c r="W44" i="1"/>
  <c r="AG44" i="1" s="1"/>
  <c r="AD43" i="1"/>
  <c r="AC43" i="1"/>
  <c r="AB43" i="1"/>
  <c r="Z43" i="1"/>
  <c r="Y43" i="1"/>
  <c r="X43" i="1"/>
  <c r="W43" i="1"/>
  <c r="AG43" i="1" s="1"/>
  <c r="AD42" i="1"/>
  <c r="AC42" i="1"/>
  <c r="AB42" i="1"/>
  <c r="Z42" i="1"/>
  <c r="Y42" i="1"/>
  <c r="X42" i="1"/>
  <c r="W42" i="1"/>
  <c r="AG42" i="1" s="1"/>
  <c r="AD41" i="1"/>
  <c r="AC41" i="1"/>
  <c r="AB41" i="1"/>
  <c r="Z41" i="1"/>
  <c r="Y41" i="1"/>
  <c r="X41" i="1"/>
  <c r="W41" i="1"/>
  <c r="AG41" i="1" s="1"/>
  <c r="AD40" i="1"/>
  <c r="AC40" i="1"/>
  <c r="AB40" i="1"/>
  <c r="Z40" i="1"/>
  <c r="Y40" i="1"/>
  <c r="X40" i="1"/>
  <c r="W40" i="1"/>
  <c r="AG40" i="1" s="1"/>
  <c r="AD39" i="1"/>
  <c r="AC39" i="1"/>
  <c r="AB39" i="1"/>
  <c r="Z39" i="1"/>
  <c r="Y39" i="1"/>
  <c r="X39" i="1"/>
  <c r="W39" i="1"/>
  <c r="AG39" i="1" s="1"/>
  <c r="AD38" i="1"/>
  <c r="AC38" i="1"/>
  <c r="AB38" i="1"/>
  <c r="Z38" i="1"/>
  <c r="Y38" i="1"/>
  <c r="X38" i="1"/>
  <c r="W38" i="1"/>
  <c r="AG38" i="1" s="1"/>
  <c r="AD37" i="1"/>
  <c r="AC37" i="1"/>
  <c r="AB37" i="1"/>
  <c r="Z37" i="1"/>
  <c r="Y37" i="1"/>
  <c r="X37" i="1"/>
  <c r="W37" i="1"/>
  <c r="AG37" i="1" s="1"/>
  <c r="AD36" i="1"/>
  <c r="AC36" i="1"/>
  <c r="AB36" i="1"/>
  <c r="Z36" i="1"/>
  <c r="Y36" i="1"/>
  <c r="X36" i="1"/>
  <c r="W36" i="1"/>
  <c r="AG36" i="1" s="1"/>
  <c r="AD35" i="1"/>
  <c r="AC35" i="1"/>
  <c r="AB35" i="1"/>
  <c r="Z35" i="1"/>
  <c r="Y35" i="1"/>
  <c r="X35" i="1"/>
  <c r="W35" i="1"/>
  <c r="AG35" i="1" s="1"/>
  <c r="AD34" i="1"/>
  <c r="AC34" i="1"/>
  <c r="AB34" i="1"/>
  <c r="Z34" i="1"/>
  <c r="Y34" i="1"/>
  <c r="X34" i="1"/>
  <c r="W34" i="1"/>
  <c r="AG34" i="1" s="1"/>
  <c r="AD33" i="1"/>
  <c r="AC33" i="1"/>
  <c r="AB33" i="1"/>
  <c r="Z33" i="1"/>
  <c r="Y33" i="1"/>
  <c r="X33" i="1"/>
  <c r="W33" i="1"/>
  <c r="AG33" i="1" s="1"/>
  <c r="AD32" i="1"/>
  <c r="AC32" i="1"/>
  <c r="AB32" i="1"/>
  <c r="Z32" i="1"/>
  <c r="Y32" i="1"/>
  <c r="X32" i="1"/>
  <c r="W32" i="1"/>
  <c r="AG32" i="1" s="1"/>
  <c r="AD31" i="1"/>
  <c r="AC31" i="1"/>
  <c r="AB31" i="1"/>
  <c r="Z31" i="1"/>
  <c r="Y31" i="1"/>
  <c r="X31" i="1"/>
  <c r="W31" i="1"/>
  <c r="AG31" i="1" s="1"/>
  <c r="AD30" i="1"/>
  <c r="AC30" i="1"/>
  <c r="AB30" i="1"/>
  <c r="Z30" i="1"/>
  <c r="Y30" i="1"/>
  <c r="X30" i="1"/>
  <c r="W30" i="1"/>
  <c r="AG30" i="1" s="1"/>
  <c r="AD29" i="1"/>
  <c r="AC29" i="1"/>
  <c r="AB29" i="1"/>
  <c r="Z29" i="1"/>
  <c r="Y29" i="1"/>
  <c r="X29" i="1"/>
  <c r="W29" i="1"/>
  <c r="AG29" i="1" s="1"/>
  <c r="AD28" i="1"/>
  <c r="AC28" i="1"/>
  <c r="AB28" i="1"/>
  <c r="Z28" i="1"/>
  <c r="Y28" i="1"/>
  <c r="X28" i="1"/>
  <c r="W28" i="1"/>
  <c r="AG28" i="1" s="1"/>
  <c r="AD27" i="1"/>
  <c r="AC27" i="1"/>
  <c r="AB27" i="1"/>
  <c r="Z27" i="1"/>
  <c r="Y27" i="1"/>
  <c r="X27" i="1"/>
  <c r="W27" i="1"/>
  <c r="AG27" i="1" s="1"/>
  <c r="AD26" i="1"/>
  <c r="AC26" i="1"/>
  <c r="AB26" i="1"/>
  <c r="Z26" i="1"/>
  <c r="Y26" i="1"/>
  <c r="X26" i="1"/>
  <c r="W26" i="1"/>
  <c r="AG26" i="1" s="1"/>
  <c r="AD25" i="1"/>
  <c r="AC25" i="1"/>
  <c r="AB25" i="1"/>
  <c r="Z25" i="1"/>
  <c r="Y25" i="1"/>
  <c r="X25" i="1"/>
  <c r="W25" i="1"/>
  <c r="AG25" i="1" s="1"/>
  <c r="AD24" i="1"/>
  <c r="AC24" i="1"/>
  <c r="AB24" i="1"/>
  <c r="Z24" i="1"/>
  <c r="Y24" i="1"/>
  <c r="X24" i="1"/>
  <c r="W24" i="1"/>
  <c r="AG24" i="1" s="1"/>
  <c r="AD23" i="1"/>
  <c r="AC23" i="1"/>
  <c r="AB23" i="1"/>
  <c r="Z23" i="1"/>
  <c r="Y23" i="1"/>
  <c r="X23" i="1"/>
  <c r="W23" i="1"/>
  <c r="AG23" i="1" s="1"/>
  <c r="AD22" i="1"/>
  <c r="AC22" i="1"/>
  <c r="AB22" i="1"/>
  <c r="Z22" i="1"/>
  <c r="Y22" i="1"/>
  <c r="X22" i="1"/>
  <c r="W22" i="1"/>
  <c r="AG22" i="1" s="1"/>
  <c r="AD21" i="1"/>
  <c r="AC21" i="1"/>
  <c r="AB21" i="1"/>
  <c r="Z21" i="1"/>
  <c r="Y21" i="1"/>
  <c r="X21" i="1"/>
  <c r="W21" i="1"/>
  <c r="AG21" i="1" s="1"/>
  <c r="AD20" i="1"/>
  <c r="AC20" i="1"/>
  <c r="AB20" i="1"/>
  <c r="Z20" i="1"/>
  <c r="Y20" i="1"/>
  <c r="X20" i="1"/>
  <c r="W20" i="1"/>
  <c r="AG20" i="1" s="1"/>
  <c r="AD19" i="1"/>
  <c r="AC19" i="1"/>
  <c r="AB19" i="1"/>
  <c r="Z19" i="1"/>
  <c r="Y19" i="1"/>
  <c r="X19" i="1"/>
  <c r="W19" i="1"/>
  <c r="AG19" i="1" s="1"/>
  <c r="AD18" i="1"/>
  <c r="AC18" i="1"/>
  <c r="AB18" i="1"/>
  <c r="Z18" i="1"/>
  <c r="Y18" i="1"/>
  <c r="X18" i="1"/>
  <c r="W18" i="1"/>
  <c r="AG18" i="1" s="1"/>
  <c r="AD17" i="1"/>
  <c r="AC17" i="1"/>
  <c r="AB17" i="1"/>
  <c r="Z17" i="1"/>
  <c r="Y17" i="1"/>
  <c r="X17" i="1"/>
  <c r="W17" i="1"/>
  <c r="AG17" i="1" s="1"/>
  <c r="AD16" i="1"/>
  <c r="AC16" i="1"/>
  <c r="AB16" i="1"/>
  <c r="Z16" i="1"/>
  <c r="Y16" i="1"/>
  <c r="X16" i="1"/>
  <c r="W16" i="1"/>
  <c r="AG16" i="1" s="1"/>
  <c r="AD15" i="1"/>
  <c r="AC15" i="1"/>
  <c r="AB15" i="1"/>
  <c r="Z15" i="1"/>
  <c r="Y15" i="1"/>
  <c r="X15" i="1"/>
  <c r="W15" i="1"/>
  <c r="AG15" i="1" s="1"/>
  <c r="AD14" i="1"/>
  <c r="AC14" i="1"/>
  <c r="AB14" i="1"/>
  <c r="Z14" i="1"/>
  <c r="Y14" i="1"/>
  <c r="X14" i="1"/>
  <c r="W14" i="1"/>
  <c r="AG14" i="1" s="1"/>
  <c r="AD13" i="1"/>
  <c r="AC13" i="1"/>
  <c r="AB13" i="1"/>
  <c r="Z13" i="1"/>
  <c r="Y13" i="1"/>
  <c r="X13" i="1"/>
  <c r="W13" i="1"/>
  <c r="AG13" i="1" s="1"/>
  <c r="AD12" i="1"/>
  <c r="AC12" i="1"/>
  <c r="AB12" i="1"/>
  <c r="Z12" i="1"/>
  <c r="Y12" i="1"/>
  <c r="X12" i="1"/>
  <c r="W12" i="1"/>
  <c r="AG12" i="1" s="1"/>
  <c r="AD11" i="1"/>
  <c r="AC11" i="1"/>
  <c r="AB11" i="1"/>
  <c r="Z11" i="1"/>
  <c r="Y11" i="1"/>
  <c r="X11" i="1"/>
  <c r="W11" i="1"/>
  <c r="AG11" i="1" s="1"/>
  <c r="AD10" i="1"/>
  <c r="AC10" i="1"/>
  <c r="AB10" i="1"/>
  <c r="Z10" i="1"/>
  <c r="Y10" i="1"/>
  <c r="X10" i="1"/>
  <c r="W10" i="1"/>
  <c r="AG10" i="1" s="1"/>
  <c r="AD9" i="1"/>
  <c r="AC9" i="1"/>
  <c r="AB9" i="1"/>
  <c r="Z9" i="1"/>
  <c r="Y9" i="1"/>
  <c r="X9" i="1"/>
  <c r="W9" i="1"/>
  <c r="AG9" i="1" s="1"/>
  <c r="AD8" i="1"/>
  <c r="AC8" i="1"/>
  <c r="AB8" i="1"/>
  <c r="Z8" i="1"/>
  <c r="Y8" i="1"/>
  <c r="X8" i="1"/>
  <c r="W8" i="1"/>
  <c r="AG8" i="1" s="1"/>
  <c r="AD7" i="1"/>
  <c r="AC7" i="1"/>
  <c r="AB7" i="1"/>
  <c r="Z7" i="1"/>
  <c r="Y7" i="1"/>
  <c r="X7" i="1"/>
  <c r="W7" i="1"/>
  <c r="AG7" i="1" s="1"/>
  <c r="AD6" i="1"/>
  <c r="AC6" i="1"/>
  <c r="AB6" i="1"/>
  <c r="Z6" i="1"/>
  <c r="Y6" i="1"/>
  <c r="X6" i="1"/>
  <c r="W6" i="1"/>
  <c r="AG6" i="1" s="1"/>
  <c r="AD5" i="1"/>
  <c r="AC5" i="1"/>
  <c r="AB5" i="1"/>
  <c r="Z5" i="1"/>
  <c r="Y5" i="1"/>
  <c r="X5" i="1"/>
  <c r="W5" i="1"/>
  <c r="AG5" i="1" s="1"/>
  <c r="AD4" i="1"/>
  <c r="AC4" i="1"/>
  <c r="AB4" i="1"/>
  <c r="Z4" i="1"/>
  <c r="Y4" i="1"/>
  <c r="X4" i="1"/>
  <c r="W4" i="1"/>
  <c r="AG4" i="1" s="1"/>
  <c r="AD3" i="1"/>
  <c r="AC3" i="1"/>
  <c r="AB3" i="1"/>
  <c r="Z3" i="1"/>
  <c r="Y3" i="1"/>
  <c r="X3" i="1"/>
  <c r="W3" i="1"/>
  <c r="AG3" i="1" s="1"/>
  <c r="AD2" i="1"/>
  <c r="AC2" i="1"/>
  <c r="AB2" i="1"/>
  <c r="Z2" i="1"/>
  <c r="Y2" i="1"/>
  <c r="X2" i="1"/>
  <c r="W2" i="1"/>
  <c r="AG2" i="1" s="1"/>
</calcChain>
</file>

<file path=xl/sharedStrings.xml><?xml version="1.0" encoding="utf-8"?>
<sst xmlns="http://schemas.openxmlformats.org/spreadsheetml/2006/main" count="2314" uniqueCount="323">
  <si>
    <t>sample_name</t>
  </si>
  <si>
    <t>macaque_ID</t>
  </si>
  <si>
    <t>HiSeq_run_ID</t>
  </si>
  <si>
    <t>tissue</t>
  </si>
  <si>
    <t>age_years</t>
  </si>
  <si>
    <t>age_group</t>
  </si>
  <si>
    <t>het_sites_macaque</t>
  </si>
  <si>
    <t>het_sites_sample</t>
  </si>
  <si>
    <t>Oo_total</t>
  </si>
  <si>
    <t>Oo_seq</t>
  </si>
  <si>
    <t>size</t>
  </si>
  <si>
    <t>morphology</t>
  </si>
  <si>
    <t>buffer</t>
  </si>
  <si>
    <t>PE_reads</t>
  </si>
  <si>
    <t>DCS total</t>
  </si>
  <si>
    <t>DCS mtDNA</t>
  </si>
  <si>
    <t>percent_mtDNA</t>
  </si>
  <si>
    <t>SSCS total</t>
  </si>
  <si>
    <t>SSCS mtDNA</t>
  </si>
  <si>
    <t>mean_depth_DCS</t>
  </si>
  <si>
    <t>nt_sequenced</t>
  </si>
  <si>
    <t>nt_DL</t>
  </si>
  <si>
    <t>nt_NC</t>
  </si>
  <si>
    <t>nt_NC_nDL</t>
  </si>
  <si>
    <t>nt_out_DL</t>
  </si>
  <si>
    <t>nt_protein</t>
  </si>
  <si>
    <t>nt_rRNA</t>
  </si>
  <si>
    <t>nt_tRNA</t>
  </si>
  <si>
    <t>n_variants</t>
  </si>
  <si>
    <t>n_mutations</t>
  </si>
  <si>
    <t>mut_freq</t>
  </si>
  <si>
    <t>Notes</t>
  </si>
  <si>
    <t>Analysis</t>
  </si>
  <si>
    <t>Rh015_Li</t>
  </si>
  <si>
    <t>Rh015</t>
  </si>
  <si>
    <t>DS06</t>
  </si>
  <si>
    <t>liver</t>
  </si>
  <si>
    <t>old</t>
  </si>
  <si>
    <t>-</t>
  </si>
  <si>
    <t>WI-NPRC</t>
  </si>
  <si>
    <t>Rh015_M</t>
  </si>
  <si>
    <t>DS06_DS08</t>
  </si>
  <si>
    <t>muscle</t>
  </si>
  <si>
    <t>combined</t>
  </si>
  <si>
    <t>Rh015_Oo1</t>
  </si>
  <si>
    <t>oocyte</t>
  </si>
  <si>
    <t>normal</t>
  </si>
  <si>
    <t>medium</t>
  </si>
  <si>
    <t>Rh015_Oo2</t>
  </si>
  <si>
    <t>Rh016_Li</t>
  </si>
  <si>
    <t>Rh016</t>
  </si>
  <si>
    <t>DS07</t>
  </si>
  <si>
    <t>intermediate_1</t>
  </si>
  <si>
    <t>Rh016_M</t>
  </si>
  <si>
    <t>Rh016_Oo1</t>
  </si>
  <si>
    <t>DS08</t>
  </si>
  <si>
    <t>Rh016_Oo2</t>
  </si>
  <si>
    <t>Rh016_Oo3</t>
  </si>
  <si>
    <t>DS09</t>
  </si>
  <si>
    <t>Rh017_Ht</t>
  </si>
  <si>
    <t>heart</t>
  </si>
  <si>
    <t>intermediate_2</t>
  </si>
  <si>
    <t>WA-NPRC</t>
  </si>
  <si>
    <t>Rh017_Li</t>
  </si>
  <si>
    <t>Rh017</t>
  </si>
  <si>
    <t>Rh017_M</t>
  </si>
  <si>
    <t>Rh017_Oo1</t>
  </si>
  <si>
    <t>Rh017_Oo10</t>
  </si>
  <si>
    <t>granular</t>
  </si>
  <si>
    <t>heteroplasmy</t>
  </si>
  <si>
    <t>Rh017_Oo11</t>
  </si>
  <si>
    <t>uneven</t>
  </si>
  <si>
    <t>Rh017_Oo2</t>
  </si>
  <si>
    <t>Rh017_Oo3</t>
  </si>
  <si>
    <t>Rh017_Oo4</t>
  </si>
  <si>
    <t>Rh017_Oo5</t>
  </si>
  <si>
    <t>Rh017_Oo6</t>
  </si>
  <si>
    <t>Rh017_Oo7</t>
  </si>
  <si>
    <t>Rh017_Oo8</t>
  </si>
  <si>
    <t>Rh017_Oo9</t>
  </si>
  <si>
    <t>Rh020_Ht</t>
  </si>
  <si>
    <t>young</t>
  </si>
  <si>
    <t>SW-NPRC</t>
  </si>
  <si>
    <t>Rh020_Li</t>
  </si>
  <si>
    <t>Rh020</t>
  </si>
  <si>
    <t>Rh020_M</t>
  </si>
  <si>
    <t>Rh020_Oo2</t>
  </si>
  <si>
    <t>Rh020_Oo3</t>
  </si>
  <si>
    <t>Rh020_Oo4</t>
  </si>
  <si>
    <t>Rh020_Oo5</t>
  </si>
  <si>
    <t>Rh020_Oo6</t>
  </si>
  <si>
    <t>Rh020_Oo7</t>
  </si>
  <si>
    <t>Rh023_Li</t>
  </si>
  <si>
    <t>Rh023</t>
  </si>
  <si>
    <t>DS06_DS07</t>
  </si>
  <si>
    <t>Rh023_M</t>
  </si>
  <si>
    <t>Rh023_Oo2</t>
  </si>
  <si>
    <t>Rh023_Oo3</t>
  </si>
  <si>
    <t>Rh024_Ht</t>
  </si>
  <si>
    <t>OR-NPRC</t>
  </si>
  <si>
    <t>Rh024_Li</t>
  </si>
  <si>
    <t>Rh024</t>
  </si>
  <si>
    <t>Rh024_M</t>
  </si>
  <si>
    <t>mm_DS04</t>
  </si>
  <si>
    <t>Rh024_Oo1</t>
  </si>
  <si>
    <t>Rh024_Oo10</t>
  </si>
  <si>
    <t>Rh024_Oo11</t>
  </si>
  <si>
    <t>Rh024_Oo12</t>
  </si>
  <si>
    <t>Rh024_Oo13</t>
  </si>
  <si>
    <t>Rh024_Oo2</t>
  </si>
  <si>
    <t>Rh024_Oo3</t>
  </si>
  <si>
    <t>Rh024_Oo4</t>
  </si>
  <si>
    <t>mm_DS05</t>
  </si>
  <si>
    <t>Rh024_Oo5</t>
  </si>
  <si>
    <t>Rh024_Oo6</t>
  </si>
  <si>
    <t>Rh024_Oo7</t>
  </si>
  <si>
    <t>Rh024_Oo8</t>
  </si>
  <si>
    <t>Rh024_Oo9</t>
  </si>
  <si>
    <t>Rh025_Li</t>
  </si>
  <si>
    <t>Rh025</t>
  </si>
  <si>
    <t>DS08_DS09</t>
  </si>
  <si>
    <t>Rh025_M</t>
  </si>
  <si>
    <t>Rh025_Oo1</t>
  </si>
  <si>
    <t>Rh025_Oo2</t>
  </si>
  <si>
    <t>Rh026_Li</t>
  </si>
  <si>
    <t>Rh026</t>
  </si>
  <si>
    <t>Rh026_M</t>
  </si>
  <si>
    <t>Rh026_Oo1</t>
  </si>
  <si>
    <t>Rh026_Oo2</t>
  </si>
  <si>
    <t>Rh027_Li</t>
  </si>
  <si>
    <t>Rh027</t>
  </si>
  <si>
    <t>Rh027_M</t>
  </si>
  <si>
    <t>Rh027_Oo1</t>
  </si>
  <si>
    <t>Rh027_Oo13</t>
  </si>
  <si>
    <t>Rh027_Oo3</t>
  </si>
  <si>
    <t>Rh027_Oo6</t>
  </si>
  <si>
    <t>Rh028_Li</t>
  </si>
  <si>
    <t>Rh028</t>
  </si>
  <si>
    <t>Rh028_M</t>
  </si>
  <si>
    <t>Rh028_Oo11</t>
  </si>
  <si>
    <t>Rh0281</t>
  </si>
  <si>
    <t>Rh029_Li</t>
  </si>
  <si>
    <t>Rh029</t>
  </si>
  <si>
    <t>Rh029_M</t>
  </si>
  <si>
    <t>Rh029_Oo1</t>
  </si>
  <si>
    <t>Rh029_Oo2</t>
  </si>
  <si>
    <t>Rh064_Ht</t>
  </si>
  <si>
    <t>Rh064_Li</t>
  </si>
  <si>
    <t>Rh064</t>
  </si>
  <si>
    <t>DS06_DS07_DS08</t>
  </si>
  <si>
    <t>Rh064_M</t>
  </si>
  <si>
    <t>Rh064_Oo1</t>
  </si>
  <si>
    <t>PBS</t>
  </si>
  <si>
    <t>Rh064_Oo10</t>
  </si>
  <si>
    <t>Rh064_Oo11</t>
  </si>
  <si>
    <t>Rh064_Oo12</t>
  </si>
  <si>
    <t>Rh064_Oo2</t>
  </si>
  <si>
    <t>Rh064_Oo5</t>
  </si>
  <si>
    <t>Rh064_Oo6</t>
  </si>
  <si>
    <t>Rh064_Oo7</t>
  </si>
  <si>
    <t>Rh064_Oo8</t>
  </si>
  <si>
    <t>Rh064_Oo9</t>
  </si>
  <si>
    <t>Rh066_Li</t>
  </si>
  <si>
    <t>Rh066</t>
  </si>
  <si>
    <t>Rh066_M</t>
  </si>
  <si>
    <t>Rh066_Oo1</t>
  </si>
  <si>
    <t>Rh066_Oo2</t>
  </si>
  <si>
    <t>Rh066_Oo4</t>
  </si>
  <si>
    <t>Rh067_Li</t>
  </si>
  <si>
    <t>Rh067</t>
  </si>
  <si>
    <t>Rh067_M</t>
  </si>
  <si>
    <t>Rh067_Oo1</t>
  </si>
  <si>
    <t>Rh067_Oo7</t>
  </si>
  <si>
    <t>Rh068_Li</t>
  </si>
  <si>
    <t>Rh068</t>
  </si>
  <si>
    <t>PrimGen</t>
  </si>
  <si>
    <t>Rh068_M</t>
  </si>
  <si>
    <t>Rh068_Oo1</t>
  </si>
  <si>
    <t>Rh068_Oo2</t>
  </si>
  <si>
    <t>Rh072_Li</t>
  </si>
  <si>
    <t>Rh072</t>
  </si>
  <si>
    <t>Rh072_M</t>
  </si>
  <si>
    <t>Rh072_Oo3</t>
  </si>
  <si>
    <t>Rh072_Oo4</t>
  </si>
  <si>
    <t>Rh074_Li</t>
  </si>
  <si>
    <t>Rh074</t>
  </si>
  <si>
    <t>Rh074_M</t>
  </si>
  <si>
    <t>Rh074_Oo1</t>
  </si>
  <si>
    <t>Rh074_Oo2</t>
  </si>
  <si>
    <t>Rh081_Ht</t>
  </si>
  <si>
    <t>Rh081_Li</t>
  </si>
  <si>
    <t>Rh081</t>
  </si>
  <si>
    <t>Rh081_M</t>
  </si>
  <si>
    <t>Rh081_Oo1</t>
  </si>
  <si>
    <t>Rh081_Oo12</t>
  </si>
  <si>
    <t>Rh081_Oo17</t>
  </si>
  <si>
    <t>Rh081_Oo18</t>
  </si>
  <si>
    <t>Rh081_Oo2</t>
  </si>
  <si>
    <t>Rh081_Oo20</t>
  </si>
  <si>
    <t>Rh081_Oo21</t>
  </si>
  <si>
    <t>Rh081_Oo22</t>
  </si>
  <si>
    <t>Rh081_Oo25</t>
  </si>
  <si>
    <t>Rh081_Oo28</t>
  </si>
  <si>
    <t>Rh081_Oo4</t>
  </si>
  <si>
    <t>Rh081_Oo6</t>
  </si>
  <si>
    <t>Rh083_Li</t>
  </si>
  <si>
    <t>Rh083</t>
  </si>
  <si>
    <t>Rh083_M</t>
  </si>
  <si>
    <t>Rh083_Oo13</t>
  </si>
  <si>
    <t>Rh083_Oo19</t>
  </si>
  <si>
    <t>Rh083_Oo5</t>
  </si>
  <si>
    <t>Rh084_Li</t>
  </si>
  <si>
    <t>Rh084</t>
  </si>
  <si>
    <t>Rh084_M</t>
  </si>
  <si>
    <t>Rh084_Oo2</t>
  </si>
  <si>
    <t>Rh084_Oo4</t>
  </si>
  <si>
    <t>Rh084_Oo5</t>
  </si>
  <si>
    <t>Rh086_Li</t>
  </si>
  <si>
    <t>Rh086</t>
  </si>
  <si>
    <t>Rh086_M</t>
  </si>
  <si>
    <t>DS07_DS08</t>
  </si>
  <si>
    <t>Rh086_Oo1</t>
  </si>
  <si>
    <t>Rh086_Oo2</t>
  </si>
  <si>
    <t>Rh088_Li</t>
  </si>
  <si>
    <t>Rh088</t>
  </si>
  <si>
    <t>Rh088_M</t>
  </si>
  <si>
    <t>Rh088_Oo1</t>
  </si>
  <si>
    <t>Rh088_Oo2</t>
  </si>
  <si>
    <t>Rh094_Ht</t>
  </si>
  <si>
    <t>Rh094_Li</t>
  </si>
  <si>
    <t>Rh094</t>
  </si>
  <si>
    <t>Rh094_M</t>
  </si>
  <si>
    <t>Rh094_Oo1</t>
  </si>
  <si>
    <t>Rh094_Oo12</t>
  </si>
  <si>
    <t>Rh094_Oo13</t>
  </si>
  <si>
    <t>Rh094_Oo15</t>
  </si>
  <si>
    <t>Rh094_Oo2</t>
  </si>
  <si>
    <t>Rh094_Oo3</t>
  </si>
  <si>
    <t>Rh094_Oo4</t>
  </si>
  <si>
    <t>Rh094_Oo5</t>
  </si>
  <si>
    <t>Rh094_Oo6</t>
  </si>
  <si>
    <t>Rh094_Oo7</t>
  </si>
  <si>
    <t>Rh094_Oo8</t>
  </si>
  <si>
    <t>Rh094_Oo9</t>
  </si>
  <si>
    <t>Rh096_Li</t>
  </si>
  <si>
    <t>Rh096</t>
  </si>
  <si>
    <t>Rh096_M</t>
  </si>
  <si>
    <t>Rh096_Oo1</t>
  </si>
  <si>
    <t>Rh096_Oo2</t>
  </si>
  <si>
    <t>Contamination from mouse sample; was filtered</t>
  </si>
  <si>
    <t>Rh097_Li</t>
  </si>
  <si>
    <t>Rh097</t>
  </si>
  <si>
    <t>Rh097_M</t>
  </si>
  <si>
    <t>Rh097_Oo1</t>
  </si>
  <si>
    <t>Rh097_Oo3</t>
  </si>
  <si>
    <t>Rh098_Ht</t>
  </si>
  <si>
    <t>Rh098_Li</t>
  </si>
  <si>
    <t>Rh098</t>
  </si>
  <si>
    <t>Rh098_M</t>
  </si>
  <si>
    <t>Rh098_Oo1</t>
  </si>
  <si>
    <t>Rh098_Oo10</t>
  </si>
  <si>
    <t>Rh098_Oo11</t>
  </si>
  <si>
    <t>Rh098_Oo13</t>
  </si>
  <si>
    <t>Rh098_Oo14</t>
  </si>
  <si>
    <t>Rh098_Oo16</t>
  </si>
  <si>
    <t>Rh098_Oo2</t>
  </si>
  <si>
    <t>Rh098_Oo3</t>
  </si>
  <si>
    <t>Rh098_Oo4</t>
  </si>
  <si>
    <t>Rh098_Oo7</t>
  </si>
  <si>
    <t>Rh098_Oo8</t>
  </si>
  <si>
    <t>Rh098_Oo9</t>
  </si>
  <si>
    <t>fragmented</t>
  </si>
  <si>
    <t>Rh102_Li</t>
  </si>
  <si>
    <t>Rh102</t>
  </si>
  <si>
    <t>Rh102_M</t>
  </si>
  <si>
    <t>Rh102_Oo2</t>
  </si>
  <si>
    <t>Rh102_Oo3</t>
  </si>
  <si>
    <t>Rh104_Ht</t>
  </si>
  <si>
    <t>Rh104_Li</t>
  </si>
  <si>
    <t>Rh104</t>
  </si>
  <si>
    <t>Rh104_M</t>
  </si>
  <si>
    <t>Rh104_Oo10</t>
  </si>
  <si>
    <t>Rh104_Oo11</t>
  </si>
  <si>
    <t>Rh104_Oo12</t>
  </si>
  <si>
    <t>Rh104_Oo13</t>
  </si>
  <si>
    <t>Rh104_Oo14</t>
  </si>
  <si>
    <t>Rh104_Oo16</t>
  </si>
  <si>
    <t>Rh104_Oo17</t>
  </si>
  <si>
    <t>Rh104_Oo18</t>
  </si>
  <si>
    <t>Rh104_Oo2</t>
  </si>
  <si>
    <t>Rh104_Oo3</t>
  </si>
  <si>
    <t>Rh104_Oo4</t>
  </si>
  <si>
    <t>Rh104_Oo5</t>
  </si>
  <si>
    <t>Rh104_Oo6</t>
  </si>
  <si>
    <t>Rh105_Ht</t>
  </si>
  <si>
    <t>Rh105_Li</t>
  </si>
  <si>
    <t>Rh105</t>
  </si>
  <si>
    <t>DS07_DS08_DS09</t>
  </si>
  <si>
    <t>Rh105_M</t>
  </si>
  <si>
    <t>Rh105_Oo1</t>
  </si>
  <si>
    <t>Rh105_Oo11</t>
  </si>
  <si>
    <t>Rh105_Oo12</t>
  </si>
  <si>
    <t>Rh105_Oo14</t>
  </si>
  <si>
    <t>Rh105_Oo15</t>
  </si>
  <si>
    <t>Rh105_Oo16</t>
  </si>
  <si>
    <t>Rh105_Oo2</t>
  </si>
  <si>
    <t>Rh105_Oo3</t>
  </si>
  <si>
    <t>Rh105_Oo4</t>
  </si>
  <si>
    <t>Rh105_Oo5</t>
  </si>
  <si>
    <t>Rh105_Oo6</t>
  </si>
  <si>
    <t>Rh105_Oo7</t>
  </si>
  <si>
    <t>Rh105_Oo8</t>
  </si>
  <si>
    <t>Rh105_Oo9</t>
  </si>
  <si>
    <t>Rh106_Li</t>
  </si>
  <si>
    <t>Rh106</t>
  </si>
  <si>
    <t>Rh106_M</t>
  </si>
  <si>
    <t>Rh106_Oo1</t>
  </si>
  <si>
    <t>Rh106_Oo3</t>
  </si>
  <si>
    <t>Rh106_Oo4</t>
  </si>
  <si>
    <t>Rh106_Oo5</t>
  </si>
  <si>
    <t>Oo_seq (depth&gt;100x)</t>
  </si>
  <si>
    <t>WI_NPRC</t>
  </si>
  <si>
    <t>primate_center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</si>
</sst>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7B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3" fontId="6" fillId="2" borderId="0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3" fontId="8" fillId="3" borderId="0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Border="1"/>
    <xf numFmtId="165" fontId="8" fillId="3" borderId="0" xfId="1" applyNumberFormat="1" applyFont="1" applyFill="1" applyBorder="1" applyAlignment="1">
      <alignment horizontal="center" vertical="center"/>
    </xf>
    <xf numFmtId="3" fontId="11" fillId="3" borderId="0" xfId="0" applyNumberFormat="1" applyFont="1" applyFill="1" applyBorder="1" applyAlignment="1">
      <alignment horizontal="center"/>
    </xf>
    <xf numFmtId="3" fontId="12" fillId="3" borderId="0" xfId="0" applyNumberFormat="1" applyFont="1" applyFill="1" applyBorder="1" applyAlignment="1">
      <alignment horizontal="center"/>
    </xf>
    <xf numFmtId="3" fontId="11" fillId="3" borderId="0" xfId="0" applyNumberFormat="1" applyFont="1" applyFill="1" applyBorder="1" applyAlignment="1">
      <alignment horizontal="center" vertical="center"/>
    </xf>
    <xf numFmtId="11" fontId="11" fillId="3" borderId="0" xfId="0" applyNumberFormat="1" applyFont="1" applyFill="1" applyBorder="1" applyAlignment="1">
      <alignment horizontal="center" vertical="center"/>
    </xf>
    <xf numFmtId="3" fontId="13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1" fillId="3" borderId="0" xfId="0" applyFont="1" applyFill="1" applyBorder="1" applyAlignment="1">
      <alignment horizontal="left"/>
    </xf>
    <xf numFmtId="165" fontId="8" fillId="3" borderId="0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/>
    <xf numFmtId="165" fontId="8" fillId="3" borderId="1" xfId="1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/>
    </xf>
    <xf numFmtId="11" fontId="11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4" borderId="1" xfId="0" applyFill="1" applyBorder="1"/>
    <xf numFmtId="0" fontId="8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4" borderId="0" xfId="0" applyFill="1" applyBorder="1"/>
    <xf numFmtId="3" fontId="12" fillId="3" borderId="1" xfId="0" applyNumberFormat="1" applyFont="1" applyFill="1" applyBorder="1" applyAlignment="1">
      <alignment horizontal="center"/>
    </xf>
    <xf numFmtId="3" fontId="1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15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165" fontId="10" fillId="3" borderId="0" xfId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/>
    </xf>
    <xf numFmtId="3" fontId="8" fillId="5" borderId="0" xfId="0" applyNumberFormat="1" applyFont="1" applyFill="1" applyBorder="1" applyAlignment="1">
      <alignment horizontal="center" vertical="center"/>
    </xf>
    <xf numFmtId="165" fontId="16" fillId="3" borderId="0" xfId="1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center" vertical="center"/>
    </xf>
    <xf numFmtId="3" fontId="17" fillId="3" borderId="0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center" vertical="center"/>
    </xf>
    <xf numFmtId="165" fontId="10" fillId="3" borderId="1" xfId="1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3" fontId="17" fillId="3" borderId="1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>
      <alignment horizontal="center" vertical="center"/>
    </xf>
    <xf numFmtId="3" fontId="10" fillId="7" borderId="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8" fillId="0" borderId="0" xfId="0" applyFont="1" applyBorder="1" applyAlignment="1">
      <alignment horizontal="center"/>
    </xf>
    <xf numFmtId="3" fontId="0" fillId="0" borderId="0" xfId="0" applyNumberForma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0" xfId="1" applyFont="1" applyBorder="1"/>
    <xf numFmtId="3" fontId="12" fillId="0" borderId="0" xfId="0" applyNumberFormat="1" applyFont="1" applyBorder="1"/>
    <xf numFmtId="3" fontId="0" fillId="0" borderId="0" xfId="0" applyNumberFormat="1" applyFont="1" applyBorder="1"/>
    <xf numFmtId="11" fontId="0" fillId="0" borderId="0" xfId="0" applyNumberFormat="1" applyBorder="1"/>
    <xf numFmtId="0" fontId="20" fillId="0" borderId="0" xfId="0" applyFont="1" applyBorder="1"/>
    <xf numFmtId="3" fontId="2" fillId="9" borderId="0" xfId="0" applyNumberFormat="1" applyFont="1" applyFill="1" applyBorder="1" applyAlignment="1">
      <alignment horizontal="center" vertical="center" wrapText="1"/>
    </xf>
    <xf numFmtId="11" fontId="2" fillId="9" borderId="0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2" borderId="0" xfId="0" applyFont="1" applyFill="1" applyBorder="1" applyAlignment="1">
      <alignment horizontal="center" vertical="center" wrapText="1"/>
    </xf>
  </cellXfs>
  <cellStyles count="3">
    <cellStyle name="Normale" xfId="0" builtinId="0"/>
    <cellStyle name="Percentuale" xfId="1" builtinId="5"/>
    <cellStyle name="Standard 3" xfId="2" xr:uid="{28481784-67B0-A745-B4FD-902D666CC59A}"/>
  </cellStyles>
  <dxfs count="143">
    <dxf>
      <font>
        <color theme="5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FF0000"/>
      </font>
    </dxf>
    <dxf>
      <font>
        <color theme="5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A5D8-2970-994F-908C-555395A7FB3F}">
  <dimension ref="A1:EP222"/>
  <sheetViews>
    <sheetView tabSelected="1" zoomScale="130" zoomScaleNormal="130" workbookViewId="0">
      <pane xSplit="1" ySplit="1" topLeftCell="B208" activePane="bottomRight" state="frozen"/>
      <selection pane="topRight" activeCell="B1" sqref="B1"/>
      <selection pane="bottomLeft" activeCell="A2" sqref="A2"/>
      <selection pane="bottomRight" activeCell="B201" sqref="B201"/>
    </sheetView>
  </sheetViews>
  <sheetFormatPr defaultColWidth="11.42578125" defaultRowHeight="15" x14ac:dyDescent="0.25"/>
  <cols>
    <col min="1" max="1" width="13.42578125" style="27" customWidth="1"/>
    <col min="2" max="2" width="11.85546875" style="27" bestFit="1" customWidth="1"/>
    <col min="3" max="3" width="14.85546875" style="90" bestFit="1" customWidth="1"/>
    <col min="4" max="4" width="6.5703125" style="91" bestFit="1" customWidth="1"/>
    <col min="5" max="5" width="6.140625" style="92" bestFit="1" customWidth="1"/>
    <col min="6" max="6" width="12.85546875" style="93" bestFit="1" customWidth="1"/>
    <col min="7" max="8" width="5.85546875" style="94" bestFit="1" customWidth="1"/>
    <col min="9" max="9" width="11.7109375" style="107" bestFit="1" customWidth="1"/>
    <col min="10" max="10" width="5.28515625" style="95" bestFit="1" customWidth="1"/>
    <col min="11" max="11" width="5.42578125" style="96" bestFit="1" customWidth="1"/>
    <col min="12" max="12" width="6.5703125" style="96" bestFit="1" customWidth="1"/>
    <col min="13" max="13" width="4.42578125" style="96" bestFit="1" customWidth="1"/>
    <col min="14" max="14" width="11.7109375" style="96" bestFit="1" customWidth="1"/>
    <col min="15" max="15" width="7.42578125" style="96" bestFit="1" customWidth="1"/>
    <col min="16" max="16" width="9.85546875" style="27" bestFit="1" customWidth="1"/>
    <col min="17" max="17" width="9" style="94" bestFit="1" customWidth="1"/>
    <col min="18" max="18" width="7.5703125" style="97" bestFit="1" customWidth="1"/>
    <col min="19" max="19" width="8.42578125" style="98" bestFit="1" customWidth="1"/>
    <col min="20" max="20" width="9.7109375" style="94" bestFit="1" customWidth="1"/>
    <col min="21" max="21" width="8.85546875" style="94" bestFit="1" customWidth="1"/>
    <col min="22" max="22" width="8.42578125" style="94" bestFit="1" customWidth="1"/>
    <col min="23" max="23" width="11.28515625" style="94" bestFit="1" customWidth="1"/>
    <col min="24" max="25" width="8.85546875" style="99" bestFit="1" customWidth="1"/>
    <col min="26" max="27" width="9.7109375" style="99" bestFit="1" customWidth="1"/>
    <col min="28" max="30" width="9.85546875" style="99" customWidth="1"/>
    <col min="31" max="31" width="11.42578125" style="100" customWidth="1"/>
    <col min="32" max="32" width="11.85546875" style="94" customWidth="1"/>
    <col min="33" max="33" width="9.42578125" style="101" customWidth="1"/>
    <col min="34" max="34" width="20.42578125" style="102" customWidth="1"/>
    <col min="35" max="35" width="14.140625" style="102" customWidth="1"/>
    <col min="36" max="146" width="11.42578125" style="26"/>
    <col min="147" max="16384" width="11.42578125" style="27"/>
  </cols>
  <sheetData>
    <row r="1" spans="1:146" s="11" customFormat="1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08" t="s">
        <v>322</v>
      </c>
      <c r="J1" s="4" t="s">
        <v>8</v>
      </c>
      <c r="K1" s="6" t="s">
        <v>9</v>
      </c>
      <c r="L1" s="6" t="s">
        <v>320</v>
      </c>
      <c r="M1" s="6" t="s">
        <v>10</v>
      </c>
      <c r="N1" s="6" t="s">
        <v>11</v>
      </c>
      <c r="O1" s="6" t="s">
        <v>12</v>
      </c>
      <c r="P1" s="1" t="s">
        <v>13</v>
      </c>
      <c r="Q1" s="5" t="s">
        <v>14</v>
      </c>
      <c r="R1" s="5" t="s">
        <v>15</v>
      </c>
      <c r="S1" s="7" t="s">
        <v>16</v>
      </c>
      <c r="T1" s="5" t="s">
        <v>17</v>
      </c>
      <c r="U1" s="5" t="s">
        <v>18</v>
      </c>
      <c r="V1" s="5" t="s">
        <v>19</v>
      </c>
      <c r="W1" s="103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5" t="s">
        <v>28</v>
      </c>
      <c r="AF1" s="103" t="s">
        <v>29</v>
      </c>
      <c r="AG1" s="104" t="s">
        <v>30</v>
      </c>
      <c r="AH1" s="9" t="s">
        <v>31</v>
      </c>
      <c r="AI1" s="9" t="s">
        <v>32</v>
      </c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</row>
    <row r="2" spans="1:146" x14ac:dyDescent="0.25">
      <c r="A2" s="12" t="s">
        <v>33</v>
      </c>
      <c r="B2" s="12" t="s">
        <v>34</v>
      </c>
      <c r="C2" s="13" t="s">
        <v>35</v>
      </c>
      <c r="D2" s="14" t="s">
        <v>36</v>
      </c>
      <c r="E2" s="15">
        <v>19.7</v>
      </c>
      <c r="F2" s="16" t="s">
        <v>37</v>
      </c>
      <c r="G2" s="17">
        <v>0</v>
      </c>
      <c r="H2" s="17">
        <v>0</v>
      </c>
      <c r="I2" s="105" t="s">
        <v>321</v>
      </c>
      <c r="J2" s="16">
        <v>9</v>
      </c>
      <c r="K2" s="13">
        <v>2</v>
      </c>
      <c r="L2" s="13">
        <v>2</v>
      </c>
      <c r="M2" s="13" t="s">
        <v>38</v>
      </c>
      <c r="N2" s="13" t="s">
        <v>38</v>
      </c>
      <c r="O2" s="13" t="s">
        <v>38</v>
      </c>
      <c r="P2" s="18">
        <v>7882436</v>
      </c>
      <c r="Q2" s="17">
        <v>173874</v>
      </c>
      <c r="R2" s="17">
        <v>160431</v>
      </c>
      <c r="S2" s="19">
        <v>0.92268539287069951</v>
      </c>
      <c r="T2" s="17">
        <v>887275</v>
      </c>
      <c r="U2" s="17">
        <v>811184</v>
      </c>
      <c r="V2" s="17">
        <v>1008</v>
      </c>
      <c r="W2" s="20">
        <f>$V2*16564</f>
        <v>16696512</v>
      </c>
      <c r="X2" s="21">
        <f t="shared" ref="X2:X65" si="0">$V2*1085</f>
        <v>1093680</v>
      </c>
      <c r="Y2" s="21">
        <f t="shared" ref="Y2:Y65" si="1">$V2*1214</f>
        <v>1223712</v>
      </c>
      <c r="Z2" s="21">
        <f t="shared" ref="Z2:Z65" si="2">$V2*129</f>
        <v>130032</v>
      </c>
      <c r="AA2" s="21">
        <f>$V2*15479</f>
        <v>15602832</v>
      </c>
      <c r="AB2" s="21">
        <f t="shared" ref="AB2:AB65" si="3">$V2*11370</f>
        <v>11460960</v>
      </c>
      <c r="AC2" s="21">
        <f t="shared" ref="AC2:AC65" si="4">$V2*2505</f>
        <v>2525040</v>
      </c>
      <c r="AD2" s="21">
        <f t="shared" ref="AD2:AD65" si="5">$V2*1504</f>
        <v>1516032</v>
      </c>
      <c r="AE2" s="22">
        <v>214</v>
      </c>
      <c r="AF2" s="20">
        <v>209</v>
      </c>
      <c r="AG2" s="23">
        <f t="shared" ref="AG2:AG65" si="6">AF2/W2</f>
        <v>1.2517584511064347E-5</v>
      </c>
      <c r="AH2" s="24" t="s">
        <v>38</v>
      </c>
      <c r="AI2" s="25" t="s">
        <v>3</v>
      </c>
    </row>
    <row r="3" spans="1:146" x14ac:dyDescent="0.25">
      <c r="A3" s="28" t="s">
        <v>40</v>
      </c>
      <c r="B3" s="28" t="s">
        <v>34</v>
      </c>
      <c r="C3" s="13" t="s">
        <v>41</v>
      </c>
      <c r="D3" s="14" t="s">
        <v>42</v>
      </c>
      <c r="E3" s="15">
        <v>19.7</v>
      </c>
      <c r="F3" s="16" t="s">
        <v>37</v>
      </c>
      <c r="G3" s="17">
        <v>0</v>
      </c>
      <c r="H3" s="17">
        <v>0</v>
      </c>
      <c r="I3" s="105" t="s">
        <v>321</v>
      </c>
      <c r="J3" s="16">
        <v>9</v>
      </c>
      <c r="K3" s="13">
        <v>2</v>
      </c>
      <c r="L3" s="13">
        <v>2</v>
      </c>
      <c r="M3" s="13" t="s">
        <v>38</v>
      </c>
      <c r="N3" s="13" t="s">
        <v>38</v>
      </c>
      <c r="O3" s="13" t="s">
        <v>38</v>
      </c>
      <c r="P3" s="18">
        <v>16733992</v>
      </c>
      <c r="Q3" s="17">
        <v>730355</v>
      </c>
      <c r="R3" s="17">
        <v>643112</v>
      </c>
      <c r="S3" s="29">
        <v>0.88054713118962691</v>
      </c>
      <c r="T3" s="17">
        <v>2822487</v>
      </c>
      <c r="U3" s="17">
        <v>2442270</v>
      </c>
      <c r="V3" s="17">
        <v>3820</v>
      </c>
      <c r="W3" s="22">
        <f t="shared" ref="W3:W66" si="7">V3*16564</f>
        <v>63274480</v>
      </c>
      <c r="X3" s="21">
        <f t="shared" si="0"/>
        <v>4144700</v>
      </c>
      <c r="Y3" s="21">
        <f t="shared" si="1"/>
        <v>4637480</v>
      </c>
      <c r="Z3" s="21">
        <f t="shared" si="2"/>
        <v>492780</v>
      </c>
      <c r="AA3" s="21">
        <f t="shared" ref="AA3:AA66" si="8">$V3*15479</f>
        <v>59129780</v>
      </c>
      <c r="AB3" s="21">
        <f t="shared" si="3"/>
        <v>43433400</v>
      </c>
      <c r="AC3" s="21">
        <f t="shared" si="4"/>
        <v>9569100</v>
      </c>
      <c r="AD3" s="21">
        <f t="shared" si="5"/>
        <v>5745280</v>
      </c>
      <c r="AE3" s="22">
        <v>309</v>
      </c>
      <c r="AF3" s="22">
        <v>304</v>
      </c>
      <c r="AG3" s="23">
        <f t="shared" si="6"/>
        <v>4.8044646119573014E-6</v>
      </c>
      <c r="AH3" s="17" t="s">
        <v>43</v>
      </c>
      <c r="AI3" s="25" t="s">
        <v>3</v>
      </c>
    </row>
    <row r="4" spans="1:146" x14ac:dyDescent="0.25">
      <c r="A4" s="12" t="s">
        <v>44</v>
      </c>
      <c r="B4" s="12" t="s">
        <v>34</v>
      </c>
      <c r="C4" s="13" t="s">
        <v>35</v>
      </c>
      <c r="D4" s="14" t="s">
        <v>45</v>
      </c>
      <c r="E4" s="15">
        <v>19.7</v>
      </c>
      <c r="F4" s="16" t="s">
        <v>37</v>
      </c>
      <c r="G4" s="17">
        <v>0</v>
      </c>
      <c r="H4" s="17">
        <v>0</v>
      </c>
      <c r="I4" s="105" t="s">
        <v>321</v>
      </c>
      <c r="J4" s="16">
        <v>9</v>
      </c>
      <c r="K4" s="13">
        <v>2</v>
      </c>
      <c r="L4" s="13">
        <v>2</v>
      </c>
      <c r="M4" s="13">
        <v>100</v>
      </c>
      <c r="N4" s="13" t="s">
        <v>46</v>
      </c>
      <c r="O4" s="13" t="s">
        <v>47</v>
      </c>
      <c r="P4" s="18">
        <v>3514182</v>
      </c>
      <c r="Q4" s="17">
        <v>111174</v>
      </c>
      <c r="R4" s="17">
        <v>105673</v>
      </c>
      <c r="S4" s="19">
        <v>0.95051900624246677</v>
      </c>
      <c r="T4" s="17">
        <v>466881</v>
      </c>
      <c r="U4" s="17">
        <v>440050</v>
      </c>
      <c r="V4" s="17">
        <v>815</v>
      </c>
      <c r="W4" s="22">
        <f t="shared" si="7"/>
        <v>13499660</v>
      </c>
      <c r="X4" s="30">
        <f t="shared" si="0"/>
        <v>884275</v>
      </c>
      <c r="Y4" s="30">
        <f t="shared" si="1"/>
        <v>989410</v>
      </c>
      <c r="Z4" s="30">
        <f t="shared" si="2"/>
        <v>105135</v>
      </c>
      <c r="AA4" s="30">
        <f t="shared" si="8"/>
        <v>12615385</v>
      </c>
      <c r="AB4" s="30">
        <f t="shared" si="3"/>
        <v>9266550</v>
      </c>
      <c r="AC4" s="30">
        <f t="shared" si="4"/>
        <v>2041575</v>
      </c>
      <c r="AD4" s="30">
        <f t="shared" si="5"/>
        <v>1225760</v>
      </c>
      <c r="AE4" s="22">
        <v>28</v>
      </c>
      <c r="AF4" s="20">
        <v>27</v>
      </c>
      <c r="AG4" s="23">
        <f t="shared" si="6"/>
        <v>2.0000503716389896E-6</v>
      </c>
      <c r="AH4" s="24" t="s">
        <v>38</v>
      </c>
      <c r="AI4" s="22" t="s">
        <v>45</v>
      </c>
    </row>
    <row r="5" spans="1:146" s="46" customFormat="1" x14ac:dyDescent="0.25">
      <c r="A5" s="31" t="s">
        <v>48</v>
      </c>
      <c r="B5" s="31" t="s">
        <v>34</v>
      </c>
      <c r="C5" s="32" t="s">
        <v>35</v>
      </c>
      <c r="D5" s="33" t="s">
        <v>45</v>
      </c>
      <c r="E5" s="34">
        <v>19.7</v>
      </c>
      <c r="F5" s="35" t="s">
        <v>37</v>
      </c>
      <c r="G5" s="36">
        <v>0</v>
      </c>
      <c r="H5" s="36">
        <v>0</v>
      </c>
      <c r="I5" s="106" t="s">
        <v>321</v>
      </c>
      <c r="J5" s="35">
        <v>9</v>
      </c>
      <c r="K5" s="32">
        <v>2</v>
      </c>
      <c r="L5" s="32">
        <v>2</v>
      </c>
      <c r="M5" s="32">
        <v>140</v>
      </c>
      <c r="N5" s="32" t="s">
        <v>46</v>
      </c>
      <c r="O5" s="32" t="s">
        <v>47</v>
      </c>
      <c r="P5" s="37">
        <v>3556098</v>
      </c>
      <c r="Q5" s="36">
        <v>102640</v>
      </c>
      <c r="R5" s="36">
        <v>23276</v>
      </c>
      <c r="S5" s="38">
        <v>0.22677318784099768</v>
      </c>
      <c r="T5" s="36">
        <v>461935</v>
      </c>
      <c r="U5" s="36">
        <v>96707</v>
      </c>
      <c r="V5" s="36">
        <v>171</v>
      </c>
      <c r="W5" s="39">
        <f t="shared" si="7"/>
        <v>2832444</v>
      </c>
      <c r="X5" s="40">
        <f t="shared" si="0"/>
        <v>185535</v>
      </c>
      <c r="Y5" s="40">
        <f t="shared" si="1"/>
        <v>207594</v>
      </c>
      <c r="Z5" s="40">
        <f t="shared" si="2"/>
        <v>22059</v>
      </c>
      <c r="AA5" s="40">
        <f t="shared" si="8"/>
        <v>2646909</v>
      </c>
      <c r="AB5" s="40">
        <f t="shared" si="3"/>
        <v>1944270</v>
      </c>
      <c r="AC5" s="40">
        <f t="shared" si="4"/>
        <v>428355</v>
      </c>
      <c r="AD5" s="40">
        <f t="shared" si="5"/>
        <v>257184</v>
      </c>
      <c r="AE5" s="39">
        <v>5</v>
      </c>
      <c r="AF5" s="41">
        <v>5</v>
      </c>
      <c r="AG5" s="42">
        <f t="shared" si="6"/>
        <v>1.7652599663047177E-6</v>
      </c>
      <c r="AH5" s="43" t="s">
        <v>38</v>
      </c>
      <c r="AI5" s="44" t="s">
        <v>45</v>
      </c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</row>
    <row r="6" spans="1:146" x14ac:dyDescent="0.25">
      <c r="A6" s="47" t="s">
        <v>49</v>
      </c>
      <c r="B6" s="47" t="s">
        <v>50</v>
      </c>
      <c r="C6" s="13" t="s">
        <v>51</v>
      </c>
      <c r="D6" s="14" t="s">
        <v>36</v>
      </c>
      <c r="E6" s="15">
        <v>9.5</v>
      </c>
      <c r="F6" s="16" t="s">
        <v>52</v>
      </c>
      <c r="G6" s="17">
        <v>0</v>
      </c>
      <c r="H6" s="17">
        <v>0</v>
      </c>
      <c r="I6" s="105" t="s">
        <v>321</v>
      </c>
      <c r="J6" s="16">
        <v>16</v>
      </c>
      <c r="K6" s="13">
        <v>3</v>
      </c>
      <c r="L6" s="13">
        <v>3</v>
      </c>
      <c r="M6" s="13" t="s">
        <v>38</v>
      </c>
      <c r="N6" s="13" t="s">
        <v>38</v>
      </c>
      <c r="O6" s="13" t="s">
        <v>38</v>
      </c>
      <c r="P6" s="18">
        <v>13238866</v>
      </c>
      <c r="Q6" s="17">
        <v>810524</v>
      </c>
      <c r="R6" s="17">
        <v>773911</v>
      </c>
      <c r="S6" s="19">
        <v>0.95482798782022493</v>
      </c>
      <c r="T6" s="17">
        <v>3433812</v>
      </c>
      <c r="U6" s="17">
        <v>3261771</v>
      </c>
      <c r="V6" s="17">
        <v>5733</v>
      </c>
      <c r="W6" s="22">
        <f t="shared" si="7"/>
        <v>94961412</v>
      </c>
      <c r="X6" s="30">
        <f t="shared" si="0"/>
        <v>6220305</v>
      </c>
      <c r="Y6" s="30">
        <f t="shared" si="1"/>
        <v>6959862</v>
      </c>
      <c r="Z6" s="30">
        <f t="shared" si="2"/>
        <v>739557</v>
      </c>
      <c r="AA6" s="30">
        <f t="shared" si="8"/>
        <v>88741107</v>
      </c>
      <c r="AB6" s="30">
        <f t="shared" si="3"/>
        <v>65184210</v>
      </c>
      <c r="AC6" s="30">
        <f t="shared" si="4"/>
        <v>14361165</v>
      </c>
      <c r="AD6" s="30">
        <f t="shared" si="5"/>
        <v>8622432</v>
      </c>
      <c r="AE6" s="22">
        <v>648</v>
      </c>
      <c r="AF6" s="22">
        <v>645</v>
      </c>
      <c r="AG6" s="23">
        <f t="shared" si="6"/>
        <v>6.7922326176026114E-6</v>
      </c>
      <c r="AH6" s="24" t="s">
        <v>38</v>
      </c>
      <c r="AI6" s="25" t="s">
        <v>3</v>
      </c>
    </row>
    <row r="7" spans="1:146" x14ac:dyDescent="0.25">
      <c r="A7" s="47" t="s">
        <v>53</v>
      </c>
      <c r="B7" s="47" t="s">
        <v>50</v>
      </c>
      <c r="C7" s="13" t="s">
        <v>51</v>
      </c>
      <c r="D7" s="14" t="s">
        <v>42</v>
      </c>
      <c r="E7" s="15">
        <v>9.5</v>
      </c>
      <c r="F7" s="16" t="s">
        <v>52</v>
      </c>
      <c r="G7" s="17">
        <v>0</v>
      </c>
      <c r="H7" s="17">
        <v>0</v>
      </c>
      <c r="I7" s="105" t="s">
        <v>321</v>
      </c>
      <c r="J7" s="16">
        <v>16</v>
      </c>
      <c r="K7" s="13">
        <v>3</v>
      </c>
      <c r="L7" s="13">
        <v>3</v>
      </c>
      <c r="M7" s="13" t="s">
        <v>38</v>
      </c>
      <c r="N7" s="13" t="s">
        <v>38</v>
      </c>
      <c r="O7" s="13" t="s">
        <v>38</v>
      </c>
      <c r="P7" s="18">
        <v>5699996</v>
      </c>
      <c r="Q7" s="17">
        <v>346302</v>
      </c>
      <c r="R7" s="17">
        <v>309619</v>
      </c>
      <c r="S7" s="19">
        <v>0.89407222597617109</v>
      </c>
      <c r="T7" s="17">
        <v>1789575</v>
      </c>
      <c r="U7" s="17">
        <v>1589846</v>
      </c>
      <c r="V7" s="17">
        <v>2532</v>
      </c>
      <c r="W7" s="22">
        <f t="shared" si="7"/>
        <v>41940048</v>
      </c>
      <c r="X7" s="30">
        <f t="shared" si="0"/>
        <v>2747220</v>
      </c>
      <c r="Y7" s="30">
        <f t="shared" si="1"/>
        <v>3073848</v>
      </c>
      <c r="Z7" s="30">
        <f t="shared" si="2"/>
        <v>326628</v>
      </c>
      <c r="AA7" s="30">
        <f t="shared" si="8"/>
        <v>39192828</v>
      </c>
      <c r="AB7" s="30">
        <f t="shared" si="3"/>
        <v>28788840</v>
      </c>
      <c r="AC7" s="30">
        <f t="shared" si="4"/>
        <v>6342660</v>
      </c>
      <c r="AD7" s="30">
        <f t="shared" si="5"/>
        <v>3808128</v>
      </c>
      <c r="AE7" s="22">
        <v>117</v>
      </c>
      <c r="AF7" s="22">
        <v>114</v>
      </c>
      <c r="AG7" s="23">
        <f t="shared" si="6"/>
        <v>2.7181657016701556E-6</v>
      </c>
      <c r="AH7" s="24" t="s">
        <v>38</v>
      </c>
      <c r="AI7" s="22" t="s">
        <v>3</v>
      </c>
    </row>
    <row r="8" spans="1:146" x14ac:dyDescent="0.25">
      <c r="A8" s="48" t="s">
        <v>54</v>
      </c>
      <c r="B8" s="48" t="s">
        <v>50</v>
      </c>
      <c r="C8" s="13" t="s">
        <v>55</v>
      </c>
      <c r="D8" s="14" t="s">
        <v>45</v>
      </c>
      <c r="E8" s="15">
        <v>9.5</v>
      </c>
      <c r="F8" s="16" t="s">
        <v>52</v>
      </c>
      <c r="G8" s="17">
        <v>0</v>
      </c>
      <c r="H8" s="17">
        <v>0</v>
      </c>
      <c r="I8" s="105" t="s">
        <v>321</v>
      </c>
      <c r="J8" s="16">
        <v>16</v>
      </c>
      <c r="K8" s="13">
        <v>3</v>
      </c>
      <c r="L8" s="13">
        <v>2</v>
      </c>
      <c r="M8" s="13">
        <v>110</v>
      </c>
      <c r="N8" s="13" t="s">
        <v>46</v>
      </c>
      <c r="O8" s="13" t="s">
        <v>47</v>
      </c>
      <c r="P8" s="18">
        <v>562831</v>
      </c>
      <c r="Q8" s="17">
        <v>26900</v>
      </c>
      <c r="R8" s="17">
        <v>16908</v>
      </c>
      <c r="S8" s="19">
        <v>0.62855018587360589</v>
      </c>
      <c r="T8" s="17">
        <v>111289</v>
      </c>
      <c r="U8" s="17">
        <v>57175</v>
      </c>
      <c r="V8" s="17">
        <v>92</v>
      </c>
      <c r="W8" s="22">
        <f t="shared" si="7"/>
        <v>1523888</v>
      </c>
      <c r="X8" s="30">
        <f t="shared" si="0"/>
        <v>99820</v>
      </c>
      <c r="Y8" s="30">
        <f t="shared" si="1"/>
        <v>111688</v>
      </c>
      <c r="Z8" s="30">
        <f t="shared" si="2"/>
        <v>11868</v>
      </c>
      <c r="AA8" s="30">
        <f t="shared" si="8"/>
        <v>1424068</v>
      </c>
      <c r="AB8" s="30">
        <f t="shared" si="3"/>
        <v>1046040</v>
      </c>
      <c r="AC8" s="30">
        <f t="shared" si="4"/>
        <v>230460</v>
      </c>
      <c r="AD8" s="30">
        <f t="shared" si="5"/>
        <v>138368</v>
      </c>
      <c r="AE8" s="22">
        <v>2</v>
      </c>
      <c r="AF8" s="22">
        <v>2</v>
      </c>
      <c r="AG8" s="23">
        <f t="shared" si="6"/>
        <v>1.3124324097308989E-6</v>
      </c>
      <c r="AH8" s="24" t="s">
        <v>38</v>
      </c>
      <c r="AI8" s="22" t="s">
        <v>45</v>
      </c>
    </row>
    <row r="9" spans="1:146" s="50" customFormat="1" x14ac:dyDescent="0.25">
      <c r="A9" s="49" t="s">
        <v>56</v>
      </c>
      <c r="B9" s="49" t="s">
        <v>50</v>
      </c>
      <c r="C9" s="13" t="s">
        <v>55</v>
      </c>
      <c r="D9" s="14" t="s">
        <v>45</v>
      </c>
      <c r="E9" s="15">
        <v>9.5</v>
      </c>
      <c r="F9" s="16" t="s">
        <v>52</v>
      </c>
      <c r="G9" s="17">
        <v>0</v>
      </c>
      <c r="H9" s="17">
        <v>0</v>
      </c>
      <c r="I9" s="105" t="s">
        <v>321</v>
      </c>
      <c r="J9" s="16">
        <v>16</v>
      </c>
      <c r="K9" s="13">
        <v>3</v>
      </c>
      <c r="L9" s="13">
        <v>2</v>
      </c>
      <c r="M9" s="13">
        <v>130</v>
      </c>
      <c r="N9" s="13" t="s">
        <v>46</v>
      </c>
      <c r="O9" s="13" t="s">
        <v>47</v>
      </c>
      <c r="P9" s="18">
        <v>3396061</v>
      </c>
      <c r="Q9" s="17">
        <v>237106</v>
      </c>
      <c r="R9" s="17">
        <v>191933</v>
      </c>
      <c r="S9" s="19">
        <v>0.80948183512859229</v>
      </c>
      <c r="T9" s="17">
        <v>884254</v>
      </c>
      <c r="U9" s="17">
        <v>660619</v>
      </c>
      <c r="V9" s="17">
        <v>1274</v>
      </c>
      <c r="W9" s="22">
        <f t="shared" si="7"/>
        <v>21102536</v>
      </c>
      <c r="X9" s="30">
        <f t="shared" si="0"/>
        <v>1382290</v>
      </c>
      <c r="Y9" s="30">
        <f t="shared" si="1"/>
        <v>1546636</v>
      </c>
      <c r="Z9" s="30">
        <f t="shared" si="2"/>
        <v>164346</v>
      </c>
      <c r="AA9" s="30">
        <f t="shared" si="8"/>
        <v>19720246</v>
      </c>
      <c r="AB9" s="30">
        <f t="shared" si="3"/>
        <v>14485380</v>
      </c>
      <c r="AC9" s="30">
        <f t="shared" si="4"/>
        <v>3191370</v>
      </c>
      <c r="AD9" s="30">
        <f t="shared" si="5"/>
        <v>1916096</v>
      </c>
      <c r="AE9" s="22">
        <v>30</v>
      </c>
      <c r="AF9" s="22">
        <v>30</v>
      </c>
      <c r="AG9" s="23">
        <f t="shared" si="6"/>
        <v>1.4216300827540348E-6</v>
      </c>
      <c r="AH9" s="24" t="s">
        <v>38</v>
      </c>
      <c r="AI9" s="22" t="s">
        <v>45</v>
      </c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</row>
    <row r="10" spans="1:146" s="53" customFormat="1" x14ac:dyDescent="0.25">
      <c r="A10" s="31" t="s">
        <v>57</v>
      </c>
      <c r="B10" s="31" t="s">
        <v>50</v>
      </c>
      <c r="C10" s="32" t="s">
        <v>58</v>
      </c>
      <c r="D10" s="33" t="s">
        <v>45</v>
      </c>
      <c r="E10" s="34">
        <v>9.5</v>
      </c>
      <c r="F10" s="35" t="s">
        <v>52</v>
      </c>
      <c r="G10" s="36">
        <v>0</v>
      </c>
      <c r="H10" s="36">
        <v>0</v>
      </c>
      <c r="I10" s="106" t="s">
        <v>321</v>
      </c>
      <c r="J10" s="35">
        <v>16</v>
      </c>
      <c r="K10" s="32">
        <v>3</v>
      </c>
      <c r="L10" s="32">
        <v>2</v>
      </c>
      <c r="M10" s="32">
        <v>140</v>
      </c>
      <c r="N10" s="32" t="s">
        <v>46</v>
      </c>
      <c r="O10" s="32" t="s">
        <v>47</v>
      </c>
      <c r="P10" s="37">
        <v>3099710</v>
      </c>
      <c r="Q10" s="36">
        <v>144859</v>
      </c>
      <c r="R10" s="36">
        <v>135565</v>
      </c>
      <c r="S10" s="38">
        <v>0.93584105923691319</v>
      </c>
      <c r="T10" s="36">
        <v>458805</v>
      </c>
      <c r="U10" s="36">
        <v>422273</v>
      </c>
      <c r="V10" s="36">
        <v>961</v>
      </c>
      <c r="W10" s="41">
        <f t="shared" si="7"/>
        <v>15918004</v>
      </c>
      <c r="X10" s="51">
        <f t="shared" si="0"/>
        <v>1042685</v>
      </c>
      <c r="Y10" s="51">
        <f t="shared" si="1"/>
        <v>1166654</v>
      </c>
      <c r="Z10" s="51">
        <f t="shared" si="2"/>
        <v>123969</v>
      </c>
      <c r="AA10" s="51">
        <f t="shared" si="8"/>
        <v>14875319</v>
      </c>
      <c r="AB10" s="51">
        <f t="shared" si="3"/>
        <v>10926570</v>
      </c>
      <c r="AC10" s="51">
        <f t="shared" si="4"/>
        <v>2407305</v>
      </c>
      <c r="AD10" s="51">
        <f t="shared" si="5"/>
        <v>1445344</v>
      </c>
      <c r="AE10" s="41">
        <v>38</v>
      </c>
      <c r="AF10" s="41">
        <v>38</v>
      </c>
      <c r="AG10" s="42">
        <f t="shared" si="6"/>
        <v>2.387233977325298E-6</v>
      </c>
      <c r="AH10" s="52" t="s">
        <v>38</v>
      </c>
      <c r="AI10" s="39" t="s">
        <v>45</v>
      </c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</row>
    <row r="11" spans="1:146" x14ac:dyDescent="0.25">
      <c r="A11" s="47" t="s">
        <v>59</v>
      </c>
      <c r="B11" s="47" t="s">
        <v>64</v>
      </c>
      <c r="C11" s="13" t="s">
        <v>55</v>
      </c>
      <c r="D11" s="14" t="s">
        <v>60</v>
      </c>
      <c r="E11" s="15">
        <v>10.4</v>
      </c>
      <c r="F11" s="16" t="s">
        <v>61</v>
      </c>
      <c r="G11" s="17">
        <v>1</v>
      </c>
      <c r="H11" s="17">
        <v>1</v>
      </c>
      <c r="I11" s="105" t="s">
        <v>62</v>
      </c>
      <c r="J11" s="16">
        <v>11</v>
      </c>
      <c r="K11" s="13">
        <v>11</v>
      </c>
      <c r="L11" s="13">
        <v>7</v>
      </c>
      <c r="M11" s="13" t="s">
        <v>38</v>
      </c>
      <c r="N11" s="13" t="s">
        <v>38</v>
      </c>
      <c r="O11" s="13" t="s">
        <v>38</v>
      </c>
      <c r="P11" s="18">
        <v>10422723</v>
      </c>
      <c r="Q11" s="17">
        <v>788357</v>
      </c>
      <c r="R11" s="17">
        <v>782931</v>
      </c>
      <c r="S11" s="19">
        <v>0.99311733136129954</v>
      </c>
      <c r="T11" s="17">
        <v>2735982</v>
      </c>
      <c r="U11" s="17">
        <v>2714187</v>
      </c>
      <c r="V11" s="17">
        <v>5699</v>
      </c>
      <c r="W11" s="22">
        <f t="shared" si="7"/>
        <v>94398236</v>
      </c>
      <c r="X11" s="30">
        <f t="shared" si="0"/>
        <v>6183415</v>
      </c>
      <c r="Y11" s="30">
        <f t="shared" si="1"/>
        <v>6918586</v>
      </c>
      <c r="Z11" s="30">
        <f t="shared" si="2"/>
        <v>735171</v>
      </c>
      <c r="AA11" s="30">
        <f t="shared" si="8"/>
        <v>88214821</v>
      </c>
      <c r="AB11" s="30">
        <f t="shared" si="3"/>
        <v>64797630</v>
      </c>
      <c r="AC11" s="30">
        <f t="shared" si="4"/>
        <v>14275995</v>
      </c>
      <c r="AD11" s="30">
        <f t="shared" si="5"/>
        <v>8571296</v>
      </c>
      <c r="AE11" s="22">
        <v>290</v>
      </c>
      <c r="AF11" s="22">
        <v>284</v>
      </c>
      <c r="AG11" s="23">
        <f t="shared" si="6"/>
        <v>3.0085307950034149E-6</v>
      </c>
      <c r="AH11" s="54" t="s">
        <v>38</v>
      </c>
      <c r="AI11" s="22" t="s">
        <v>3</v>
      </c>
    </row>
    <row r="12" spans="1:146" s="50" customFormat="1" x14ac:dyDescent="0.25">
      <c r="A12" s="12" t="s">
        <v>63</v>
      </c>
      <c r="B12" s="12" t="s">
        <v>64</v>
      </c>
      <c r="C12" s="13" t="s">
        <v>51</v>
      </c>
      <c r="D12" s="14" t="s">
        <v>36</v>
      </c>
      <c r="E12" s="15">
        <v>10.4</v>
      </c>
      <c r="F12" s="16" t="s">
        <v>61</v>
      </c>
      <c r="G12" s="17">
        <v>1</v>
      </c>
      <c r="H12" s="17">
        <v>1</v>
      </c>
      <c r="I12" s="105" t="s">
        <v>62</v>
      </c>
      <c r="J12" s="16">
        <v>11</v>
      </c>
      <c r="K12" s="13">
        <v>11</v>
      </c>
      <c r="L12" s="13">
        <v>7</v>
      </c>
      <c r="M12" s="13" t="s">
        <v>38</v>
      </c>
      <c r="N12" s="13" t="s">
        <v>38</v>
      </c>
      <c r="O12" s="13" t="s">
        <v>38</v>
      </c>
      <c r="P12" s="18">
        <v>13257824</v>
      </c>
      <c r="Q12" s="17">
        <v>862960</v>
      </c>
      <c r="R12" s="17">
        <v>829245</v>
      </c>
      <c r="S12" s="19">
        <v>0.96093098173727631</v>
      </c>
      <c r="T12" s="17">
        <v>3216783</v>
      </c>
      <c r="U12" s="17">
        <v>3068286</v>
      </c>
      <c r="V12" s="17">
        <v>6097</v>
      </c>
      <c r="W12" s="22">
        <f t="shared" si="7"/>
        <v>100990708</v>
      </c>
      <c r="X12" s="30">
        <f t="shared" si="0"/>
        <v>6615245</v>
      </c>
      <c r="Y12" s="30">
        <f t="shared" si="1"/>
        <v>7401758</v>
      </c>
      <c r="Z12" s="30">
        <f t="shared" si="2"/>
        <v>786513</v>
      </c>
      <c r="AA12" s="30">
        <f t="shared" si="8"/>
        <v>94375463</v>
      </c>
      <c r="AB12" s="30">
        <f t="shared" si="3"/>
        <v>69322890</v>
      </c>
      <c r="AC12" s="30">
        <f t="shared" si="4"/>
        <v>15272985</v>
      </c>
      <c r="AD12" s="30">
        <f t="shared" si="5"/>
        <v>9169888</v>
      </c>
      <c r="AE12" s="20">
        <v>700</v>
      </c>
      <c r="AF12" s="20">
        <v>694</v>
      </c>
      <c r="AG12" s="23">
        <f t="shared" si="6"/>
        <v>6.8719193452926384E-6</v>
      </c>
      <c r="AH12" s="55" t="s">
        <v>38</v>
      </c>
      <c r="AI12" s="25" t="s">
        <v>3</v>
      </c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</row>
    <row r="13" spans="1:146" x14ac:dyDescent="0.25">
      <c r="A13" s="49" t="s">
        <v>65</v>
      </c>
      <c r="B13" s="49" t="s">
        <v>64</v>
      </c>
      <c r="C13" s="13" t="s">
        <v>51</v>
      </c>
      <c r="D13" s="14" t="s">
        <v>42</v>
      </c>
      <c r="E13" s="15">
        <v>10.4</v>
      </c>
      <c r="F13" s="16" t="s">
        <v>61</v>
      </c>
      <c r="G13" s="17">
        <v>1</v>
      </c>
      <c r="H13" s="17">
        <v>1</v>
      </c>
      <c r="I13" s="105" t="s">
        <v>62</v>
      </c>
      <c r="J13" s="16">
        <v>11</v>
      </c>
      <c r="K13" s="13">
        <v>11</v>
      </c>
      <c r="L13" s="13">
        <v>7</v>
      </c>
      <c r="M13" s="13" t="s">
        <v>38</v>
      </c>
      <c r="N13" s="13" t="s">
        <v>38</v>
      </c>
      <c r="O13" s="13" t="s">
        <v>38</v>
      </c>
      <c r="P13" s="18">
        <v>10521244</v>
      </c>
      <c r="Q13" s="17">
        <v>607888</v>
      </c>
      <c r="R13" s="17">
        <v>579508</v>
      </c>
      <c r="S13" s="19">
        <v>0.95331376832574422</v>
      </c>
      <c r="T13" s="17">
        <v>2004997</v>
      </c>
      <c r="U13" s="17">
        <v>1899335</v>
      </c>
      <c r="V13" s="56">
        <v>4430</v>
      </c>
      <c r="W13" s="22">
        <f t="shared" si="7"/>
        <v>73378520</v>
      </c>
      <c r="X13" s="30">
        <f t="shared" si="0"/>
        <v>4806550</v>
      </c>
      <c r="Y13" s="30">
        <f t="shared" si="1"/>
        <v>5378020</v>
      </c>
      <c r="Z13" s="30">
        <f t="shared" si="2"/>
        <v>571470</v>
      </c>
      <c r="AA13" s="30">
        <f t="shared" si="8"/>
        <v>68571970</v>
      </c>
      <c r="AB13" s="30">
        <f t="shared" si="3"/>
        <v>50369100</v>
      </c>
      <c r="AC13" s="30">
        <f t="shared" si="4"/>
        <v>11097150</v>
      </c>
      <c r="AD13" s="30">
        <f t="shared" si="5"/>
        <v>6662720</v>
      </c>
      <c r="AE13" s="22">
        <v>222</v>
      </c>
      <c r="AF13" s="22">
        <v>215</v>
      </c>
      <c r="AG13" s="23">
        <f t="shared" si="6"/>
        <v>2.9300127612276726E-6</v>
      </c>
      <c r="AH13" s="24" t="s">
        <v>38</v>
      </c>
      <c r="AI13" s="22" t="s">
        <v>3</v>
      </c>
    </row>
    <row r="14" spans="1:146" x14ac:dyDescent="0.25">
      <c r="A14" s="57" t="s">
        <v>66</v>
      </c>
      <c r="B14" s="57" t="s">
        <v>64</v>
      </c>
      <c r="C14" s="13" t="s">
        <v>51</v>
      </c>
      <c r="D14" s="14" t="s">
        <v>45</v>
      </c>
      <c r="E14" s="15">
        <v>10.4</v>
      </c>
      <c r="F14" s="16" t="s">
        <v>61</v>
      </c>
      <c r="G14" s="17">
        <v>1</v>
      </c>
      <c r="H14" s="17">
        <v>1</v>
      </c>
      <c r="I14" s="105" t="s">
        <v>62</v>
      </c>
      <c r="J14" s="16">
        <v>11</v>
      </c>
      <c r="K14" s="13">
        <v>11</v>
      </c>
      <c r="L14" s="13">
        <v>5</v>
      </c>
      <c r="M14" s="13">
        <v>100</v>
      </c>
      <c r="N14" s="13" t="s">
        <v>46</v>
      </c>
      <c r="O14" s="13" t="s">
        <v>47</v>
      </c>
      <c r="P14" s="18">
        <v>2108878</v>
      </c>
      <c r="Q14" s="17">
        <v>90650</v>
      </c>
      <c r="R14" s="17">
        <v>39233</v>
      </c>
      <c r="S14" s="19">
        <v>0.43279646993932708</v>
      </c>
      <c r="T14" s="17">
        <v>377967</v>
      </c>
      <c r="U14" s="17">
        <v>127782</v>
      </c>
      <c r="V14" s="56">
        <v>266</v>
      </c>
      <c r="W14" s="22">
        <f t="shared" si="7"/>
        <v>4406024</v>
      </c>
      <c r="X14" s="30">
        <f t="shared" si="0"/>
        <v>288610</v>
      </c>
      <c r="Y14" s="30">
        <f t="shared" si="1"/>
        <v>322924</v>
      </c>
      <c r="Z14" s="30">
        <f t="shared" si="2"/>
        <v>34314</v>
      </c>
      <c r="AA14" s="30">
        <f t="shared" si="8"/>
        <v>4117414</v>
      </c>
      <c r="AB14" s="30">
        <f t="shared" si="3"/>
        <v>3024420</v>
      </c>
      <c r="AC14" s="30">
        <f t="shared" si="4"/>
        <v>666330</v>
      </c>
      <c r="AD14" s="30">
        <f t="shared" si="5"/>
        <v>400064</v>
      </c>
      <c r="AE14" s="22">
        <v>12</v>
      </c>
      <c r="AF14" s="22">
        <v>10</v>
      </c>
      <c r="AG14" s="23">
        <f t="shared" si="6"/>
        <v>2.2696199566774944E-6</v>
      </c>
      <c r="AH14" s="24" t="s">
        <v>38</v>
      </c>
      <c r="AI14" s="22" t="s">
        <v>45</v>
      </c>
    </row>
    <row r="15" spans="1:146" s="50" customFormat="1" x14ac:dyDescent="0.25">
      <c r="A15" s="58" t="s">
        <v>67</v>
      </c>
      <c r="B15" s="58" t="s">
        <v>64</v>
      </c>
      <c r="C15" s="13" t="s">
        <v>58</v>
      </c>
      <c r="D15" s="14" t="s">
        <v>45</v>
      </c>
      <c r="E15" s="15">
        <v>10.4</v>
      </c>
      <c r="F15" s="16" t="s">
        <v>61</v>
      </c>
      <c r="G15" s="17">
        <v>1</v>
      </c>
      <c r="H15" s="17">
        <v>1</v>
      </c>
      <c r="I15" s="105" t="s">
        <v>62</v>
      </c>
      <c r="J15" s="16">
        <v>11</v>
      </c>
      <c r="K15" s="13">
        <v>11</v>
      </c>
      <c r="L15" s="13">
        <v>5</v>
      </c>
      <c r="M15" s="13">
        <v>110</v>
      </c>
      <c r="N15" s="59" t="s">
        <v>68</v>
      </c>
      <c r="O15" s="13" t="s">
        <v>47</v>
      </c>
      <c r="P15" s="18">
        <v>559824</v>
      </c>
      <c r="Q15" s="17">
        <v>8914</v>
      </c>
      <c r="R15" s="17">
        <v>2768</v>
      </c>
      <c r="S15" s="19">
        <v>0.31052277316580662</v>
      </c>
      <c r="T15" s="17">
        <v>30485</v>
      </c>
      <c r="U15" s="17">
        <v>8351</v>
      </c>
      <c r="V15" s="17">
        <v>17</v>
      </c>
      <c r="W15" s="22">
        <f t="shared" si="7"/>
        <v>281588</v>
      </c>
      <c r="X15" s="30">
        <f t="shared" si="0"/>
        <v>18445</v>
      </c>
      <c r="Y15" s="30">
        <f t="shared" si="1"/>
        <v>20638</v>
      </c>
      <c r="Z15" s="30">
        <f t="shared" si="2"/>
        <v>2193</v>
      </c>
      <c r="AA15" s="30">
        <f t="shared" si="8"/>
        <v>263143</v>
      </c>
      <c r="AB15" s="30">
        <f t="shared" si="3"/>
        <v>193290</v>
      </c>
      <c r="AC15" s="30">
        <f t="shared" si="4"/>
        <v>42585</v>
      </c>
      <c r="AD15" s="30">
        <f t="shared" si="5"/>
        <v>25568</v>
      </c>
      <c r="AE15" s="22">
        <v>1</v>
      </c>
      <c r="AF15" s="22">
        <v>0</v>
      </c>
      <c r="AG15" s="23">
        <f t="shared" si="6"/>
        <v>0</v>
      </c>
      <c r="AH15" s="24" t="s">
        <v>38</v>
      </c>
      <c r="AI15" s="24" t="s">
        <v>69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</row>
    <row r="16" spans="1:146" s="26" customFormat="1" x14ac:dyDescent="0.25">
      <c r="A16" s="58" t="s">
        <v>70</v>
      </c>
      <c r="B16" s="58" t="s">
        <v>64</v>
      </c>
      <c r="C16" s="13" t="s">
        <v>58</v>
      </c>
      <c r="D16" s="14" t="s">
        <v>45</v>
      </c>
      <c r="E16" s="15">
        <v>10.4</v>
      </c>
      <c r="F16" s="16" t="s">
        <v>61</v>
      </c>
      <c r="G16" s="17">
        <v>1</v>
      </c>
      <c r="H16" s="17">
        <v>1</v>
      </c>
      <c r="I16" s="105" t="s">
        <v>62</v>
      </c>
      <c r="J16" s="16">
        <v>11</v>
      </c>
      <c r="K16" s="13">
        <v>11</v>
      </c>
      <c r="L16" s="13">
        <v>5</v>
      </c>
      <c r="M16" s="13">
        <v>100</v>
      </c>
      <c r="N16" s="13" t="s">
        <v>71</v>
      </c>
      <c r="O16" s="13" t="s">
        <v>47</v>
      </c>
      <c r="P16" s="18">
        <v>562690</v>
      </c>
      <c r="Q16" s="17">
        <v>15940</v>
      </c>
      <c r="R16" s="17">
        <v>4626</v>
      </c>
      <c r="S16" s="29">
        <v>0.29021329987452948</v>
      </c>
      <c r="T16" s="17">
        <v>55795</v>
      </c>
      <c r="U16" s="17">
        <v>14215</v>
      </c>
      <c r="V16" s="17">
        <v>29</v>
      </c>
      <c r="W16" s="22">
        <f t="shared" si="7"/>
        <v>480356</v>
      </c>
      <c r="X16" s="30">
        <f t="shared" si="0"/>
        <v>31465</v>
      </c>
      <c r="Y16" s="30">
        <f t="shared" si="1"/>
        <v>35206</v>
      </c>
      <c r="Z16" s="30">
        <f t="shared" si="2"/>
        <v>3741</v>
      </c>
      <c r="AA16" s="30">
        <f t="shared" si="8"/>
        <v>448891</v>
      </c>
      <c r="AB16" s="30">
        <f t="shared" si="3"/>
        <v>329730</v>
      </c>
      <c r="AC16" s="30">
        <f t="shared" si="4"/>
        <v>72645</v>
      </c>
      <c r="AD16" s="30">
        <f t="shared" si="5"/>
        <v>43616</v>
      </c>
      <c r="AE16" s="22">
        <v>1</v>
      </c>
      <c r="AF16" s="22">
        <v>0</v>
      </c>
      <c r="AG16" s="23">
        <f t="shared" si="6"/>
        <v>0</v>
      </c>
      <c r="AH16" s="24" t="s">
        <v>38</v>
      </c>
      <c r="AI16" s="24" t="s">
        <v>69</v>
      </c>
    </row>
    <row r="17" spans="1:35" s="26" customFormat="1" x14ac:dyDescent="0.25">
      <c r="A17" s="47" t="s">
        <v>72</v>
      </c>
      <c r="B17" s="47" t="s">
        <v>64</v>
      </c>
      <c r="C17" s="13" t="s">
        <v>51</v>
      </c>
      <c r="D17" s="14" t="s">
        <v>45</v>
      </c>
      <c r="E17" s="15">
        <v>10.4</v>
      </c>
      <c r="F17" s="16" t="s">
        <v>61</v>
      </c>
      <c r="G17" s="17">
        <v>1</v>
      </c>
      <c r="H17" s="17">
        <v>1</v>
      </c>
      <c r="I17" s="105" t="s">
        <v>62</v>
      </c>
      <c r="J17" s="16">
        <v>11</v>
      </c>
      <c r="K17" s="13">
        <v>11</v>
      </c>
      <c r="L17" s="13">
        <v>5</v>
      </c>
      <c r="M17" s="13">
        <v>100</v>
      </c>
      <c r="N17" s="13" t="s">
        <v>46</v>
      </c>
      <c r="O17" s="13" t="s">
        <v>47</v>
      </c>
      <c r="P17" s="18">
        <v>2014091</v>
      </c>
      <c r="Q17" s="56">
        <v>94034</v>
      </c>
      <c r="R17" s="56">
        <v>58850</v>
      </c>
      <c r="S17" s="60">
        <v>0.62583746304528154</v>
      </c>
      <c r="T17" s="56">
        <v>341669</v>
      </c>
      <c r="U17" s="56">
        <v>197946</v>
      </c>
      <c r="V17" s="56">
        <v>374</v>
      </c>
      <c r="W17" s="22">
        <f t="shared" si="7"/>
        <v>6194936</v>
      </c>
      <c r="X17" s="30">
        <f t="shared" si="0"/>
        <v>405790</v>
      </c>
      <c r="Y17" s="30">
        <f t="shared" si="1"/>
        <v>454036</v>
      </c>
      <c r="Z17" s="30">
        <f t="shared" si="2"/>
        <v>48246</v>
      </c>
      <c r="AA17" s="30">
        <f t="shared" si="8"/>
        <v>5789146</v>
      </c>
      <c r="AB17" s="30">
        <f t="shared" si="3"/>
        <v>4252380</v>
      </c>
      <c r="AC17" s="30">
        <f t="shared" si="4"/>
        <v>936870</v>
      </c>
      <c r="AD17" s="30">
        <f t="shared" si="5"/>
        <v>562496</v>
      </c>
      <c r="AE17" s="22">
        <v>11</v>
      </c>
      <c r="AF17" s="22">
        <v>10</v>
      </c>
      <c r="AG17" s="23">
        <f t="shared" si="6"/>
        <v>1.6142216804176832E-6</v>
      </c>
      <c r="AH17" s="24" t="s">
        <v>38</v>
      </c>
      <c r="AI17" s="22" t="s">
        <v>45</v>
      </c>
    </row>
    <row r="18" spans="1:35" s="26" customFormat="1" x14ac:dyDescent="0.25">
      <c r="A18" s="58" t="s">
        <v>73</v>
      </c>
      <c r="B18" s="58" t="s">
        <v>64</v>
      </c>
      <c r="C18" s="13" t="s">
        <v>55</v>
      </c>
      <c r="D18" s="14" t="s">
        <v>45</v>
      </c>
      <c r="E18" s="15">
        <v>10.4</v>
      </c>
      <c r="F18" s="16" t="s">
        <v>61</v>
      </c>
      <c r="G18" s="17">
        <v>1</v>
      </c>
      <c r="H18" s="17">
        <v>1</v>
      </c>
      <c r="I18" s="105" t="s">
        <v>62</v>
      </c>
      <c r="J18" s="16">
        <v>11</v>
      </c>
      <c r="K18" s="13">
        <v>11</v>
      </c>
      <c r="L18" s="13">
        <v>5</v>
      </c>
      <c r="M18" s="13">
        <v>100</v>
      </c>
      <c r="N18" s="13" t="s">
        <v>46</v>
      </c>
      <c r="O18" s="13" t="s">
        <v>47</v>
      </c>
      <c r="P18" s="18">
        <v>420008</v>
      </c>
      <c r="Q18" s="17">
        <v>16653</v>
      </c>
      <c r="R18" s="17">
        <v>7699</v>
      </c>
      <c r="S18" s="19">
        <v>0.46231910166336398</v>
      </c>
      <c r="T18" s="17">
        <v>65836</v>
      </c>
      <c r="U18" s="17">
        <v>25266</v>
      </c>
      <c r="V18" s="17">
        <v>41</v>
      </c>
      <c r="W18" s="22">
        <f t="shared" si="7"/>
        <v>679124</v>
      </c>
      <c r="X18" s="30">
        <f t="shared" si="0"/>
        <v>44485</v>
      </c>
      <c r="Y18" s="30">
        <f t="shared" si="1"/>
        <v>49774</v>
      </c>
      <c r="Z18" s="30">
        <f t="shared" si="2"/>
        <v>5289</v>
      </c>
      <c r="AA18" s="30">
        <f t="shared" si="8"/>
        <v>634639</v>
      </c>
      <c r="AB18" s="30">
        <f t="shared" si="3"/>
        <v>466170</v>
      </c>
      <c r="AC18" s="30">
        <f t="shared" si="4"/>
        <v>102705</v>
      </c>
      <c r="AD18" s="30">
        <f t="shared" si="5"/>
        <v>61664</v>
      </c>
      <c r="AE18" s="22">
        <v>1</v>
      </c>
      <c r="AF18" s="22">
        <v>0</v>
      </c>
      <c r="AG18" s="23">
        <f t="shared" si="6"/>
        <v>0</v>
      </c>
      <c r="AH18" s="24" t="s">
        <v>38</v>
      </c>
      <c r="AI18" s="24" t="s">
        <v>69</v>
      </c>
    </row>
    <row r="19" spans="1:35" s="26" customFormat="1" x14ac:dyDescent="0.25">
      <c r="A19" s="47" t="s">
        <v>74</v>
      </c>
      <c r="B19" s="47" t="s">
        <v>64</v>
      </c>
      <c r="C19" s="13" t="s">
        <v>55</v>
      </c>
      <c r="D19" s="14" t="s">
        <v>45</v>
      </c>
      <c r="E19" s="15">
        <v>10.4</v>
      </c>
      <c r="F19" s="16" t="s">
        <v>61</v>
      </c>
      <c r="G19" s="17">
        <v>1</v>
      </c>
      <c r="H19" s="17">
        <v>1</v>
      </c>
      <c r="I19" s="105" t="s">
        <v>62</v>
      </c>
      <c r="J19" s="16">
        <v>11</v>
      </c>
      <c r="K19" s="13">
        <v>11</v>
      </c>
      <c r="L19" s="13">
        <v>5</v>
      </c>
      <c r="M19" s="13">
        <v>100</v>
      </c>
      <c r="N19" s="13" t="s">
        <v>46</v>
      </c>
      <c r="O19" s="13" t="s">
        <v>47</v>
      </c>
      <c r="P19" s="18">
        <v>3167425</v>
      </c>
      <c r="Q19" s="17">
        <v>180162</v>
      </c>
      <c r="R19" s="17">
        <v>51830</v>
      </c>
      <c r="S19" s="19">
        <v>0.2876855274697217</v>
      </c>
      <c r="T19" s="17">
        <v>685975</v>
      </c>
      <c r="U19" s="17">
        <v>170560</v>
      </c>
      <c r="V19" s="17">
        <v>364</v>
      </c>
      <c r="W19" s="22">
        <f t="shared" si="7"/>
        <v>6029296</v>
      </c>
      <c r="X19" s="30">
        <f t="shared" si="0"/>
        <v>394940</v>
      </c>
      <c r="Y19" s="30">
        <f t="shared" si="1"/>
        <v>441896</v>
      </c>
      <c r="Z19" s="30">
        <f t="shared" si="2"/>
        <v>46956</v>
      </c>
      <c r="AA19" s="30">
        <f t="shared" si="8"/>
        <v>5634356</v>
      </c>
      <c r="AB19" s="30">
        <f t="shared" si="3"/>
        <v>4138680</v>
      </c>
      <c r="AC19" s="30">
        <f t="shared" si="4"/>
        <v>911820</v>
      </c>
      <c r="AD19" s="30">
        <f t="shared" si="5"/>
        <v>547456</v>
      </c>
      <c r="AE19" s="22">
        <v>25</v>
      </c>
      <c r="AF19" s="22">
        <v>23</v>
      </c>
      <c r="AG19" s="23">
        <f t="shared" si="6"/>
        <v>3.8147073887233265E-6</v>
      </c>
      <c r="AH19" s="24" t="s">
        <v>38</v>
      </c>
      <c r="AI19" s="22" t="s">
        <v>45</v>
      </c>
    </row>
    <row r="20" spans="1:35" s="26" customFormat="1" x14ac:dyDescent="0.25">
      <c r="A20" s="47" t="s">
        <v>75</v>
      </c>
      <c r="B20" s="47" t="s">
        <v>64</v>
      </c>
      <c r="C20" s="13" t="s">
        <v>55</v>
      </c>
      <c r="D20" s="14" t="s">
        <v>45</v>
      </c>
      <c r="E20" s="15">
        <v>10.4</v>
      </c>
      <c r="F20" s="16" t="s">
        <v>61</v>
      </c>
      <c r="G20" s="17">
        <v>1</v>
      </c>
      <c r="H20" s="17">
        <v>1</v>
      </c>
      <c r="I20" s="105" t="s">
        <v>62</v>
      </c>
      <c r="J20" s="16">
        <v>11</v>
      </c>
      <c r="K20" s="13">
        <v>11</v>
      </c>
      <c r="L20" s="13">
        <v>5</v>
      </c>
      <c r="M20" s="13">
        <v>100</v>
      </c>
      <c r="N20" s="13" t="s">
        <v>46</v>
      </c>
      <c r="O20" s="13" t="s">
        <v>47</v>
      </c>
      <c r="P20" s="18">
        <v>4362463</v>
      </c>
      <c r="Q20" s="17">
        <v>238400</v>
      </c>
      <c r="R20" s="17">
        <v>107101</v>
      </c>
      <c r="S20" s="19">
        <v>0.44924916107382551</v>
      </c>
      <c r="T20" s="17">
        <v>798486</v>
      </c>
      <c r="U20" s="17">
        <v>338382</v>
      </c>
      <c r="V20" s="17">
        <v>735</v>
      </c>
      <c r="W20" s="20">
        <f t="shared" si="7"/>
        <v>12174540</v>
      </c>
      <c r="X20" s="21">
        <f t="shared" si="0"/>
        <v>797475</v>
      </c>
      <c r="Y20" s="21">
        <f t="shared" si="1"/>
        <v>892290</v>
      </c>
      <c r="Z20" s="21">
        <f t="shared" si="2"/>
        <v>94815</v>
      </c>
      <c r="AA20" s="21">
        <f t="shared" si="8"/>
        <v>11377065</v>
      </c>
      <c r="AB20" s="21">
        <f t="shared" si="3"/>
        <v>8356950</v>
      </c>
      <c r="AC20" s="21">
        <f t="shared" si="4"/>
        <v>1841175</v>
      </c>
      <c r="AD20" s="21">
        <f t="shared" si="5"/>
        <v>1105440</v>
      </c>
      <c r="AE20" s="20">
        <v>24</v>
      </c>
      <c r="AF20" s="20">
        <v>23</v>
      </c>
      <c r="AG20" s="23">
        <f t="shared" si="6"/>
        <v>1.8891884210820287E-6</v>
      </c>
      <c r="AH20" s="55" t="s">
        <v>38</v>
      </c>
      <c r="AI20" s="25" t="s">
        <v>45</v>
      </c>
    </row>
    <row r="21" spans="1:35" s="26" customFormat="1" x14ac:dyDescent="0.25">
      <c r="A21" s="47" t="s">
        <v>76</v>
      </c>
      <c r="B21" s="47" t="s">
        <v>64</v>
      </c>
      <c r="C21" s="13" t="s">
        <v>55</v>
      </c>
      <c r="D21" s="14" t="s">
        <v>45</v>
      </c>
      <c r="E21" s="15">
        <v>10.4</v>
      </c>
      <c r="F21" s="16" t="s">
        <v>61</v>
      </c>
      <c r="G21" s="17">
        <v>1</v>
      </c>
      <c r="H21" s="17">
        <v>1</v>
      </c>
      <c r="I21" s="105" t="s">
        <v>62</v>
      </c>
      <c r="J21" s="16">
        <v>11</v>
      </c>
      <c r="K21" s="13">
        <v>11</v>
      </c>
      <c r="L21" s="13">
        <v>5</v>
      </c>
      <c r="M21" s="13">
        <v>120</v>
      </c>
      <c r="N21" s="13" t="s">
        <v>71</v>
      </c>
      <c r="O21" s="13" t="s">
        <v>47</v>
      </c>
      <c r="P21" s="18">
        <v>1668461</v>
      </c>
      <c r="Q21" s="17">
        <v>93269</v>
      </c>
      <c r="R21" s="17">
        <v>67151</v>
      </c>
      <c r="S21" s="19">
        <v>0.71997126590828675</v>
      </c>
      <c r="T21" s="17">
        <v>340723</v>
      </c>
      <c r="U21" s="17">
        <v>220129</v>
      </c>
      <c r="V21" s="17">
        <v>425</v>
      </c>
      <c r="W21" s="22">
        <f t="shared" si="7"/>
        <v>7039700</v>
      </c>
      <c r="X21" s="30">
        <f t="shared" si="0"/>
        <v>461125</v>
      </c>
      <c r="Y21" s="30">
        <f t="shared" si="1"/>
        <v>515950</v>
      </c>
      <c r="Z21" s="30">
        <f t="shared" si="2"/>
        <v>54825</v>
      </c>
      <c r="AA21" s="30">
        <f t="shared" si="8"/>
        <v>6578575</v>
      </c>
      <c r="AB21" s="30">
        <f t="shared" si="3"/>
        <v>4832250</v>
      </c>
      <c r="AC21" s="30">
        <f t="shared" si="4"/>
        <v>1064625</v>
      </c>
      <c r="AD21" s="30">
        <f t="shared" si="5"/>
        <v>639200</v>
      </c>
      <c r="AE21" s="22">
        <v>17</v>
      </c>
      <c r="AF21" s="22">
        <v>16</v>
      </c>
      <c r="AG21" s="23">
        <f t="shared" si="6"/>
        <v>2.2728241260280979E-6</v>
      </c>
      <c r="AH21" s="24" t="s">
        <v>38</v>
      </c>
      <c r="AI21" s="22" t="s">
        <v>45</v>
      </c>
    </row>
    <row r="22" spans="1:35" s="26" customFormat="1" x14ac:dyDescent="0.25">
      <c r="A22" s="58" t="s">
        <v>77</v>
      </c>
      <c r="B22" s="58" t="s">
        <v>64</v>
      </c>
      <c r="C22" s="13" t="s">
        <v>58</v>
      </c>
      <c r="D22" s="14" t="s">
        <v>45</v>
      </c>
      <c r="E22" s="15">
        <v>10.4</v>
      </c>
      <c r="F22" s="16" t="s">
        <v>61</v>
      </c>
      <c r="G22" s="17">
        <v>1</v>
      </c>
      <c r="H22" s="17">
        <v>1</v>
      </c>
      <c r="I22" s="105" t="s">
        <v>62</v>
      </c>
      <c r="J22" s="16">
        <v>11</v>
      </c>
      <c r="K22" s="13">
        <v>11</v>
      </c>
      <c r="L22" s="13">
        <v>5</v>
      </c>
      <c r="M22" s="13">
        <v>120</v>
      </c>
      <c r="N22" s="13" t="s">
        <v>46</v>
      </c>
      <c r="O22" s="13" t="s">
        <v>47</v>
      </c>
      <c r="P22" s="18">
        <v>713896</v>
      </c>
      <c r="Q22" s="17">
        <v>15216</v>
      </c>
      <c r="R22" s="17">
        <v>5116</v>
      </c>
      <c r="S22" s="29">
        <v>0.33622502628811779</v>
      </c>
      <c r="T22" s="17">
        <v>57561</v>
      </c>
      <c r="U22" s="17">
        <v>15237</v>
      </c>
      <c r="V22" s="17">
        <v>33</v>
      </c>
      <c r="W22" s="22">
        <f t="shared" si="7"/>
        <v>546612</v>
      </c>
      <c r="X22" s="30">
        <f t="shared" si="0"/>
        <v>35805</v>
      </c>
      <c r="Y22" s="30">
        <f t="shared" si="1"/>
        <v>40062</v>
      </c>
      <c r="Z22" s="30">
        <f t="shared" si="2"/>
        <v>4257</v>
      </c>
      <c r="AA22" s="30">
        <f t="shared" si="8"/>
        <v>510807</v>
      </c>
      <c r="AB22" s="30">
        <f t="shared" si="3"/>
        <v>375210</v>
      </c>
      <c r="AC22" s="30">
        <f t="shared" si="4"/>
        <v>82665</v>
      </c>
      <c r="AD22" s="30">
        <f t="shared" si="5"/>
        <v>49632</v>
      </c>
      <c r="AE22" s="22">
        <v>4</v>
      </c>
      <c r="AF22" s="22">
        <v>3</v>
      </c>
      <c r="AG22" s="23">
        <f t="shared" si="6"/>
        <v>5.4883537134201224E-6</v>
      </c>
      <c r="AH22" s="24" t="s">
        <v>38</v>
      </c>
      <c r="AI22" s="24" t="s">
        <v>69</v>
      </c>
    </row>
    <row r="23" spans="1:35" s="26" customFormat="1" x14ac:dyDescent="0.25">
      <c r="A23" s="48" t="s">
        <v>78</v>
      </c>
      <c r="B23" s="48" t="s">
        <v>64</v>
      </c>
      <c r="C23" s="13" t="s">
        <v>58</v>
      </c>
      <c r="D23" s="14" t="s">
        <v>45</v>
      </c>
      <c r="E23" s="15">
        <v>10.4</v>
      </c>
      <c r="F23" s="16" t="s">
        <v>61</v>
      </c>
      <c r="G23" s="17">
        <v>1</v>
      </c>
      <c r="H23" s="17">
        <v>1</v>
      </c>
      <c r="I23" s="105" t="s">
        <v>62</v>
      </c>
      <c r="J23" s="16">
        <v>11</v>
      </c>
      <c r="K23" s="13">
        <v>11</v>
      </c>
      <c r="L23" s="13">
        <v>5</v>
      </c>
      <c r="M23" s="13">
        <v>120</v>
      </c>
      <c r="N23" s="13" t="s">
        <v>46</v>
      </c>
      <c r="O23" s="13" t="s">
        <v>47</v>
      </c>
      <c r="P23" s="18">
        <v>1017866</v>
      </c>
      <c r="Q23" s="17">
        <v>31208</v>
      </c>
      <c r="R23" s="17">
        <v>10596</v>
      </c>
      <c r="S23" s="19">
        <v>0.33952832607023842</v>
      </c>
      <c r="T23" s="17">
        <v>132449</v>
      </c>
      <c r="U23" s="17">
        <v>31881</v>
      </c>
      <c r="V23" s="17">
        <v>75</v>
      </c>
      <c r="W23" s="22">
        <f t="shared" si="7"/>
        <v>1242300</v>
      </c>
      <c r="X23" s="30">
        <f t="shared" si="0"/>
        <v>81375</v>
      </c>
      <c r="Y23" s="30">
        <f t="shared" si="1"/>
        <v>91050</v>
      </c>
      <c r="Z23" s="30">
        <f t="shared" si="2"/>
        <v>9675</v>
      </c>
      <c r="AA23" s="30">
        <f t="shared" si="8"/>
        <v>1160925</v>
      </c>
      <c r="AB23" s="30">
        <f t="shared" si="3"/>
        <v>852750</v>
      </c>
      <c r="AC23" s="30">
        <f t="shared" si="4"/>
        <v>187875</v>
      </c>
      <c r="AD23" s="30">
        <f t="shared" si="5"/>
        <v>112800</v>
      </c>
      <c r="AE23" s="22">
        <v>4</v>
      </c>
      <c r="AF23" s="22">
        <v>3</v>
      </c>
      <c r="AG23" s="23">
        <f t="shared" si="6"/>
        <v>2.4148756339048539E-6</v>
      </c>
      <c r="AH23" s="24" t="s">
        <v>38</v>
      </c>
      <c r="AI23" s="22" t="s">
        <v>45</v>
      </c>
    </row>
    <row r="24" spans="1:35" s="45" customFormat="1" x14ac:dyDescent="0.25">
      <c r="A24" s="61" t="s">
        <v>79</v>
      </c>
      <c r="B24" s="61" t="s">
        <v>64</v>
      </c>
      <c r="C24" s="32" t="s">
        <v>58</v>
      </c>
      <c r="D24" s="33" t="s">
        <v>45</v>
      </c>
      <c r="E24" s="34">
        <v>10.4</v>
      </c>
      <c r="F24" s="35" t="s">
        <v>61</v>
      </c>
      <c r="G24" s="36">
        <v>1</v>
      </c>
      <c r="H24" s="36">
        <v>1</v>
      </c>
      <c r="I24" s="106" t="s">
        <v>62</v>
      </c>
      <c r="J24" s="35">
        <v>11</v>
      </c>
      <c r="K24" s="32">
        <v>11</v>
      </c>
      <c r="L24" s="32">
        <v>5</v>
      </c>
      <c r="M24" s="32">
        <v>120</v>
      </c>
      <c r="N24" s="32" t="s">
        <v>46</v>
      </c>
      <c r="O24" s="32" t="s">
        <v>47</v>
      </c>
      <c r="P24" s="37">
        <v>546809</v>
      </c>
      <c r="Q24" s="36">
        <v>20838</v>
      </c>
      <c r="R24" s="36">
        <v>10458</v>
      </c>
      <c r="S24" s="38">
        <v>0.50187158076590843</v>
      </c>
      <c r="T24" s="36">
        <v>73979</v>
      </c>
      <c r="U24" s="36">
        <v>32799</v>
      </c>
      <c r="V24" s="36">
        <v>70</v>
      </c>
      <c r="W24" s="39">
        <f t="shared" si="7"/>
        <v>1159480</v>
      </c>
      <c r="X24" s="40">
        <f t="shared" si="0"/>
        <v>75950</v>
      </c>
      <c r="Y24" s="40">
        <f t="shared" si="1"/>
        <v>84980</v>
      </c>
      <c r="Z24" s="40">
        <f t="shared" si="2"/>
        <v>9030</v>
      </c>
      <c r="AA24" s="40">
        <f t="shared" si="8"/>
        <v>1083530</v>
      </c>
      <c r="AB24" s="40">
        <f t="shared" si="3"/>
        <v>795900</v>
      </c>
      <c r="AC24" s="40">
        <f t="shared" si="4"/>
        <v>175350</v>
      </c>
      <c r="AD24" s="40">
        <f t="shared" si="5"/>
        <v>105280</v>
      </c>
      <c r="AE24" s="39">
        <v>3</v>
      </c>
      <c r="AF24" s="39">
        <v>2</v>
      </c>
      <c r="AG24" s="42">
        <f t="shared" si="6"/>
        <v>1.7249111670748957E-6</v>
      </c>
      <c r="AH24" s="52" t="s">
        <v>38</v>
      </c>
      <c r="AI24" s="39" t="s">
        <v>45</v>
      </c>
    </row>
    <row r="25" spans="1:35" s="26" customFormat="1" x14ac:dyDescent="0.25">
      <c r="A25" s="12" t="s">
        <v>80</v>
      </c>
      <c r="B25" s="12" t="s">
        <v>84</v>
      </c>
      <c r="C25" s="13" t="s">
        <v>55</v>
      </c>
      <c r="D25" s="14" t="s">
        <v>60</v>
      </c>
      <c r="E25" s="15">
        <v>3.1</v>
      </c>
      <c r="F25" s="16" t="s">
        <v>81</v>
      </c>
      <c r="G25" s="17">
        <v>3</v>
      </c>
      <c r="H25" s="17">
        <v>3</v>
      </c>
      <c r="I25" s="105" t="s">
        <v>82</v>
      </c>
      <c r="J25" s="16">
        <v>9</v>
      </c>
      <c r="K25" s="13">
        <v>6</v>
      </c>
      <c r="L25" s="13">
        <v>4</v>
      </c>
      <c r="M25" s="13" t="s">
        <v>38</v>
      </c>
      <c r="N25" s="13" t="s">
        <v>38</v>
      </c>
      <c r="O25" s="13" t="s">
        <v>38</v>
      </c>
      <c r="P25" s="18">
        <v>4379735</v>
      </c>
      <c r="Q25" s="17">
        <v>293071</v>
      </c>
      <c r="R25" s="17">
        <v>286020</v>
      </c>
      <c r="S25" s="19">
        <v>0.97594098358418269</v>
      </c>
      <c r="T25" s="17">
        <v>984536</v>
      </c>
      <c r="U25" s="17">
        <v>955770</v>
      </c>
      <c r="V25" s="17">
        <v>2544</v>
      </c>
      <c r="W25" s="22">
        <f t="shared" si="7"/>
        <v>42138816</v>
      </c>
      <c r="X25" s="30">
        <f t="shared" si="0"/>
        <v>2760240</v>
      </c>
      <c r="Y25" s="30">
        <f t="shared" si="1"/>
        <v>3088416</v>
      </c>
      <c r="Z25" s="30">
        <f t="shared" si="2"/>
        <v>328176</v>
      </c>
      <c r="AA25" s="30">
        <f t="shared" si="8"/>
        <v>39378576</v>
      </c>
      <c r="AB25" s="30">
        <f t="shared" si="3"/>
        <v>28925280</v>
      </c>
      <c r="AC25" s="30">
        <f t="shared" si="4"/>
        <v>6372720</v>
      </c>
      <c r="AD25" s="30">
        <f t="shared" si="5"/>
        <v>3826176</v>
      </c>
      <c r="AE25" s="22">
        <v>78</v>
      </c>
      <c r="AF25" s="20">
        <v>75</v>
      </c>
      <c r="AG25" s="23">
        <f t="shared" si="6"/>
        <v>1.779831687724686E-6</v>
      </c>
      <c r="AH25" s="54" t="s">
        <v>38</v>
      </c>
      <c r="AI25" s="22" t="s">
        <v>3</v>
      </c>
    </row>
    <row r="26" spans="1:35" s="26" customFormat="1" x14ac:dyDescent="0.25">
      <c r="A26" s="47" t="s">
        <v>83</v>
      </c>
      <c r="B26" s="47" t="s">
        <v>84</v>
      </c>
      <c r="C26" s="13" t="s">
        <v>35</v>
      </c>
      <c r="D26" s="14" t="s">
        <v>36</v>
      </c>
      <c r="E26" s="15">
        <v>3.1</v>
      </c>
      <c r="F26" s="16" t="s">
        <v>81</v>
      </c>
      <c r="G26" s="17">
        <v>3</v>
      </c>
      <c r="H26" s="17">
        <v>3</v>
      </c>
      <c r="I26" s="105" t="s">
        <v>82</v>
      </c>
      <c r="J26" s="16">
        <v>9</v>
      </c>
      <c r="K26" s="13">
        <v>6</v>
      </c>
      <c r="L26" s="13">
        <v>4</v>
      </c>
      <c r="M26" s="13" t="s">
        <v>38</v>
      </c>
      <c r="N26" s="13" t="s">
        <v>38</v>
      </c>
      <c r="O26" s="13" t="s">
        <v>38</v>
      </c>
      <c r="P26" s="18">
        <v>4768711</v>
      </c>
      <c r="Q26" s="56">
        <v>111377</v>
      </c>
      <c r="R26" s="56">
        <v>97055</v>
      </c>
      <c r="S26" s="60">
        <v>0.87140971654829991</v>
      </c>
      <c r="T26" s="56">
        <v>528742</v>
      </c>
      <c r="U26" s="56">
        <v>451054</v>
      </c>
      <c r="V26" s="56">
        <v>593</v>
      </c>
      <c r="W26" s="22">
        <f t="shared" si="7"/>
        <v>9822452</v>
      </c>
      <c r="X26" s="30">
        <f t="shared" si="0"/>
        <v>643405</v>
      </c>
      <c r="Y26" s="30">
        <f t="shared" si="1"/>
        <v>719902</v>
      </c>
      <c r="Z26" s="30">
        <f t="shared" si="2"/>
        <v>76497</v>
      </c>
      <c r="AA26" s="30">
        <f t="shared" si="8"/>
        <v>9179047</v>
      </c>
      <c r="AB26" s="30">
        <f t="shared" si="3"/>
        <v>6742410</v>
      </c>
      <c r="AC26" s="30">
        <f t="shared" si="4"/>
        <v>1485465</v>
      </c>
      <c r="AD26" s="30">
        <f t="shared" si="5"/>
        <v>891872</v>
      </c>
      <c r="AE26" s="22">
        <v>47</v>
      </c>
      <c r="AF26" s="20">
        <v>43</v>
      </c>
      <c r="AG26" s="23">
        <f t="shared" si="6"/>
        <v>4.3777256432507891E-6</v>
      </c>
      <c r="AH26" s="24" t="s">
        <v>38</v>
      </c>
      <c r="AI26" s="25" t="s">
        <v>3</v>
      </c>
    </row>
    <row r="27" spans="1:35" s="26" customFormat="1" x14ac:dyDescent="0.25">
      <c r="A27" s="28" t="s">
        <v>85</v>
      </c>
      <c r="B27" s="28" t="s">
        <v>84</v>
      </c>
      <c r="C27" s="13" t="s">
        <v>41</v>
      </c>
      <c r="D27" s="14" t="s">
        <v>42</v>
      </c>
      <c r="E27" s="15">
        <v>3.1</v>
      </c>
      <c r="F27" s="16" t="s">
        <v>81</v>
      </c>
      <c r="G27" s="17">
        <v>3</v>
      </c>
      <c r="H27" s="17">
        <v>3</v>
      </c>
      <c r="I27" s="105" t="s">
        <v>82</v>
      </c>
      <c r="J27" s="16">
        <v>9</v>
      </c>
      <c r="K27" s="13">
        <v>6</v>
      </c>
      <c r="L27" s="13">
        <v>4</v>
      </c>
      <c r="M27" s="13" t="s">
        <v>38</v>
      </c>
      <c r="N27" s="13" t="s">
        <v>38</v>
      </c>
      <c r="O27" s="13" t="s">
        <v>38</v>
      </c>
      <c r="P27" s="18">
        <v>13785744</v>
      </c>
      <c r="Q27" s="17">
        <v>699425</v>
      </c>
      <c r="R27" s="17">
        <v>678226</v>
      </c>
      <c r="S27" s="29">
        <v>0.96969081745719699</v>
      </c>
      <c r="T27" s="17">
        <v>2463265</v>
      </c>
      <c r="U27" s="17">
        <v>2362701</v>
      </c>
      <c r="V27" s="17">
        <v>5189</v>
      </c>
      <c r="W27" s="22">
        <f t="shared" si="7"/>
        <v>85950596</v>
      </c>
      <c r="X27" s="30">
        <f t="shared" si="0"/>
        <v>5630065</v>
      </c>
      <c r="Y27" s="30">
        <f t="shared" si="1"/>
        <v>6299446</v>
      </c>
      <c r="Z27" s="30">
        <f t="shared" si="2"/>
        <v>669381</v>
      </c>
      <c r="AA27" s="30">
        <f t="shared" si="8"/>
        <v>80320531</v>
      </c>
      <c r="AB27" s="30">
        <f t="shared" si="3"/>
        <v>58998930</v>
      </c>
      <c r="AC27" s="30">
        <f t="shared" si="4"/>
        <v>12998445</v>
      </c>
      <c r="AD27" s="30">
        <f t="shared" si="5"/>
        <v>7804256</v>
      </c>
      <c r="AE27" s="22">
        <v>162</v>
      </c>
      <c r="AF27" s="22">
        <v>158</v>
      </c>
      <c r="AG27" s="23">
        <f t="shared" si="6"/>
        <v>1.8382653216273218E-6</v>
      </c>
      <c r="AH27" s="17" t="s">
        <v>43</v>
      </c>
      <c r="AI27" s="25" t="s">
        <v>3</v>
      </c>
    </row>
    <row r="28" spans="1:35" s="26" customFormat="1" x14ac:dyDescent="0.25">
      <c r="A28" s="62" t="s">
        <v>86</v>
      </c>
      <c r="B28" s="62" t="s">
        <v>84</v>
      </c>
      <c r="C28" s="13" t="s">
        <v>35</v>
      </c>
      <c r="D28" s="14" t="s">
        <v>45</v>
      </c>
      <c r="E28" s="15">
        <v>3.1</v>
      </c>
      <c r="F28" s="16" t="s">
        <v>81</v>
      </c>
      <c r="G28" s="17">
        <v>3</v>
      </c>
      <c r="H28" s="17">
        <v>3</v>
      </c>
      <c r="I28" s="105" t="s">
        <v>82</v>
      </c>
      <c r="J28" s="16">
        <v>9</v>
      </c>
      <c r="K28" s="13">
        <v>6</v>
      </c>
      <c r="L28" s="13">
        <v>2</v>
      </c>
      <c r="M28" s="13">
        <v>120</v>
      </c>
      <c r="N28" s="13" t="s">
        <v>46</v>
      </c>
      <c r="O28" s="13" t="s">
        <v>47</v>
      </c>
      <c r="P28" s="18">
        <v>965404</v>
      </c>
      <c r="Q28" s="17">
        <v>26278</v>
      </c>
      <c r="R28" s="17">
        <v>5010</v>
      </c>
      <c r="S28" s="19">
        <v>0.1906537788263947</v>
      </c>
      <c r="T28" s="17">
        <v>141830</v>
      </c>
      <c r="U28" s="17">
        <v>22136</v>
      </c>
      <c r="V28" s="17">
        <v>30</v>
      </c>
      <c r="W28" s="22">
        <f t="shared" si="7"/>
        <v>496920</v>
      </c>
      <c r="X28" s="30">
        <f t="shared" si="0"/>
        <v>32550</v>
      </c>
      <c r="Y28" s="30">
        <f t="shared" si="1"/>
        <v>36420</v>
      </c>
      <c r="Z28" s="30">
        <f t="shared" si="2"/>
        <v>3870</v>
      </c>
      <c r="AA28" s="30">
        <f t="shared" si="8"/>
        <v>464370</v>
      </c>
      <c r="AB28" s="30">
        <f t="shared" si="3"/>
        <v>341100</v>
      </c>
      <c r="AC28" s="30">
        <f t="shared" si="4"/>
        <v>75150</v>
      </c>
      <c r="AD28" s="30">
        <f t="shared" si="5"/>
        <v>45120</v>
      </c>
      <c r="AE28" s="22">
        <v>3</v>
      </c>
      <c r="AF28" s="20">
        <v>0</v>
      </c>
      <c r="AG28" s="23">
        <f t="shared" si="6"/>
        <v>0</v>
      </c>
      <c r="AH28" s="24" t="s">
        <v>38</v>
      </c>
      <c r="AI28" s="24" t="s">
        <v>69</v>
      </c>
    </row>
    <row r="29" spans="1:35" x14ac:dyDescent="0.25">
      <c r="A29" s="63" t="s">
        <v>87</v>
      </c>
      <c r="B29" s="63" t="s">
        <v>84</v>
      </c>
      <c r="C29" s="13" t="s">
        <v>55</v>
      </c>
      <c r="D29" s="14" t="s">
        <v>45</v>
      </c>
      <c r="E29" s="15">
        <v>3.1</v>
      </c>
      <c r="F29" s="16" t="s">
        <v>81</v>
      </c>
      <c r="G29" s="17">
        <v>3</v>
      </c>
      <c r="H29" s="17">
        <v>3</v>
      </c>
      <c r="I29" s="105" t="s">
        <v>82</v>
      </c>
      <c r="J29" s="16">
        <v>9</v>
      </c>
      <c r="K29" s="13">
        <v>6</v>
      </c>
      <c r="L29" s="13">
        <v>2</v>
      </c>
      <c r="M29" s="13">
        <v>120</v>
      </c>
      <c r="N29" s="13" t="s">
        <v>46</v>
      </c>
      <c r="O29" s="13" t="s">
        <v>47</v>
      </c>
      <c r="P29" s="18">
        <v>554879</v>
      </c>
      <c r="Q29" s="17">
        <v>23511</v>
      </c>
      <c r="R29" s="17">
        <v>12123</v>
      </c>
      <c r="S29" s="29">
        <v>0.51563098124282247</v>
      </c>
      <c r="T29" s="17">
        <v>86252</v>
      </c>
      <c r="U29" s="17">
        <v>38182</v>
      </c>
      <c r="V29" s="17">
        <v>79</v>
      </c>
      <c r="W29" s="22">
        <f t="shared" si="7"/>
        <v>1308556</v>
      </c>
      <c r="X29" s="30">
        <f t="shared" si="0"/>
        <v>85715</v>
      </c>
      <c r="Y29" s="30">
        <f t="shared" si="1"/>
        <v>95906</v>
      </c>
      <c r="Z29" s="30">
        <f t="shared" si="2"/>
        <v>10191</v>
      </c>
      <c r="AA29" s="30">
        <f t="shared" si="8"/>
        <v>1222841</v>
      </c>
      <c r="AB29" s="30">
        <f t="shared" si="3"/>
        <v>898230</v>
      </c>
      <c r="AC29" s="30">
        <f t="shared" si="4"/>
        <v>197895</v>
      </c>
      <c r="AD29" s="30">
        <f t="shared" si="5"/>
        <v>118816</v>
      </c>
      <c r="AE29" s="22">
        <v>5</v>
      </c>
      <c r="AF29" s="22">
        <v>2</v>
      </c>
      <c r="AG29" s="23">
        <f t="shared" si="6"/>
        <v>1.528402299939781E-6</v>
      </c>
      <c r="AH29" s="24" t="s">
        <v>38</v>
      </c>
      <c r="AI29" s="22" t="s">
        <v>45</v>
      </c>
    </row>
    <row r="30" spans="1:35" x14ac:dyDescent="0.25">
      <c r="A30" s="47" t="s">
        <v>88</v>
      </c>
      <c r="B30" s="47" t="s">
        <v>84</v>
      </c>
      <c r="C30" s="13" t="s">
        <v>55</v>
      </c>
      <c r="D30" s="14" t="s">
        <v>45</v>
      </c>
      <c r="E30" s="15">
        <v>3.1</v>
      </c>
      <c r="F30" s="16" t="s">
        <v>81</v>
      </c>
      <c r="G30" s="17">
        <v>3</v>
      </c>
      <c r="H30" s="17">
        <v>0</v>
      </c>
      <c r="I30" s="105" t="s">
        <v>82</v>
      </c>
      <c r="J30" s="16">
        <v>9</v>
      </c>
      <c r="K30" s="13">
        <v>6</v>
      </c>
      <c r="L30" s="13">
        <v>2</v>
      </c>
      <c r="M30" s="13">
        <v>140</v>
      </c>
      <c r="N30" s="13" t="s">
        <v>46</v>
      </c>
      <c r="O30" s="13" t="s">
        <v>47</v>
      </c>
      <c r="P30" s="18">
        <v>1157464</v>
      </c>
      <c r="Q30" s="17">
        <v>55922</v>
      </c>
      <c r="R30" s="17">
        <v>32906</v>
      </c>
      <c r="S30" s="19">
        <v>0.58842673724115735</v>
      </c>
      <c r="T30" s="17">
        <v>217102</v>
      </c>
      <c r="U30" s="17">
        <v>110711</v>
      </c>
      <c r="V30" s="17">
        <v>170</v>
      </c>
      <c r="W30" s="22">
        <f t="shared" si="7"/>
        <v>2815880</v>
      </c>
      <c r="X30" s="30">
        <f t="shared" si="0"/>
        <v>184450</v>
      </c>
      <c r="Y30" s="30">
        <f t="shared" si="1"/>
        <v>206380</v>
      </c>
      <c r="Z30" s="30">
        <f t="shared" si="2"/>
        <v>21930</v>
      </c>
      <c r="AA30" s="30">
        <f t="shared" si="8"/>
        <v>2631430</v>
      </c>
      <c r="AB30" s="30">
        <f t="shared" si="3"/>
        <v>1932900</v>
      </c>
      <c r="AC30" s="30">
        <f t="shared" si="4"/>
        <v>425850</v>
      </c>
      <c r="AD30" s="30">
        <f t="shared" si="5"/>
        <v>255680</v>
      </c>
      <c r="AE30" s="22">
        <v>3</v>
      </c>
      <c r="AF30" s="22">
        <v>3</v>
      </c>
      <c r="AG30" s="23">
        <f t="shared" si="6"/>
        <v>1.0653863090756707E-6</v>
      </c>
      <c r="AH30" s="24" t="s">
        <v>38</v>
      </c>
      <c r="AI30" s="22" t="s">
        <v>45</v>
      </c>
    </row>
    <row r="31" spans="1:35" x14ac:dyDescent="0.25">
      <c r="A31" s="48" t="s">
        <v>89</v>
      </c>
      <c r="B31" s="48" t="s">
        <v>84</v>
      </c>
      <c r="C31" s="13" t="s">
        <v>55</v>
      </c>
      <c r="D31" s="14" t="s">
        <v>45</v>
      </c>
      <c r="E31" s="15">
        <v>3.1</v>
      </c>
      <c r="F31" s="16" t="s">
        <v>81</v>
      </c>
      <c r="G31" s="17">
        <v>3</v>
      </c>
      <c r="H31" s="17">
        <v>2</v>
      </c>
      <c r="I31" s="105" t="s">
        <v>82</v>
      </c>
      <c r="J31" s="16">
        <v>9</v>
      </c>
      <c r="K31" s="13">
        <v>6</v>
      </c>
      <c r="L31" s="13">
        <v>2</v>
      </c>
      <c r="M31" s="13">
        <v>120</v>
      </c>
      <c r="N31" s="13" t="s">
        <v>46</v>
      </c>
      <c r="O31" s="13" t="s">
        <v>47</v>
      </c>
      <c r="P31" s="18">
        <v>524711</v>
      </c>
      <c r="Q31" s="17">
        <v>28408</v>
      </c>
      <c r="R31" s="17">
        <v>8538</v>
      </c>
      <c r="S31" s="19">
        <v>0.30054914108701775</v>
      </c>
      <c r="T31" s="17">
        <v>107158</v>
      </c>
      <c r="U31" s="17">
        <v>28208</v>
      </c>
      <c r="V31" s="17">
        <v>59</v>
      </c>
      <c r="W31" s="22">
        <f t="shared" si="7"/>
        <v>977276</v>
      </c>
      <c r="X31" s="30">
        <f t="shared" si="0"/>
        <v>64015</v>
      </c>
      <c r="Y31" s="30">
        <f t="shared" si="1"/>
        <v>71626</v>
      </c>
      <c r="Z31" s="30">
        <f t="shared" si="2"/>
        <v>7611</v>
      </c>
      <c r="AA31" s="30">
        <f t="shared" si="8"/>
        <v>913261</v>
      </c>
      <c r="AB31" s="30">
        <f t="shared" si="3"/>
        <v>670830</v>
      </c>
      <c r="AC31" s="30">
        <f t="shared" si="4"/>
        <v>147795</v>
      </c>
      <c r="AD31" s="30">
        <f t="shared" si="5"/>
        <v>88736</v>
      </c>
      <c r="AE31" s="22">
        <v>2</v>
      </c>
      <c r="AF31" s="22">
        <v>0</v>
      </c>
      <c r="AG31" s="23">
        <f t="shared" si="6"/>
        <v>0</v>
      </c>
      <c r="AH31" s="24" t="s">
        <v>38</v>
      </c>
      <c r="AI31" s="22" t="s">
        <v>45</v>
      </c>
    </row>
    <row r="32" spans="1:35" x14ac:dyDescent="0.25">
      <c r="A32" s="47" t="s">
        <v>90</v>
      </c>
      <c r="B32" s="47" t="s">
        <v>84</v>
      </c>
      <c r="C32" s="13" t="s">
        <v>55</v>
      </c>
      <c r="D32" s="14" t="s">
        <v>45</v>
      </c>
      <c r="E32" s="15">
        <v>3.1</v>
      </c>
      <c r="F32" s="16" t="s">
        <v>81</v>
      </c>
      <c r="G32" s="17">
        <v>3</v>
      </c>
      <c r="H32" s="17">
        <v>3</v>
      </c>
      <c r="I32" s="105" t="s">
        <v>82</v>
      </c>
      <c r="J32" s="16">
        <v>9</v>
      </c>
      <c r="K32" s="13">
        <v>6</v>
      </c>
      <c r="L32" s="13">
        <v>2</v>
      </c>
      <c r="M32" s="13">
        <v>120</v>
      </c>
      <c r="N32" s="13" t="s">
        <v>46</v>
      </c>
      <c r="O32" s="13" t="s">
        <v>47</v>
      </c>
      <c r="P32" s="18">
        <v>1532381</v>
      </c>
      <c r="Q32" s="17">
        <v>60338</v>
      </c>
      <c r="R32" s="17">
        <v>24732</v>
      </c>
      <c r="S32" s="19">
        <v>0.40989094766150685</v>
      </c>
      <c r="T32" s="17">
        <v>227452</v>
      </c>
      <c r="U32" s="17">
        <v>79674</v>
      </c>
      <c r="V32" s="17">
        <v>129</v>
      </c>
      <c r="W32" s="22">
        <f t="shared" si="7"/>
        <v>2136756</v>
      </c>
      <c r="X32" s="30">
        <f t="shared" si="0"/>
        <v>139965</v>
      </c>
      <c r="Y32" s="30">
        <f t="shared" si="1"/>
        <v>156606</v>
      </c>
      <c r="Z32" s="30">
        <f t="shared" si="2"/>
        <v>16641</v>
      </c>
      <c r="AA32" s="30">
        <f t="shared" si="8"/>
        <v>1996791</v>
      </c>
      <c r="AB32" s="30">
        <f t="shared" si="3"/>
        <v>1466730</v>
      </c>
      <c r="AC32" s="30">
        <f t="shared" si="4"/>
        <v>323145</v>
      </c>
      <c r="AD32" s="30">
        <f t="shared" si="5"/>
        <v>194016</v>
      </c>
      <c r="AE32" s="22">
        <v>6</v>
      </c>
      <c r="AF32" s="22">
        <v>3</v>
      </c>
      <c r="AG32" s="23">
        <f t="shared" si="6"/>
        <v>1.4039974615725894E-6</v>
      </c>
      <c r="AH32" s="24" t="s">
        <v>38</v>
      </c>
      <c r="AI32" s="22" t="s">
        <v>45</v>
      </c>
    </row>
    <row r="33" spans="1:146" s="53" customFormat="1" x14ac:dyDescent="0.25">
      <c r="A33" s="64" t="s">
        <v>91</v>
      </c>
      <c r="B33" s="64" t="s">
        <v>84</v>
      </c>
      <c r="C33" s="32" t="s">
        <v>58</v>
      </c>
      <c r="D33" s="33" t="s">
        <v>45</v>
      </c>
      <c r="E33" s="34">
        <v>3.1</v>
      </c>
      <c r="F33" s="35" t="s">
        <v>81</v>
      </c>
      <c r="G33" s="36">
        <v>3</v>
      </c>
      <c r="H33" s="36">
        <v>2</v>
      </c>
      <c r="I33" s="106" t="s">
        <v>82</v>
      </c>
      <c r="J33" s="35">
        <v>9</v>
      </c>
      <c r="K33" s="32">
        <v>6</v>
      </c>
      <c r="L33" s="32">
        <v>2</v>
      </c>
      <c r="M33" s="32">
        <v>120</v>
      </c>
      <c r="N33" s="32" t="s">
        <v>46</v>
      </c>
      <c r="O33" s="32" t="s">
        <v>47</v>
      </c>
      <c r="P33" s="37">
        <v>594915</v>
      </c>
      <c r="Q33" s="36">
        <v>13306</v>
      </c>
      <c r="R33" s="36">
        <v>1128</v>
      </c>
      <c r="S33" s="38">
        <v>8.4773786261836764E-2</v>
      </c>
      <c r="T33" s="36">
        <v>59406</v>
      </c>
      <c r="U33" s="36">
        <v>3510</v>
      </c>
      <c r="V33" s="36">
        <v>9</v>
      </c>
      <c r="W33" s="39">
        <f t="shared" si="7"/>
        <v>149076</v>
      </c>
      <c r="X33" s="40">
        <f t="shared" si="0"/>
        <v>9765</v>
      </c>
      <c r="Y33" s="40">
        <f t="shared" si="1"/>
        <v>10926</v>
      </c>
      <c r="Z33" s="40">
        <f t="shared" si="2"/>
        <v>1161</v>
      </c>
      <c r="AA33" s="40">
        <f t="shared" si="8"/>
        <v>139311</v>
      </c>
      <c r="AB33" s="40">
        <f t="shared" si="3"/>
        <v>102330</v>
      </c>
      <c r="AC33" s="40">
        <f t="shared" si="4"/>
        <v>22545</v>
      </c>
      <c r="AD33" s="40">
        <f t="shared" si="5"/>
        <v>13536</v>
      </c>
      <c r="AE33" s="39">
        <v>3</v>
      </c>
      <c r="AF33" s="39">
        <v>1</v>
      </c>
      <c r="AG33" s="42">
        <f t="shared" si="6"/>
        <v>6.7079878719579279E-6</v>
      </c>
      <c r="AH33" s="52" t="s">
        <v>38</v>
      </c>
      <c r="AI33" s="52" t="s">
        <v>69</v>
      </c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</row>
    <row r="34" spans="1:146" x14ac:dyDescent="0.25">
      <c r="A34" s="28" t="s">
        <v>92</v>
      </c>
      <c r="B34" s="28" t="s">
        <v>93</v>
      </c>
      <c r="C34" s="13" t="s">
        <v>94</v>
      </c>
      <c r="D34" s="16" t="s">
        <v>36</v>
      </c>
      <c r="E34" s="15">
        <v>19.100000000000001</v>
      </c>
      <c r="F34" s="16" t="s">
        <v>37</v>
      </c>
      <c r="G34" s="17">
        <v>0</v>
      </c>
      <c r="H34" s="17">
        <v>0</v>
      </c>
      <c r="I34" s="105" t="s">
        <v>82</v>
      </c>
      <c r="J34" s="16">
        <v>22</v>
      </c>
      <c r="K34" s="13">
        <v>2</v>
      </c>
      <c r="L34" s="13">
        <v>2</v>
      </c>
      <c r="M34" s="13" t="s">
        <v>38</v>
      </c>
      <c r="N34" s="13" t="s">
        <v>38</v>
      </c>
      <c r="O34" s="13" t="s">
        <v>38</v>
      </c>
      <c r="P34" s="18">
        <v>12263720</v>
      </c>
      <c r="Q34" s="17">
        <v>527590</v>
      </c>
      <c r="R34" s="17">
        <v>472899</v>
      </c>
      <c r="S34" s="29">
        <v>0.89633806554331963</v>
      </c>
      <c r="T34" s="17">
        <v>2302027</v>
      </c>
      <c r="U34" s="17">
        <v>2038953</v>
      </c>
      <c r="V34" s="17">
        <v>3487</v>
      </c>
      <c r="W34" s="22">
        <f t="shared" si="7"/>
        <v>57758668</v>
      </c>
      <c r="X34" s="30">
        <f t="shared" si="0"/>
        <v>3783395</v>
      </c>
      <c r="Y34" s="30">
        <f t="shared" si="1"/>
        <v>4233218</v>
      </c>
      <c r="Z34" s="30">
        <f t="shared" si="2"/>
        <v>449823</v>
      </c>
      <c r="AA34" s="30">
        <f t="shared" si="8"/>
        <v>53975273</v>
      </c>
      <c r="AB34" s="30">
        <f t="shared" si="3"/>
        <v>39647190</v>
      </c>
      <c r="AC34" s="30">
        <f t="shared" si="4"/>
        <v>8734935</v>
      </c>
      <c r="AD34" s="30">
        <f t="shared" si="5"/>
        <v>5244448</v>
      </c>
      <c r="AE34" s="22">
        <v>579</v>
      </c>
      <c r="AF34" s="22">
        <v>558</v>
      </c>
      <c r="AG34" s="23">
        <f t="shared" si="6"/>
        <v>9.6608876091117621E-6</v>
      </c>
      <c r="AH34" s="17" t="s">
        <v>43</v>
      </c>
      <c r="AI34" s="22" t="s">
        <v>3</v>
      </c>
    </row>
    <row r="35" spans="1:146" x14ac:dyDescent="0.25">
      <c r="A35" s="65" t="s">
        <v>95</v>
      </c>
      <c r="B35" s="65" t="s">
        <v>93</v>
      </c>
      <c r="C35" s="13" t="s">
        <v>94</v>
      </c>
      <c r="D35" s="14" t="s">
        <v>42</v>
      </c>
      <c r="E35" s="15">
        <v>19.100000000000001</v>
      </c>
      <c r="F35" s="16" t="s">
        <v>37</v>
      </c>
      <c r="G35" s="17">
        <v>0</v>
      </c>
      <c r="H35" s="17">
        <v>0</v>
      </c>
      <c r="I35" s="105" t="s">
        <v>82</v>
      </c>
      <c r="J35" s="16">
        <v>22</v>
      </c>
      <c r="K35" s="13">
        <v>2</v>
      </c>
      <c r="L35" s="13">
        <v>2</v>
      </c>
      <c r="M35" s="13" t="s">
        <v>38</v>
      </c>
      <c r="N35" s="13" t="s">
        <v>38</v>
      </c>
      <c r="O35" s="13" t="s">
        <v>38</v>
      </c>
      <c r="P35" s="18">
        <v>16667171</v>
      </c>
      <c r="Q35" s="17">
        <v>571765</v>
      </c>
      <c r="R35" s="17">
        <v>558650</v>
      </c>
      <c r="S35" s="29">
        <v>0.97706225459760565</v>
      </c>
      <c r="T35" s="17">
        <v>3284018</v>
      </c>
      <c r="U35" s="17">
        <v>3201306</v>
      </c>
      <c r="V35" s="17">
        <v>4085</v>
      </c>
      <c r="W35" s="22">
        <f t="shared" si="7"/>
        <v>67663940</v>
      </c>
      <c r="X35" s="30">
        <f t="shared" si="0"/>
        <v>4432225</v>
      </c>
      <c r="Y35" s="30">
        <f t="shared" si="1"/>
        <v>4959190</v>
      </c>
      <c r="Z35" s="30">
        <f t="shared" si="2"/>
        <v>526965</v>
      </c>
      <c r="AA35" s="30">
        <f t="shared" si="8"/>
        <v>63231715</v>
      </c>
      <c r="AB35" s="30">
        <f t="shared" si="3"/>
        <v>46446450</v>
      </c>
      <c r="AC35" s="30">
        <f t="shared" si="4"/>
        <v>10232925</v>
      </c>
      <c r="AD35" s="30">
        <f t="shared" si="5"/>
        <v>6143840</v>
      </c>
      <c r="AE35" s="22">
        <v>359</v>
      </c>
      <c r="AF35" s="22">
        <v>338</v>
      </c>
      <c r="AG35" s="23">
        <f t="shared" si="6"/>
        <v>4.9952751790687919E-6</v>
      </c>
      <c r="AH35" s="17" t="s">
        <v>43</v>
      </c>
      <c r="AI35" s="25" t="s">
        <v>3</v>
      </c>
    </row>
    <row r="36" spans="1:146" x14ac:dyDescent="0.25">
      <c r="A36" s="49" t="s">
        <v>96</v>
      </c>
      <c r="B36" s="49" t="s">
        <v>93</v>
      </c>
      <c r="C36" s="13" t="s">
        <v>35</v>
      </c>
      <c r="D36" s="14" t="s">
        <v>45</v>
      </c>
      <c r="E36" s="15">
        <v>19.100000000000001</v>
      </c>
      <c r="F36" s="16" t="s">
        <v>37</v>
      </c>
      <c r="G36" s="17">
        <v>0</v>
      </c>
      <c r="H36" s="17">
        <v>0</v>
      </c>
      <c r="I36" s="105" t="s">
        <v>82</v>
      </c>
      <c r="J36" s="16">
        <v>22</v>
      </c>
      <c r="K36" s="13">
        <v>2</v>
      </c>
      <c r="L36" s="13">
        <v>2</v>
      </c>
      <c r="M36" s="13">
        <v>140</v>
      </c>
      <c r="N36" s="13" t="s">
        <v>46</v>
      </c>
      <c r="O36" s="13" t="s">
        <v>47</v>
      </c>
      <c r="P36" s="18">
        <v>1329443</v>
      </c>
      <c r="Q36" s="17">
        <v>31396</v>
      </c>
      <c r="R36" s="17">
        <v>22106</v>
      </c>
      <c r="S36" s="19">
        <v>0.70410243343101031</v>
      </c>
      <c r="T36" s="17">
        <v>135337</v>
      </c>
      <c r="U36" s="17">
        <v>84657</v>
      </c>
      <c r="V36" s="56">
        <v>124</v>
      </c>
      <c r="W36" s="22">
        <f t="shared" si="7"/>
        <v>2053936</v>
      </c>
      <c r="X36" s="30">
        <f t="shared" si="0"/>
        <v>134540</v>
      </c>
      <c r="Y36" s="30">
        <f t="shared" si="1"/>
        <v>150536</v>
      </c>
      <c r="Z36" s="30">
        <f t="shared" si="2"/>
        <v>15996</v>
      </c>
      <c r="AA36" s="30">
        <f t="shared" si="8"/>
        <v>1919396</v>
      </c>
      <c r="AB36" s="30">
        <f t="shared" si="3"/>
        <v>1409880</v>
      </c>
      <c r="AC36" s="30">
        <f t="shared" si="4"/>
        <v>310620</v>
      </c>
      <c r="AD36" s="30">
        <f t="shared" si="5"/>
        <v>186496</v>
      </c>
      <c r="AE36" s="22">
        <v>10</v>
      </c>
      <c r="AF36" s="20">
        <v>8</v>
      </c>
      <c r="AG36" s="23">
        <f t="shared" si="6"/>
        <v>3.8949606998465389E-6</v>
      </c>
      <c r="AH36" s="24" t="s">
        <v>38</v>
      </c>
      <c r="AI36" s="22" t="s">
        <v>45</v>
      </c>
    </row>
    <row r="37" spans="1:146" s="53" customFormat="1" x14ac:dyDescent="0.25">
      <c r="A37" s="66" t="s">
        <v>97</v>
      </c>
      <c r="B37" s="66" t="s">
        <v>93</v>
      </c>
      <c r="C37" s="32" t="s">
        <v>55</v>
      </c>
      <c r="D37" s="33" t="s">
        <v>45</v>
      </c>
      <c r="E37" s="34">
        <v>19.100000000000001</v>
      </c>
      <c r="F37" s="35" t="s">
        <v>37</v>
      </c>
      <c r="G37" s="36">
        <v>0</v>
      </c>
      <c r="H37" s="36">
        <v>0</v>
      </c>
      <c r="I37" s="106" t="s">
        <v>82</v>
      </c>
      <c r="J37" s="35">
        <v>22</v>
      </c>
      <c r="K37" s="32">
        <v>2</v>
      </c>
      <c r="L37" s="32">
        <v>2</v>
      </c>
      <c r="M37" s="32">
        <v>140</v>
      </c>
      <c r="N37" s="32" t="s">
        <v>46</v>
      </c>
      <c r="O37" s="32" t="s">
        <v>47</v>
      </c>
      <c r="P37" s="37">
        <v>2544221</v>
      </c>
      <c r="Q37" s="36">
        <v>118886</v>
      </c>
      <c r="R37" s="36">
        <v>68059</v>
      </c>
      <c r="S37" s="38">
        <v>0.57247278905842569</v>
      </c>
      <c r="T37" s="36">
        <v>431759</v>
      </c>
      <c r="U37" s="36">
        <v>217928</v>
      </c>
      <c r="V37" s="36">
        <v>386</v>
      </c>
      <c r="W37" s="39">
        <f t="shared" si="7"/>
        <v>6393704</v>
      </c>
      <c r="X37" s="40">
        <f t="shared" si="0"/>
        <v>418810</v>
      </c>
      <c r="Y37" s="40">
        <f t="shared" si="1"/>
        <v>468604</v>
      </c>
      <c r="Z37" s="40">
        <f t="shared" si="2"/>
        <v>49794</v>
      </c>
      <c r="AA37" s="40">
        <f t="shared" si="8"/>
        <v>5974894</v>
      </c>
      <c r="AB37" s="40">
        <f t="shared" si="3"/>
        <v>4388820</v>
      </c>
      <c r="AC37" s="40">
        <f t="shared" si="4"/>
        <v>966930</v>
      </c>
      <c r="AD37" s="40">
        <f t="shared" si="5"/>
        <v>580544</v>
      </c>
      <c r="AE37" s="39">
        <v>21</v>
      </c>
      <c r="AF37" s="39">
        <v>21</v>
      </c>
      <c r="AG37" s="42">
        <f t="shared" si="6"/>
        <v>3.2844811082902805E-6</v>
      </c>
      <c r="AH37" s="52" t="s">
        <v>38</v>
      </c>
      <c r="AI37" s="39" t="s">
        <v>45</v>
      </c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</row>
    <row r="38" spans="1:146" x14ac:dyDescent="0.25">
      <c r="A38" s="47" t="s">
        <v>98</v>
      </c>
      <c r="B38" s="47" t="s">
        <v>101</v>
      </c>
      <c r="C38" s="13" t="s">
        <v>35</v>
      </c>
      <c r="D38" s="16" t="s">
        <v>60</v>
      </c>
      <c r="E38" s="15">
        <v>1.7</v>
      </c>
      <c r="F38" s="16" t="s">
        <v>81</v>
      </c>
      <c r="G38" s="17">
        <v>2</v>
      </c>
      <c r="H38" s="17">
        <v>2</v>
      </c>
      <c r="I38" s="105" t="s">
        <v>99</v>
      </c>
      <c r="J38" s="16">
        <v>32</v>
      </c>
      <c r="K38" s="13">
        <v>13</v>
      </c>
      <c r="L38" s="13">
        <v>12</v>
      </c>
      <c r="M38" s="13" t="s">
        <v>38</v>
      </c>
      <c r="N38" s="13" t="s">
        <v>38</v>
      </c>
      <c r="O38" s="13" t="s">
        <v>38</v>
      </c>
      <c r="P38" s="18">
        <v>4082801</v>
      </c>
      <c r="Q38" s="17">
        <v>81673</v>
      </c>
      <c r="R38" s="17">
        <v>78158</v>
      </c>
      <c r="S38" s="19">
        <v>0.95696252127386039</v>
      </c>
      <c r="T38" s="17">
        <v>416517</v>
      </c>
      <c r="U38" s="17">
        <v>394372</v>
      </c>
      <c r="V38" s="17">
        <v>588</v>
      </c>
      <c r="W38" s="22">
        <f t="shared" si="7"/>
        <v>9739632</v>
      </c>
      <c r="X38" s="30">
        <f t="shared" si="0"/>
        <v>637980</v>
      </c>
      <c r="Y38" s="30">
        <f t="shared" si="1"/>
        <v>713832</v>
      </c>
      <c r="Z38" s="30">
        <f t="shared" si="2"/>
        <v>75852</v>
      </c>
      <c r="AA38" s="30">
        <f t="shared" si="8"/>
        <v>9101652</v>
      </c>
      <c r="AB38" s="30">
        <f t="shared" si="3"/>
        <v>6685560</v>
      </c>
      <c r="AC38" s="30">
        <f t="shared" si="4"/>
        <v>1472940</v>
      </c>
      <c r="AD38" s="30">
        <f t="shared" si="5"/>
        <v>884352</v>
      </c>
      <c r="AE38" s="22">
        <v>25</v>
      </c>
      <c r="AF38" s="20">
        <v>22</v>
      </c>
      <c r="AG38" s="23">
        <f t="shared" si="6"/>
        <v>2.2588122425980777E-6</v>
      </c>
      <c r="AH38" s="54" t="s">
        <v>38</v>
      </c>
      <c r="AI38" s="22" t="s">
        <v>3</v>
      </c>
    </row>
    <row r="39" spans="1:146" x14ac:dyDescent="0.25">
      <c r="A39" s="65" t="s">
        <v>100</v>
      </c>
      <c r="B39" s="65" t="s">
        <v>101</v>
      </c>
      <c r="C39" s="13" t="s">
        <v>94</v>
      </c>
      <c r="D39" s="14" t="s">
        <v>36</v>
      </c>
      <c r="E39" s="15">
        <v>1.7</v>
      </c>
      <c r="F39" s="16" t="s">
        <v>81</v>
      </c>
      <c r="G39" s="17">
        <v>2</v>
      </c>
      <c r="H39" s="17">
        <v>2</v>
      </c>
      <c r="I39" s="105" t="s">
        <v>99</v>
      </c>
      <c r="J39" s="16">
        <v>32</v>
      </c>
      <c r="K39" s="13">
        <v>13</v>
      </c>
      <c r="L39" s="13">
        <v>12</v>
      </c>
      <c r="M39" s="13" t="s">
        <v>38</v>
      </c>
      <c r="N39" s="13" t="s">
        <v>38</v>
      </c>
      <c r="O39" s="13" t="s">
        <v>38</v>
      </c>
      <c r="P39" s="18">
        <v>11042828</v>
      </c>
      <c r="Q39" s="17">
        <v>412129</v>
      </c>
      <c r="R39" s="17">
        <v>269787</v>
      </c>
      <c r="S39" s="29">
        <v>0.65461785023621244</v>
      </c>
      <c r="T39" s="17">
        <v>2167473</v>
      </c>
      <c r="U39" s="17">
        <v>1311451</v>
      </c>
      <c r="V39" s="17">
        <v>2431</v>
      </c>
      <c r="W39" s="22">
        <f t="shared" si="7"/>
        <v>40267084</v>
      </c>
      <c r="X39" s="30">
        <f t="shared" si="0"/>
        <v>2637635</v>
      </c>
      <c r="Y39" s="30">
        <f t="shared" si="1"/>
        <v>2951234</v>
      </c>
      <c r="Z39" s="30">
        <f t="shared" si="2"/>
        <v>313599</v>
      </c>
      <c r="AA39" s="30">
        <f t="shared" si="8"/>
        <v>37629449</v>
      </c>
      <c r="AB39" s="30">
        <f t="shared" si="3"/>
        <v>27640470</v>
      </c>
      <c r="AC39" s="30">
        <f t="shared" si="4"/>
        <v>6089655</v>
      </c>
      <c r="AD39" s="30">
        <f t="shared" si="5"/>
        <v>3656224</v>
      </c>
      <c r="AE39" s="22">
        <v>103</v>
      </c>
      <c r="AF39" s="22">
        <v>100</v>
      </c>
      <c r="AG39" s="23">
        <f t="shared" si="6"/>
        <v>2.4834179698733584E-6</v>
      </c>
      <c r="AH39" s="17" t="s">
        <v>43</v>
      </c>
      <c r="AI39" s="22" t="s">
        <v>3</v>
      </c>
    </row>
    <row r="40" spans="1:146" x14ac:dyDescent="0.25">
      <c r="A40" s="49" t="s">
        <v>102</v>
      </c>
      <c r="B40" s="49" t="s">
        <v>101</v>
      </c>
      <c r="C40" s="13" t="s">
        <v>103</v>
      </c>
      <c r="D40" s="14" t="s">
        <v>42</v>
      </c>
      <c r="E40" s="15">
        <v>1.7</v>
      </c>
      <c r="F40" s="16" t="s">
        <v>81</v>
      </c>
      <c r="G40" s="17">
        <v>2</v>
      </c>
      <c r="H40" s="17">
        <v>2</v>
      </c>
      <c r="I40" s="105" t="s">
        <v>99</v>
      </c>
      <c r="J40" s="16">
        <v>32</v>
      </c>
      <c r="K40" s="13">
        <v>13</v>
      </c>
      <c r="L40" s="13">
        <v>12</v>
      </c>
      <c r="M40" s="13" t="s">
        <v>38</v>
      </c>
      <c r="N40" s="13" t="s">
        <v>38</v>
      </c>
      <c r="O40" s="13" t="s">
        <v>38</v>
      </c>
      <c r="P40" s="18">
        <v>5866962</v>
      </c>
      <c r="Q40" s="17">
        <v>279895</v>
      </c>
      <c r="R40" s="17">
        <v>261653</v>
      </c>
      <c r="S40" s="19">
        <v>0.93482555958484437</v>
      </c>
      <c r="T40" s="17">
        <v>943867</v>
      </c>
      <c r="U40" s="17">
        <v>886980</v>
      </c>
      <c r="V40" s="67">
        <v>2976</v>
      </c>
      <c r="W40" s="20">
        <f t="shared" si="7"/>
        <v>49294464</v>
      </c>
      <c r="X40" s="21">
        <f t="shared" si="0"/>
        <v>3228960</v>
      </c>
      <c r="Y40" s="21">
        <f t="shared" si="1"/>
        <v>3612864</v>
      </c>
      <c r="Z40" s="21">
        <f t="shared" si="2"/>
        <v>383904</v>
      </c>
      <c r="AA40" s="21">
        <f t="shared" si="8"/>
        <v>46065504</v>
      </c>
      <c r="AB40" s="21">
        <f t="shared" si="3"/>
        <v>33837120</v>
      </c>
      <c r="AC40" s="21">
        <f t="shared" si="4"/>
        <v>7454880</v>
      </c>
      <c r="AD40" s="21">
        <f t="shared" si="5"/>
        <v>4475904</v>
      </c>
      <c r="AE40" s="20">
        <v>81</v>
      </c>
      <c r="AF40" s="20">
        <v>78</v>
      </c>
      <c r="AG40" s="23">
        <f t="shared" si="6"/>
        <v>1.5823277843126562E-6</v>
      </c>
      <c r="AH40" s="24" t="s">
        <v>38</v>
      </c>
      <c r="AI40" s="22" t="s">
        <v>3</v>
      </c>
    </row>
    <row r="41" spans="1:146" x14ac:dyDescent="0.25">
      <c r="A41" s="47" t="s">
        <v>104</v>
      </c>
      <c r="B41" s="47" t="s">
        <v>101</v>
      </c>
      <c r="C41" s="13" t="s">
        <v>103</v>
      </c>
      <c r="D41" s="16" t="s">
        <v>45</v>
      </c>
      <c r="E41" s="15">
        <v>1.7</v>
      </c>
      <c r="F41" s="16" t="s">
        <v>81</v>
      </c>
      <c r="G41" s="17">
        <v>2</v>
      </c>
      <c r="H41" s="17">
        <v>2</v>
      </c>
      <c r="I41" s="105" t="s">
        <v>99</v>
      </c>
      <c r="J41" s="16">
        <v>32</v>
      </c>
      <c r="K41" s="13">
        <v>13</v>
      </c>
      <c r="L41" s="13">
        <v>10</v>
      </c>
      <c r="M41" s="13">
        <v>140</v>
      </c>
      <c r="N41" s="13" t="s">
        <v>46</v>
      </c>
      <c r="O41" s="13" t="s">
        <v>47</v>
      </c>
      <c r="P41" s="18">
        <v>2351427</v>
      </c>
      <c r="Q41" s="17">
        <v>68873</v>
      </c>
      <c r="R41" s="17">
        <v>37014</v>
      </c>
      <c r="S41" s="19">
        <v>0.53742395423460576</v>
      </c>
      <c r="T41" s="17">
        <v>258801</v>
      </c>
      <c r="U41" s="17">
        <v>115626</v>
      </c>
      <c r="V41" s="17">
        <v>272</v>
      </c>
      <c r="W41" s="22">
        <f t="shared" si="7"/>
        <v>4505408</v>
      </c>
      <c r="X41" s="30">
        <f t="shared" si="0"/>
        <v>295120</v>
      </c>
      <c r="Y41" s="30">
        <f t="shared" si="1"/>
        <v>330208</v>
      </c>
      <c r="Z41" s="30">
        <f t="shared" si="2"/>
        <v>35088</v>
      </c>
      <c r="AA41" s="30">
        <f t="shared" si="8"/>
        <v>4210288</v>
      </c>
      <c r="AB41" s="30">
        <f t="shared" si="3"/>
        <v>3092640</v>
      </c>
      <c r="AC41" s="30">
        <f t="shared" si="4"/>
        <v>681360</v>
      </c>
      <c r="AD41" s="30">
        <f t="shared" si="5"/>
        <v>409088</v>
      </c>
      <c r="AE41" s="22">
        <v>3</v>
      </c>
      <c r="AF41" s="22">
        <v>1</v>
      </c>
      <c r="AG41" s="23">
        <f t="shared" si="6"/>
        <v>2.2195548105743143E-7</v>
      </c>
      <c r="AH41" s="24" t="s">
        <v>38</v>
      </c>
      <c r="AI41" s="22" t="s">
        <v>45</v>
      </c>
    </row>
    <row r="42" spans="1:146" x14ac:dyDescent="0.25">
      <c r="A42" s="47" t="s">
        <v>105</v>
      </c>
      <c r="B42" s="47" t="s">
        <v>101</v>
      </c>
      <c r="C42" s="13" t="s">
        <v>35</v>
      </c>
      <c r="D42" s="14" t="s">
        <v>45</v>
      </c>
      <c r="E42" s="15">
        <v>1.7</v>
      </c>
      <c r="F42" s="16" t="s">
        <v>81</v>
      </c>
      <c r="G42" s="17">
        <v>2</v>
      </c>
      <c r="H42" s="17">
        <v>1</v>
      </c>
      <c r="I42" s="105" t="s">
        <v>99</v>
      </c>
      <c r="J42" s="16">
        <v>32</v>
      </c>
      <c r="K42" s="13">
        <v>13</v>
      </c>
      <c r="L42" s="13">
        <v>10</v>
      </c>
      <c r="M42" s="13">
        <v>140</v>
      </c>
      <c r="N42" s="13" t="s">
        <v>46</v>
      </c>
      <c r="O42" s="13" t="s">
        <v>47</v>
      </c>
      <c r="P42" s="18">
        <v>3477921</v>
      </c>
      <c r="Q42" s="56">
        <v>115638</v>
      </c>
      <c r="R42" s="56">
        <v>104534</v>
      </c>
      <c r="S42" s="60">
        <v>0.90397620159463155</v>
      </c>
      <c r="T42" s="56">
        <v>519311</v>
      </c>
      <c r="U42" s="56">
        <v>459992</v>
      </c>
      <c r="V42" s="56">
        <v>688</v>
      </c>
      <c r="W42" s="22">
        <f t="shared" si="7"/>
        <v>11396032</v>
      </c>
      <c r="X42" s="30">
        <f t="shared" si="0"/>
        <v>746480</v>
      </c>
      <c r="Y42" s="30">
        <f t="shared" si="1"/>
        <v>835232</v>
      </c>
      <c r="Z42" s="30">
        <f t="shared" si="2"/>
        <v>88752</v>
      </c>
      <c r="AA42" s="30">
        <f t="shared" si="8"/>
        <v>10649552</v>
      </c>
      <c r="AB42" s="30">
        <f t="shared" si="3"/>
        <v>7822560</v>
      </c>
      <c r="AC42" s="30">
        <f t="shared" si="4"/>
        <v>1723440</v>
      </c>
      <c r="AD42" s="30">
        <f t="shared" si="5"/>
        <v>1034752</v>
      </c>
      <c r="AE42" s="22">
        <v>9</v>
      </c>
      <c r="AF42" s="20">
        <v>8</v>
      </c>
      <c r="AG42" s="23">
        <f t="shared" si="6"/>
        <v>7.0199873078629471E-7</v>
      </c>
      <c r="AH42" s="24" t="s">
        <v>38</v>
      </c>
      <c r="AI42" s="22" t="s">
        <v>45</v>
      </c>
    </row>
    <row r="43" spans="1:146" x14ac:dyDescent="0.25">
      <c r="A43" s="28" t="s">
        <v>106</v>
      </c>
      <c r="B43" s="28" t="s">
        <v>101</v>
      </c>
      <c r="C43" s="13" t="s">
        <v>35</v>
      </c>
      <c r="D43" s="14" t="s">
        <v>45</v>
      </c>
      <c r="E43" s="15">
        <v>1.7</v>
      </c>
      <c r="F43" s="16" t="s">
        <v>81</v>
      </c>
      <c r="G43" s="17">
        <v>2</v>
      </c>
      <c r="H43" s="17">
        <v>2</v>
      </c>
      <c r="I43" s="105" t="s">
        <v>99</v>
      </c>
      <c r="J43" s="16">
        <v>32</v>
      </c>
      <c r="K43" s="13">
        <v>13</v>
      </c>
      <c r="L43" s="13">
        <v>10</v>
      </c>
      <c r="M43" s="13">
        <v>140</v>
      </c>
      <c r="N43" s="13" t="s">
        <v>46</v>
      </c>
      <c r="O43" s="13" t="s">
        <v>47</v>
      </c>
      <c r="P43" s="18">
        <v>6387400</v>
      </c>
      <c r="Q43" s="17">
        <v>137046</v>
      </c>
      <c r="R43" s="17">
        <v>90042</v>
      </c>
      <c r="S43" s="19">
        <v>0.65702027056608725</v>
      </c>
      <c r="T43" s="17">
        <v>703209</v>
      </c>
      <c r="U43" s="17">
        <v>459037</v>
      </c>
      <c r="V43" s="17">
        <v>539</v>
      </c>
      <c r="W43" s="22">
        <f t="shared" si="7"/>
        <v>8927996</v>
      </c>
      <c r="X43" s="30">
        <f t="shared" si="0"/>
        <v>584815</v>
      </c>
      <c r="Y43" s="30">
        <f t="shared" si="1"/>
        <v>654346</v>
      </c>
      <c r="Z43" s="30">
        <f t="shared" si="2"/>
        <v>69531</v>
      </c>
      <c r="AA43" s="30">
        <f t="shared" si="8"/>
        <v>8343181</v>
      </c>
      <c r="AB43" s="30">
        <f t="shared" si="3"/>
        <v>6128430</v>
      </c>
      <c r="AC43" s="30">
        <f t="shared" si="4"/>
        <v>1350195</v>
      </c>
      <c r="AD43" s="30">
        <f t="shared" si="5"/>
        <v>810656</v>
      </c>
      <c r="AE43" s="22">
        <v>11</v>
      </c>
      <c r="AF43" s="20">
        <v>9</v>
      </c>
      <c r="AG43" s="23">
        <f t="shared" si="6"/>
        <v>1.0080649677710429E-6</v>
      </c>
      <c r="AH43" s="24" t="s">
        <v>38</v>
      </c>
      <c r="AI43" s="22" t="s">
        <v>45</v>
      </c>
    </row>
    <row r="44" spans="1:146" x14ac:dyDescent="0.25">
      <c r="A44" s="28" t="s">
        <v>107</v>
      </c>
      <c r="B44" s="28" t="s">
        <v>101</v>
      </c>
      <c r="C44" s="13" t="s">
        <v>55</v>
      </c>
      <c r="D44" s="14" t="s">
        <v>45</v>
      </c>
      <c r="E44" s="15">
        <v>1.7</v>
      </c>
      <c r="F44" s="16" t="s">
        <v>81</v>
      </c>
      <c r="G44" s="17">
        <v>2</v>
      </c>
      <c r="H44" s="17">
        <v>2</v>
      </c>
      <c r="I44" s="105" t="s">
        <v>99</v>
      </c>
      <c r="J44" s="16">
        <v>32</v>
      </c>
      <c r="K44" s="13">
        <v>13</v>
      </c>
      <c r="L44" s="13">
        <v>10</v>
      </c>
      <c r="M44" s="13">
        <v>140</v>
      </c>
      <c r="N44" s="13" t="s">
        <v>46</v>
      </c>
      <c r="O44" s="13" t="s">
        <v>47</v>
      </c>
      <c r="P44" s="18">
        <v>2202416</v>
      </c>
      <c r="Q44" s="17">
        <v>118595</v>
      </c>
      <c r="R44" s="17">
        <v>54040</v>
      </c>
      <c r="S44" s="19">
        <v>0.45566845145242213</v>
      </c>
      <c r="T44" s="17">
        <v>415002</v>
      </c>
      <c r="U44" s="17">
        <v>186692</v>
      </c>
      <c r="V44" s="17">
        <v>270</v>
      </c>
      <c r="W44" s="22">
        <f t="shared" si="7"/>
        <v>4472280</v>
      </c>
      <c r="X44" s="30">
        <f t="shared" si="0"/>
        <v>292950</v>
      </c>
      <c r="Y44" s="30">
        <f t="shared" si="1"/>
        <v>327780</v>
      </c>
      <c r="Z44" s="30">
        <f t="shared" si="2"/>
        <v>34830</v>
      </c>
      <c r="AA44" s="30">
        <f t="shared" si="8"/>
        <v>4179330</v>
      </c>
      <c r="AB44" s="30">
        <f t="shared" si="3"/>
        <v>3069900</v>
      </c>
      <c r="AC44" s="30">
        <f t="shared" si="4"/>
        <v>676350</v>
      </c>
      <c r="AD44" s="30">
        <f t="shared" si="5"/>
        <v>406080</v>
      </c>
      <c r="AE44" s="22">
        <v>8</v>
      </c>
      <c r="AF44" s="22">
        <v>6</v>
      </c>
      <c r="AG44" s="23">
        <f t="shared" si="6"/>
        <v>1.3415975743915855E-6</v>
      </c>
      <c r="AH44" s="24" t="s">
        <v>38</v>
      </c>
      <c r="AI44" s="22" t="s">
        <v>45</v>
      </c>
    </row>
    <row r="45" spans="1:146" x14ac:dyDescent="0.25">
      <c r="A45" s="47" t="s">
        <v>108</v>
      </c>
      <c r="B45" s="47" t="s">
        <v>101</v>
      </c>
      <c r="C45" s="13" t="s">
        <v>55</v>
      </c>
      <c r="D45" s="14" t="s">
        <v>45</v>
      </c>
      <c r="E45" s="15">
        <v>1.7</v>
      </c>
      <c r="F45" s="16" t="s">
        <v>81</v>
      </c>
      <c r="G45" s="17">
        <v>2</v>
      </c>
      <c r="H45" s="17">
        <v>2</v>
      </c>
      <c r="I45" s="105" t="s">
        <v>99</v>
      </c>
      <c r="J45" s="16">
        <v>32</v>
      </c>
      <c r="K45" s="13">
        <v>13</v>
      </c>
      <c r="L45" s="13">
        <v>10</v>
      </c>
      <c r="M45" s="13">
        <v>140</v>
      </c>
      <c r="N45" s="13" t="s">
        <v>46</v>
      </c>
      <c r="O45" s="13" t="s">
        <v>47</v>
      </c>
      <c r="P45" s="18">
        <v>2122047</v>
      </c>
      <c r="Q45" s="17">
        <v>107647</v>
      </c>
      <c r="R45" s="17">
        <v>99011</v>
      </c>
      <c r="S45" s="19">
        <v>0.91977481954908169</v>
      </c>
      <c r="T45" s="17">
        <v>367891</v>
      </c>
      <c r="U45" s="17">
        <v>328265</v>
      </c>
      <c r="V45" s="17">
        <v>541</v>
      </c>
      <c r="W45" s="22">
        <f t="shared" si="7"/>
        <v>8961124</v>
      </c>
      <c r="X45" s="30">
        <f t="shared" si="0"/>
        <v>586985</v>
      </c>
      <c r="Y45" s="30">
        <f t="shared" si="1"/>
        <v>656774</v>
      </c>
      <c r="Z45" s="30">
        <f t="shared" si="2"/>
        <v>69789</v>
      </c>
      <c r="AA45" s="30">
        <f t="shared" si="8"/>
        <v>8374139</v>
      </c>
      <c r="AB45" s="30">
        <f t="shared" si="3"/>
        <v>6151170</v>
      </c>
      <c r="AC45" s="30">
        <f t="shared" si="4"/>
        <v>1355205</v>
      </c>
      <c r="AD45" s="30">
        <f t="shared" si="5"/>
        <v>813664</v>
      </c>
      <c r="AE45" s="22">
        <v>4</v>
      </c>
      <c r="AF45" s="22">
        <v>2</v>
      </c>
      <c r="AG45" s="23">
        <f t="shared" si="6"/>
        <v>2.2318628779157614E-7</v>
      </c>
      <c r="AH45" s="24" t="s">
        <v>38</v>
      </c>
      <c r="AI45" s="22" t="s">
        <v>45</v>
      </c>
    </row>
    <row r="46" spans="1:146" x14ac:dyDescent="0.25">
      <c r="A46" s="47" t="s">
        <v>109</v>
      </c>
      <c r="B46" s="47" t="s">
        <v>101</v>
      </c>
      <c r="C46" s="13" t="s">
        <v>103</v>
      </c>
      <c r="D46" s="16" t="s">
        <v>45</v>
      </c>
      <c r="E46" s="15">
        <v>1.7</v>
      </c>
      <c r="F46" s="16" t="s">
        <v>81</v>
      </c>
      <c r="G46" s="17">
        <v>2</v>
      </c>
      <c r="H46" s="17">
        <v>2</v>
      </c>
      <c r="I46" s="105" t="s">
        <v>99</v>
      </c>
      <c r="J46" s="16">
        <v>32</v>
      </c>
      <c r="K46" s="13">
        <v>13</v>
      </c>
      <c r="L46" s="13">
        <v>10</v>
      </c>
      <c r="M46" s="13">
        <v>140</v>
      </c>
      <c r="N46" s="13" t="s">
        <v>46</v>
      </c>
      <c r="O46" s="13" t="s">
        <v>47</v>
      </c>
      <c r="P46" s="18">
        <v>6806625</v>
      </c>
      <c r="Q46" s="17">
        <v>392249</v>
      </c>
      <c r="R46" s="17">
        <v>376906</v>
      </c>
      <c r="S46" s="29">
        <v>0.96088454017728531</v>
      </c>
      <c r="T46" s="17">
        <v>1387564</v>
      </c>
      <c r="U46" s="17">
        <v>1299139</v>
      </c>
      <c r="V46" s="17">
        <v>3065</v>
      </c>
      <c r="W46" s="22">
        <f t="shared" si="7"/>
        <v>50768660</v>
      </c>
      <c r="X46" s="30">
        <f t="shared" si="0"/>
        <v>3325525</v>
      </c>
      <c r="Y46" s="30">
        <f t="shared" si="1"/>
        <v>3720910</v>
      </c>
      <c r="Z46" s="30">
        <f t="shared" si="2"/>
        <v>395385</v>
      </c>
      <c r="AA46" s="30">
        <f t="shared" si="8"/>
        <v>47443135</v>
      </c>
      <c r="AB46" s="30">
        <f t="shared" si="3"/>
        <v>34849050</v>
      </c>
      <c r="AC46" s="30">
        <f t="shared" si="4"/>
        <v>7677825</v>
      </c>
      <c r="AD46" s="30">
        <f t="shared" si="5"/>
        <v>4609760</v>
      </c>
      <c r="AE46" s="22">
        <v>32</v>
      </c>
      <c r="AF46" s="22">
        <v>30</v>
      </c>
      <c r="AG46" s="23">
        <f t="shared" si="6"/>
        <v>5.909157342344667E-7</v>
      </c>
      <c r="AH46" s="24" t="s">
        <v>38</v>
      </c>
      <c r="AI46" s="22" t="s">
        <v>45</v>
      </c>
    </row>
    <row r="47" spans="1:146" x14ac:dyDescent="0.25">
      <c r="A47" s="63" t="s">
        <v>110</v>
      </c>
      <c r="B47" s="63" t="s">
        <v>101</v>
      </c>
      <c r="C47" s="13" t="s">
        <v>35</v>
      </c>
      <c r="D47" s="16" t="s">
        <v>45</v>
      </c>
      <c r="E47" s="15">
        <v>1.7</v>
      </c>
      <c r="F47" s="16" t="s">
        <v>81</v>
      </c>
      <c r="G47" s="17">
        <v>2</v>
      </c>
      <c r="H47" s="17">
        <v>2</v>
      </c>
      <c r="I47" s="105" t="s">
        <v>99</v>
      </c>
      <c r="J47" s="16">
        <v>32</v>
      </c>
      <c r="K47" s="13">
        <v>13</v>
      </c>
      <c r="L47" s="13">
        <v>10</v>
      </c>
      <c r="M47" s="13">
        <v>140</v>
      </c>
      <c r="N47" s="13" t="s">
        <v>46</v>
      </c>
      <c r="O47" s="13" t="s">
        <v>47</v>
      </c>
      <c r="P47" s="18">
        <v>341883</v>
      </c>
      <c r="Q47" s="17">
        <v>8351</v>
      </c>
      <c r="R47" s="17">
        <v>6647</v>
      </c>
      <c r="S47" s="19">
        <v>0.79595258052927798</v>
      </c>
      <c r="T47" s="17">
        <v>28111</v>
      </c>
      <c r="U47" s="17">
        <v>20867</v>
      </c>
      <c r="V47" s="17">
        <v>56</v>
      </c>
      <c r="W47" s="22">
        <f t="shared" si="7"/>
        <v>927584</v>
      </c>
      <c r="X47" s="30">
        <f t="shared" si="0"/>
        <v>60760</v>
      </c>
      <c r="Y47" s="30">
        <f t="shared" si="1"/>
        <v>67984</v>
      </c>
      <c r="Z47" s="30">
        <f t="shared" si="2"/>
        <v>7224</v>
      </c>
      <c r="AA47" s="30">
        <f t="shared" si="8"/>
        <v>866824</v>
      </c>
      <c r="AB47" s="30">
        <f t="shared" si="3"/>
        <v>636720</v>
      </c>
      <c r="AC47" s="30">
        <f t="shared" si="4"/>
        <v>140280</v>
      </c>
      <c r="AD47" s="30">
        <f t="shared" si="5"/>
        <v>84224</v>
      </c>
      <c r="AE47" s="22">
        <v>2</v>
      </c>
      <c r="AF47" s="20">
        <v>0</v>
      </c>
      <c r="AG47" s="23">
        <f t="shared" si="6"/>
        <v>0</v>
      </c>
      <c r="AH47" s="24" t="s">
        <v>38</v>
      </c>
      <c r="AI47" s="22" t="s">
        <v>45</v>
      </c>
    </row>
    <row r="48" spans="1:146" x14ac:dyDescent="0.25">
      <c r="A48" s="47" t="s">
        <v>111</v>
      </c>
      <c r="B48" s="47" t="s">
        <v>101</v>
      </c>
      <c r="C48" s="13" t="s">
        <v>112</v>
      </c>
      <c r="D48" s="16" t="s">
        <v>45</v>
      </c>
      <c r="E48" s="15">
        <v>1.7</v>
      </c>
      <c r="F48" s="16" t="s">
        <v>81</v>
      </c>
      <c r="G48" s="17">
        <v>2</v>
      </c>
      <c r="H48" s="17">
        <v>2</v>
      </c>
      <c r="I48" s="105" t="s">
        <v>99</v>
      </c>
      <c r="J48" s="16">
        <v>32</v>
      </c>
      <c r="K48" s="13">
        <v>13</v>
      </c>
      <c r="L48" s="13">
        <v>10</v>
      </c>
      <c r="M48" s="13">
        <v>140</v>
      </c>
      <c r="N48" s="13" t="s">
        <v>46</v>
      </c>
      <c r="O48" s="13" t="s">
        <v>47</v>
      </c>
      <c r="P48" s="18">
        <v>1664831</v>
      </c>
      <c r="Q48" s="17">
        <v>55321</v>
      </c>
      <c r="R48" s="17">
        <v>26335</v>
      </c>
      <c r="S48" s="19">
        <v>0.47603984020534695</v>
      </c>
      <c r="T48" s="17">
        <v>205140</v>
      </c>
      <c r="U48" s="17">
        <v>82406</v>
      </c>
      <c r="V48" s="17">
        <v>212</v>
      </c>
      <c r="W48" s="22">
        <f t="shared" si="7"/>
        <v>3511568</v>
      </c>
      <c r="X48" s="30">
        <f t="shared" si="0"/>
        <v>230020</v>
      </c>
      <c r="Y48" s="30">
        <f t="shared" si="1"/>
        <v>257368</v>
      </c>
      <c r="Z48" s="30">
        <f t="shared" si="2"/>
        <v>27348</v>
      </c>
      <c r="AA48" s="30">
        <f t="shared" si="8"/>
        <v>3281548</v>
      </c>
      <c r="AB48" s="30">
        <f t="shared" si="3"/>
        <v>2410440</v>
      </c>
      <c r="AC48" s="30">
        <f t="shared" si="4"/>
        <v>531060</v>
      </c>
      <c r="AD48" s="30">
        <f t="shared" si="5"/>
        <v>318848</v>
      </c>
      <c r="AE48" s="22">
        <v>7</v>
      </c>
      <c r="AF48" s="22">
        <v>5</v>
      </c>
      <c r="AG48" s="23">
        <f t="shared" si="6"/>
        <v>1.4238653501797488E-6</v>
      </c>
      <c r="AH48" s="24" t="s">
        <v>38</v>
      </c>
      <c r="AI48" s="22" t="s">
        <v>45</v>
      </c>
    </row>
    <row r="49" spans="1:146" x14ac:dyDescent="0.25">
      <c r="A49" s="47" t="s">
        <v>113</v>
      </c>
      <c r="B49" s="47" t="s">
        <v>101</v>
      </c>
      <c r="C49" s="13" t="s">
        <v>112</v>
      </c>
      <c r="D49" s="16" t="s">
        <v>45</v>
      </c>
      <c r="E49" s="15">
        <v>1.7</v>
      </c>
      <c r="F49" s="16" t="s">
        <v>81</v>
      </c>
      <c r="G49" s="17">
        <v>2</v>
      </c>
      <c r="H49" s="17">
        <v>2</v>
      </c>
      <c r="I49" s="105" t="s">
        <v>99</v>
      </c>
      <c r="J49" s="16">
        <v>32</v>
      </c>
      <c r="K49" s="13">
        <v>13</v>
      </c>
      <c r="L49" s="13">
        <v>10</v>
      </c>
      <c r="M49" s="13">
        <v>140</v>
      </c>
      <c r="N49" s="13" t="s">
        <v>46</v>
      </c>
      <c r="O49" s="13" t="s">
        <v>47</v>
      </c>
      <c r="P49" s="18">
        <v>1662573</v>
      </c>
      <c r="Q49" s="17">
        <v>88094</v>
      </c>
      <c r="R49" s="17">
        <v>66046</v>
      </c>
      <c r="S49" s="19">
        <v>0.74972188798329054</v>
      </c>
      <c r="T49" s="17">
        <v>324284</v>
      </c>
      <c r="U49" s="17">
        <v>231022</v>
      </c>
      <c r="V49" s="17">
        <v>475</v>
      </c>
      <c r="W49" s="22">
        <f t="shared" si="7"/>
        <v>7867900</v>
      </c>
      <c r="X49" s="30">
        <f t="shared" si="0"/>
        <v>515375</v>
      </c>
      <c r="Y49" s="30">
        <f t="shared" si="1"/>
        <v>576650</v>
      </c>
      <c r="Z49" s="30">
        <f t="shared" si="2"/>
        <v>61275</v>
      </c>
      <c r="AA49" s="30">
        <f t="shared" si="8"/>
        <v>7352525</v>
      </c>
      <c r="AB49" s="30">
        <f t="shared" si="3"/>
        <v>5400750</v>
      </c>
      <c r="AC49" s="30">
        <f t="shared" si="4"/>
        <v>1189875</v>
      </c>
      <c r="AD49" s="30">
        <f t="shared" si="5"/>
        <v>714400</v>
      </c>
      <c r="AE49" s="22">
        <v>4</v>
      </c>
      <c r="AF49" s="22">
        <v>2</v>
      </c>
      <c r="AG49" s="23">
        <f t="shared" si="6"/>
        <v>2.5419743514787935E-7</v>
      </c>
      <c r="AH49" s="24" t="s">
        <v>38</v>
      </c>
      <c r="AI49" s="22" t="s">
        <v>45</v>
      </c>
    </row>
    <row r="50" spans="1:146" x14ac:dyDescent="0.25">
      <c r="A50" s="12" t="s">
        <v>114</v>
      </c>
      <c r="B50" s="12" t="s">
        <v>101</v>
      </c>
      <c r="C50" s="13" t="s">
        <v>35</v>
      </c>
      <c r="D50" s="14" t="s">
        <v>45</v>
      </c>
      <c r="E50" s="15">
        <v>1.7</v>
      </c>
      <c r="F50" s="16" t="s">
        <v>81</v>
      </c>
      <c r="G50" s="17">
        <v>2</v>
      </c>
      <c r="H50" s="17">
        <v>2</v>
      </c>
      <c r="I50" s="105" t="s">
        <v>99</v>
      </c>
      <c r="J50" s="16">
        <v>32</v>
      </c>
      <c r="K50" s="13">
        <v>13</v>
      </c>
      <c r="L50" s="13">
        <v>10</v>
      </c>
      <c r="M50" s="13">
        <v>140</v>
      </c>
      <c r="N50" s="13" t="s">
        <v>46</v>
      </c>
      <c r="O50" s="13" t="s">
        <v>47</v>
      </c>
      <c r="P50" s="18">
        <v>3646563</v>
      </c>
      <c r="Q50" s="17">
        <v>109556</v>
      </c>
      <c r="R50" s="17">
        <v>107220</v>
      </c>
      <c r="S50" s="68">
        <v>0.97867757128774324</v>
      </c>
      <c r="T50" s="17">
        <v>499692</v>
      </c>
      <c r="U50" s="17">
        <v>486383</v>
      </c>
      <c r="V50" s="17">
        <v>687</v>
      </c>
      <c r="W50" s="22">
        <f t="shared" si="7"/>
        <v>11379468</v>
      </c>
      <c r="X50" s="30">
        <f t="shared" si="0"/>
        <v>745395</v>
      </c>
      <c r="Y50" s="30">
        <f t="shared" si="1"/>
        <v>834018</v>
      </c>
      <c r="Z50" s="30">
        <f t="shared" si="2"/>
        <v>88623</v>
      </c>
      <c r="AA50" s="30">
        <f t="shared" si="8"/>
        <v>10634073</v>
      </c>
      <c r="AB50" s="30">
        <f t="shared" si="3"/>
        <v>7811190</v>
      </c>
      <c r="AC50" s="30">
        <f t="shared" si="4"/>
        <v>1720935</v>
      </c>
      <c r="AD50" s="30">
        <f t="shared" si="5"/>
        <v>1033248</v>
      </c>
      <c r="AE50" s="22">
        <v>16</v>
      </c>
      <c r="AF50" s="20">
        <v>14</v>
      </c>
      <c r="AG50" s="23">
        <f t="shared" si="6"/>
        <v>1.2302859852499255E-6</v>
      </c>
      <c r="AH50" s="55" t="s">
        <v>38</v>
      </c>
      <c r="AI50" s="25" t="s">
        <v>45</v>
      </c>
    </row>
    <row r="51" spans="1:146" x14ac:dyDescent="0.25">
      <c r="A51" s="12" t="s">
        <v>115</v>
      </c>
      <c r="B51" s="12" t="s">
        <v>101</v>
      </c>
      <c r="C51" s="13" t="s">
        <v>35</v>
      </c>
      <c r="D51" s="14" t="s">
        <v>45</v>
      </c>
      <c r="E51" s="15">
        <v>1.7</v>
      </c>
      <c r="F51" s="16" t="s">
        <v>81</v>
      </c>
      <c r="G51" s="17">
        <v>2</v>
      </c>
      <c r="H51" s="17">
        <v>2</v>
      </c>
      <c r="I51" s="105" t="s">
        <v>99</v>
      </c>
      <c r="J51" s="16">
        <v>32</v>
      </c>
      <c r="K51" s="13">
        <v>13</v>
      </c>
      <c r="L51" s="13">
        <v>10</v>
      </c>
      <c r="M51" s="13">
        <v>140</v>
      </c>
      <c r="N51" s="13" t="s">
        <v>46</v>
      </c>
      <c r="O51" s="13" t="s">
        <v>47</v>
      </c>
      <c r="P51" s="18">
        <v>13597593</v>
      </c>
      <c r="Q51" s="17">
        <v>819977</v>
      </c>
      <c r="R51" s="17">
        <v>815484</v>
      </c>
      <c r="S51" s="19">
        <v>0.99452057801621263</v>
      </c>
      <c r="T51" s="17">
        <v>3620860</v>
      </c>
      <c r="U51" s="17">
        <v>3646417</v>
      </c>
      <c r="V51" s="17">
        <v>5946</v>
      </c>
      <c r="W51" s="22">
        <f t="shared" si="7"/>
        <v>98489544</v>
      </c>
      <c r="X51" s="30">
        <f t="shared" si="0"/>
        <v>6451410</v>
      </c>
      <c r="Y51" s="30">
        <f t="shared" si="1"/>
        <v>7218444</v>
      </c>
      <c r="Z51" s="30">
        <f t="shared" si="2"/>
        <v>767034</v>
      </c>
      <c r="AA51" s="30">
        <f t="shared" si="8"/>
        <v>92038134</v>
      </c>
      <c r="AB51" s="30">
        <f t="shared" si="3"/>
        <v>67606020</v>
      </c>
      <c r="AC51" s="30">
        <f t="shared" si="4"/>
        <v>14894730</v>
      </c>
      <c r="AD51" s="30">
        <f t="shared" si="5"/>
        <v>8942784</v>
      </c>
      <c r="AE51" s="22">
        <v>67</v>
      </c>
      <c r="AF51" s="20">
        <v>65</v>
      </c>
      <c r="AG51" s="23">
        <f t="shared" si="6"/>
        <v>6.5996853432482128E-7</v>
      </c>
      <c r="AH51" s="55" t="s">
        <v>38</v>
      </c>
      <c r="AI51" s="25" t="s">
        <v>45</v>
      </c>
    </row>
    <row r="52" spans="1:146" x14ac:dyDescent="0.25">
      <c r="A52" s="63" t="s">
        <v>116</v>
      </c>
      <c r="B52" s="63" t="s">
        <v>101</v>
      </c>
      <c r="C52" s="13" t="s">
        <v>35</v>
      </c>
      <c r="D52" s="14" t="s">
        <v>45</v>
      </c>
      <c r="E52" s="15">
        <v>1.7</v>
      </c>
      <c r="F52" s="16" t="s">
        <v>81</v>
      </c>
      <c r="G52" s="17">
        <v>2</v>
      </c>
      <c r="H52" s="17">
        <v>1</v>
      </c>
      <c r="I52" s="105" t="s">
        <v>99</v>
      </c>
      <c r="J52" s="16">
        <v>32</v>
      </c>
      <c r="K52" s="13">
        <v>13</v>
      </c>
      <c r="L52" s="13">
        <v>10</v>
      </c>
      <c r="M52" s="13">
        <v>140</v>
      </c>
      <c r="N52" s="13" t="s">
        <v>46</v>
      </c>
      <c r="O52" s="13" t="s">
        <v>47</v>
      </c>
      <c r="P52" s="18">
        <v>751463</v>
      </c>
      <c r="Q52" s="17">
        <v>11073</v>
      </c>
      <c r="R52" s="17">
        <v>9827</v>
      </c>
      <c r="S52" s="19">
        <v>0.88747403594328544</v>
      </c>
      <c r="T52" s="17">
        <v>66164</v>
      </c>
      <c r="U52" s="17">
        <v>58076</v>
      </c>
      <c r="V52" s="17">
        <v>68</v>
      </c>
      <c r="W52" s="22">
        <f t="shared" si="7"/>
        <v>1126352</v>
      </c>
      <c r="X52" s="30">
        <f t="shared" si="0"/>
        <v>73780</v>
      </c>
      <c r="Y52" s="30">
        <f t="shared" si="1"/>
        <v>82552</v>
      </c>
      <c r="Z52" s="30">
        <f t="shared" si="2"/>
        <v>8772</v>
      </c>
      <c r="AA52" s="30">
        <f t="shared" si="8"/>
        <v>1052572</v>
      </c>
      <c r="AB52" s="30">
        <f t="shared" si="3"/>
        <v>773160</v>
      </c>
      <c r="AC52" s="30">
        <f t="shared" si="4"/>
        <v>170340</v>
      </c>
      <c r="AD52" s="30">
        <f t="shared" si="5"/>
        <v>102272</v>
      </c>
      <c r="AE52" s="22">
        <v>2</v>
      </c>
      <c r="AF52" s="20">
        <v>1</v>
      </c>
      <c r="AG52" s="23">
        <f t="shared" si="6"/>
        <v>8.8782192422972572E-7</v>
      </c>
      <c r="AH52" s="24" t="s">
        <v>38</v>
      </c>
      <c r="AI52" s="22" t="s">
        <v>45</v>
      </c>
    </row>
    <row r="53" spans="1:146" s="53" customFormat="1" x14ac:dyDescent="0.25">
      <c r="A53" s="69" t="s">
        <v>117</v>
      </c>
      <c r="B53" s="69" t="s">
        <v>101</v>
      </c>
      <c r="C53" s="32" t="s">
        <v>35</v>
      </c>
      <c r="D53" s="33" t="s">
        <v>45</v>
      </c>
      <c r="E53" s="34">
        <v>1.7</v>
      </c>
      <c r="F53" s="35" t="s">
        <v>81</v>
      </c>
      <c r="G53" s="36">
        <v>2</v>
      </c>
      <c r="H53" s="36">
        <v>2</v>
      </c>
      <c r="I53" s="106" t="s">
        <v>99</v>
      </c>
      <c r="J53" s="35">
        <v>32</v>
      </c>
      <c r="K53" s="32">
        <v>13</v>
      </c>
      <c r="L53" s="32">
        <v>10</v>
      </c>
      <c r="M53" s="32">
        <v>140</v>
      </c>
      <c r="N53" s="32" t="s">
        <v>46</v>
      </c>
      <c r="O53" s="32" t="s">
        <v>47</v>
      </c>
      <c r="P53" s="37">
        <v>468511</v>
      </c>
      <c r="Q53" s="36">
        <v>3650</v>
      </c>
      <c r="R53" s="36">
        <v>1976</v>
      </c>
      <c r="S53" s="70">
        <v>0.5413698630136986</v>
      </c>
      <c r="T53" s="36">
        <v>22676</v>
      </c>
      <c r="U53" s="36">
        <v>11372</v>
      </c>
      <c r="V53" s="36">
        <v>14</v>
      </c>
      <c r="W53" s="39">
        <f t="shared" si="7"/>
        <v>231896</v>
      </c>
      <c r="X53" s="40">
        <f t="shared" si="0"/>
        <v>15190</v>
      </c>
      <c r="Y53" s="40">
        <f t="shared" si="1"/>
        <v>16996</v>
      </c>
      <c r="Z53" s="40">
        <f t="shared" si="2"/>
        <v>1806</v>
      </c>
      <c r="AA53" s="40">
        <f t="shared" si="8"/>
        <v>216706</v>
      </c>
      <c r="AB53" s="40">
        <f t="shared" si="3"/>
        <v>159180</v>
      </c>
      <c r="AC53" s="40">
        <f t="shared" si="4"/>
        <v>35070</v>
      </c>
      <c r="AD53" s="40">
        <f t="shared" si="5"/>
        <v>21056</v>
      </c>
      <c r="AE53" s="39">
        <v>3</v>
      </c>
      <c r="AF53" s="41">
        <v>1</v>
      </c>
      <c r="AG53" s="42">
        <f t="shared" si="6"/>
        <v>4.3122779176872389E-6</v>
      </c>
      <c r="AH53" s="52" t="s">
        <v>38</v>
      </c>
      <c r="AI53" s="52" t="s">
        <v>69</v>
      </c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</row>
    <row r="54" spans="1:146" x14ac:dyDescent="0.25">
      <c r="A54" s="28" t="s">
        <v>118</v>
      </c>
      <c r="B54" s="28" t="s">
        <v>119</v>
      </c>
      <c r="C54" s="13" t="s">
        <v>120</v>
      </c>
      <c r="D54" s="14" t="s">
        <v>36</v>
      </c>
      <c r="E54" s="15">
        <v>3.8</v>
      </c>
      <c r="F54" s="16" t="s">
        <v>81</v>
      </c>
      <c r="G54" s="17">
        <v>0</v>
      </c>
      <c r="H54" s="17">
        <v>0</v>
      </c>
      <c r="I54" s="105" t="s">
        <v>99</v>
      </c>
      <c r="J54" s="16">
        <v>17</v>
      </c>
      <c r="K54" s="13">
        <v>2</v>
      </c>
      <c r="L54" s="13">
        <v>2</v>
      </c>
      <c r="M54" s="13" t="s">
        <v>38</v>
      </c>
      <c r="N54" s="13" t="s">
        <v>38</v>
      </c>
      <c r="O54" s="13" t="s">
        <v>38</v>
      </c>
      <c r="P54" s="18">
        <v>20097438</v>
      </c>
      <c r="Q54" s="17">
        <v>637136</v>
      </c>
      <c r="R54" s="17">
        <v>216261</v>
      </c>
      <c r="S54" s="29">
        <v>0.33942674719369176</v>
      </c>
      <c r="T54" s="17">
        <v>2577593</v>
      </c>
      <c r="U54" s="17">
        <v>770588</v>
      </c>
      <c r="V54" s="17">
        <v>1005</v>
      </c>
      <c r="W54" s="22">
        <f t="shared" si="7"/>
        <v>16646820</v>
      </c>
      <c r="X54" s="30">
        <f t="shared" si="0"/>
        <v>1090425</v>
      </c>
      <c r="Y54" s="30">
        <f t="shared" si="1"/>
        <v>1220070</v>
      </c>
      <c r="Z54" s="30">
        <f t="shared" si="2"/>
        <v>129645</v>
      </c>
      <c r="AA54" s="30">
        <f t="shared" si="8"/>
        <v>15556395</v>
      </c>
      <c r="AB54" s="30">
        <f t="shared" si="3"/>
        <v>11426850</v>
      </c>
      <c r="AC54" s="30">
        <f t="shared" si="4"/>
        <v>2517525</v>
      </c>
      <c r="AD54" s="30">
        <f t="shared" si="5"/>
        <v>1511520</v>
      </c>
      <c r="AE54" s="22">
        <v>96</v>
      </c>
      <c r="AF54" s="22">
        <v>96</v>
      </c>
      <c r="AG54" s="23">
        <f t="shared" si="6"/>
        <v>5.7668671854444268E-6</v>
      </c>
      <c r="AH54" s="17" t="s">
        <v>43</v>
      </c>
      <c r="AI54" s="22" t="s">
        <v>3</v>
      </c>
    </row>
    <row r="55" spans="1:146" x14ac:dyDescent="0.25">
      <c r="A55" s="49" t="s">
        <v>121</v>
      </c>
      <c r="B55" s="49" t="s">
        <v>119</v>
      </c>
      <c r="C55" s="13" t="s">
        <v>55</v>
      </c>
      <c r="D55" s="14" t="s">
        <v>42</v>
      </c>
      <c r="E55" s="15">
        <v>3.8</v>
      </c>
      <c r="F55" s="16" t="s">
        <v>81</v>
      </c>
      <c r="G55" s="17">
        <v>0</v>
      </c>
      <c r="H55" s="17">
        <v>0</v>
      </c>
      <c r="I55" s="105" t="s">
        <v>99</v>
      </c>
      <c r="J55" s="16">
        <v>17</v>
      </c>
      <c r="K55" s="13">
        <v>2</v>
      </c>
      <c r="L55" s="13">
        <v>2</v>
      </c>
      <c r="M55" s="13" t="s">
        <v>38</v>
      </c>
      <c r="N55" s="13" t="s">
        <v>38</v>
      </c>
      <c r="O55" s="13" t="s">
        <v>38</v>
      </c>
      <c r="P55" s="18">
        <v>5362712</v>
      </c>
      <c r="Q55" s="17">
        <v>412615</v>
      </c>
      <c r="R55" s="17">
        <v>388334</v>
      </c>
      <c r="S55" s="19">
        <v>0.94115337542260946</v>
      </c>
      <c r="T55" s="17">
        <v>1522470</v>
      </c>
      <c r="U55" s="17">
        <v>1424422</v>
      </c>
      <c r="V55" s="56">
        <v>3304</v>
      </c>
      <c r="W55" s="22">
        <f t="shared" si="7"/>
        <v>54727456</v>
      </c>
      <c r="X55" s="30">
        <f t="shared" si="0"/>
        <v>3584840</v>
      </c>
      <c r="Y55" s="30">
        <f t="shared" si="1"/>
        <v>4011056</v>
      </c>
      <c r="Z55" s="30">
        <f t="shared" si="2"/>
        <v>426216</v>
      </c>
      <c r="AA55" s="30">
        <f t="shared" si="8"/>
        <v>51142616</v>
      </c>
      <c r="AB55" s="30">
        <f t="shared" si="3"/>
        <v>37566480</v>
      </c>
      <c r="AC55" s="30">
        <f t="shared" si="4"/>
        <v>8276520</v>
      </c>
      <c r="AD55" s="30">
        <f t="shared" si="5"/>
        <v>4969216</v>
      </c>
      <c r="AE55" s="22">
        <v>113</v>
      </c>
      <c r="AF55" s="22">
        <v>113</v>
      </c>
      <c r="AG55" s="23">
        <f t="shared" si="6"/>
        <v>2.0647771385536355E-6</v>
      </c>
      <c r="AH55" s="24" t="s">
        <v>38</v>
      </c>
      <c r="AI55" s="22" t="s">
        <v>3</v>
      </c>
    </row>
    <row r="56" spans="1:146" x14ac:dyDescent="0.25">
      <c r="A56" s="12" t="s">
        <v>122</v>
      </c>
      <c r="B56" s="12" t="s">
        <v>119</v>
      </c>
      <c r="C56" s="13" t="s">
        <v>55</v>
      </c>
      <c r="D56" s="14" t="s">
        <v>45</v>
      </c>
      <c r="E56" s="15">
        <v>3.8</v>
      </c>
      <c r="F56" s="16" t="s">
        <v>81</v>
      </c>
      <c r="G56" s="17">
        <v>0</v>
      </c>
      <c r="H56" s="17">
        <v>0</v>
      </c>
      <c r="I56" s="105" t="s">
        <v>99</v>
      </c>
      <c r="J56" s="16">
        <v>17</v>
      </c>
      <c r="K56" s="13">
        <v>2</v>
      </c>
      <c r="L56" s="13">
        <v>2</v>
      </c>
      <c r="M56" s="13">
        <v>125</v>
      </c>
      <c r="N56" s="13" t="s">
        <v>46</v>
      </c>
      <c r="O56" s="13" t="s">
        <v>47</v>
      </c>
      <c r="P56" s="18">
        <v>757110</v>
      </c>
      <c r="Q56" s="17">
        <v>36187</v>
      </c>
      <c r="R56" s="17">
        <v>20393</v>
      </c>
      <c r="S56" s="19">
        <v>0.56354491944620999</v>
      </c>
      <c r="T56" s="17">
        <v>135893</v>
      </c>
      <c r="U56" s="17">
        <v>67332</v>
      </c>
      <c r="V56" s="56">
        <v>124</v>
      </c>
      <c r="W56" s="20">
        <f t="shared" si="7"/>
        <v>2053936</v>
      </c>
      <c r="X56" s="21">
        <f t="shared" si="0"/>
        <v>134540</v>
      </c>
      <c r="Y56" s="21">
        <f t="shared" si="1"/>
        <v>150536</v>
      </c>
      <c r="Z56" s="21">
        <f t="shared" si="2"/>
        <v>15996</v>
      </c>
      <c r="AA56" s="21">
        <f t="shared" si="8"/>
        <v>1919396</v>
      </c>
      <c r="AB56" s="21">
        <f t="shared" si="3"/>
        <v>1409880</v>
      </c>
      <c r="AC56" s="21">
        <f t="shared" si="4"/>
        <v>310620</v>
      </c>
      <c r="AD56" s="21">
        <f t="shared" si="5"/>
        <v>186496</v>
      </c>
      <c r="AE56" s="20">
        <v>4</v>
      </c>
      <c r="AF56" s="20">
        <v>4</v>
      </c>
      <c r="AG56" s="23">
        <f t="shared" si="6"/>
        <v>1.9474803499232695E-6</v>
      </c>
      <c r="AH56" s="55" t="s">
        <v>38</v>
      </c>
      <c r="AI56" s="25" t="s">
        <v>45</v>
      </c>
    </row>
    <row r="57" spans="1:146" s="53" customFormat="1" x14ac:dyDescent="0.25">
      <c r="A57" s="31" t="s">
        <v>123</v>
      </c>
      <c r="B57" s="31" t="s">
        <v>119</v>
      </c>
      <c r="C57" s="32" t="s">
        <v>55</v>
      </c>
      <c r="D57" s="33" t="s">
        <v>45</v>
      </c>
      <c r="E57" s="34">
        <v>3.8</v>
      </c>
      <c r="F57" s="35" t="s">
        <v>81</v>
      </c>
      <c r="G57" s="36">
        <v>0</v>
      </c>
      <c r="H57" s="36">
        <v>0</v>
      </c>
      <c r="I57" s="106" t="s">
        <v>99</v>
      </c>
      <c r="J57" s="35">
        <v>17</v>
      </c>
      <c r="K57" s="32">
        <v>2</v>
      </c>
      <c r="L57" s="32">
        <v>2</v>
      </c>
      <c r="M57" s="32">
        <v>150</v>
      </c>
      <c r="N57" s="32" t="s">
        <v>46</v>
      </c>
      <c r="O57" s="32" t="s">
        <v>47</v>
      </c>
      <c r="P57" s="37">
        <v>4426993</v>
      </c>
      <c r="Q57" s="36">
        <v>304974</v>
      </c>
      <c r="R57" s="36">
        <v>187935</v>
      </c>
      <c r="S57" s="38">
        <v>0.61623285919455428</v>
      </c>
      <c r="T57" s="36">
        <v>1345954</v>
      </c>
      <c r="U57" s="36">
        <v>781203</v>
      </c>
      <c r="V57" s="36">
        <v>1285</v>
      </c>
      <c r="W57" s="41">
        <f t="shared" si="7"/>
        <v>21284740</v>
      </c>
      <c r="X57" s="51">
        <f t="shared" si="0"/>
        <v>1394225</v>
      </c>
      <c r="Y57" s="51">
        <f t="shared" si="1"/>
        <v>1559990</v>
      </c>
      <c r="Z57" s="51">
        <f t="shared" si="2"/>
        <v>165765</v>
      </c>
      <c r="AA57" s="51">
        <f t="shared" si="8"/>
        <v>19890515</v>
      </c>
      <c r="AB57" s="51">
        <f t="shared" si="3"/>
        <v>14610450</v>
      </c>
      <c r="AC57" s="51">
        <f t="shared" si="4"/>
        <v>3218925</v>
      </c>
      <c r="AD57" s="51">
        <f t="shared" si="5"/>
        <v>1932640</v>
      </c>
      <c r="AE57" s="41">
        <v>22</v>
      </c>
      <c r="AF57" s="41">
        <v>22</v>
      </c>
      <c r="AG57" s="42">
        <f t="shared" si="6"/>
        <v>1.0336043569242566E-6</v>
      </c>
      <c r="AH57" s="52" t="s">
        <v>38</v>
      </c>
      <c r="AI57" s="39" t="s">
        <v>45</v>
      </c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</row>
    <row r="58" spans="1:146" x14ac:dyDescent="0.25">
      <c r="A58" s="47" t="s">
        <v>124</v>
      </c>
      <c r="B58" s="47" t="s">
        <v>125</v>
      </c>
      <c r="C58" s="13" t="s">
        <v>51</v>
      </c>
      <c r="D58" s="14" t="s">
        <v>36</v>
      </c>
      <c r="E58" s="15">
        <v>3.8</v>
      </c>
      <c r="F58" s="16" t="s">
        <v>81</v>
      </c>
      <c r="G58" s="17">
        <v>0</v>
      </c>
      <c r="H58" s="17">
        <v>0</v>
      </c>
      <c r="I58" s="105" t="s">
        <v>99</v>
      </c>
      <c r="J58" s="16">
        <v>14</v>
      </c>
      <c r="K58" s="13">
        <v>2</v>
      </c>
      <c r="L58" s="13">
        <v>2</v>
      </c>
      <c r="M58" s="13" t="s">
        <v>38</v>
      </c>
      <c r="N58" s="13" t="s">
        <v>38</v>
      </c>
      <c r="O58" s="13" t="s">
        <v>38</v>
      </c>
      <c r="P58" s="18">
        <v>6506223</v>
      </c>
      <c r="Q58" s="17">
        <v>431407</v>
      </c>
      <c r="R58" s="17">
        <v>295869</v>
      </c>
      <c r="S58" s="19">
        <v>0.68582336401588295</v>
      </c>
      <c r="T58" s="17">
        <v>1806718</v>
      </c>
      <c r="U58" s="17">
        <v>1207584</v>
      </c>
      <c r="V58" s="56">
        <v>2427</v>
      </c>
      <c r="W58" s="71">
        <f t="shared" si="7"/>
        <v>40200828</v>
      </c>
      <c r="X58" s="21">
        <f t="shared" si="0"/>
        <v>2633295</v>
      </c>
      <c r="Y58" s="21">
        <f t="shared" si="1"/>
        <v>2946378</v>
      </c>
      <c r="Z58" s="21">
        <f t="shared" si="2"/>
        <v>313083</v>
      </c>
      <c r="AA58" s="21">
        <f t="shared" si="8"/>
        <v>37567533</v>
      </c>
      <c r="AB58" s="21">
        <f t="shared" si="3"/>
        <v>27594990</v>
      </c>
      <c r="AC58" s="21">
        <f t="shared" si="4"/>
        <v>6079635</v>
      </c>
      <c r="AD58" s="21">
        <f t="shared" si="5"/>
        <v>3650208</v>
      </c>
      <c r="AE58" s="71">
        <v>137</v>
      </c>
      <c r="AF58" s="71">
        <v>136</v>
      </c>
      <c r="AG58" s="23">
        <f t="shared" si="6"/>
        <v>3.3830148971060995E-6</v>
      </c>
      <c r="AH58" s="24" t="s">
        <v>38</v>
      </c>
      <c r="AI58" s="25" t="s">
        <v>3</v>
      </c>
    </row>
    <row r="59" spans="1:146" x14ac:dyDescent="0.25">
      <c r="A59" s="47" t="s">
        <v>126</v>
      </c>
      <c r="B59" s="47" t="s">
        <v>125</v>
      </c>
      <c r="C59" s="13" t="s">
        <v>51</v>
      </c>
      <c r="D59" s="14" t="s">
        <v>42</v>
      </c>
      <c r="E59" s="15">
        <v>3.8</v>
      </c>
      <c r="F59" s="16" t="s">
        <v>81</v>
      </c>
      <c r="G59" s="17">
        <v>0</v>
      </c>
      <c r="H59" s="17">
        <v>0</v>
      </c>
      <c r="I59" s="105" t="s">
        <v>99</v>
      </c>
      <c r="J59" s="16">
        <v>14</v>
      </c>
      <c r="K59" s="13">
        <v>2</v>
      </c>
      <c r="L59" s="13">
        <v>2</v>
      </c>
      <c r="M59" s="13" t="s">
        <v>38</v>
      </c>
      <c r="N59" s="13" t="s">
        <v>38</v>
      </c>
      <c r="O59" s="13" t="s">
        <v>38</v>
      </c>
      <c r="P59" s="18">
        <v>6896169</v>
      </c>
      <c r="Q59" s="17">
        <v>402785</v>
      </c>
      <c r="R59" s="17">
        <v>263128</v>
      </c>
      <c r="S59" s="68">
        <v>0.653271596509304</v>
      </c>
      <c r="T59" s="17">
        <v>1610165</v>
      </c>
      <c r="U59" s="17">
        <v>1009209</v>
      </c>
      <c r="V59" s="17">
        <v>1717</v>
      </c>
      <c r="W59" s="22">
        <f t="shared" si="7"/>
        <v>28440388</v>
      </c>
      <c r="X59" s="30">
        <f t="shared" si="0"/>
        <v>1862945</v>
      </c>
      <c r="Y59" s="30">
        <f t="shared" si="1"/>
        <v>2084438</v>
      </c>
      <c r="Z59" s="30">
        <f t="shared" si="2"/>
        <v>221493</v>
      </c>
      <c r="AA59" s="30">
        <f t="shared" si="8"/>
        <v>26577443</v>
      </c>
      <c r="AB59" s="30">
        <f t="shared" si="3"/>
        <v>19522290</v>
      </c>
      <c r="AC59" s="30">
        <f t="shared" si="4"/>
        <v>4301085</v>
      </c>
      <c r="AD59" s="30">
        <f t="shared" si="5"/>
        <v>2582368</v>
      </c>
      <c r="AE59" s="20">
        <v>68</v>
      </c>
      <c r="AF59" s="20">
        <v>67</v>
      </c>
      <c r="AG59" s="23">
        <f t="shared" si="6"/>
        <v>2.3558047098372921E-6</v>
      </c>
      <c r="AH59" s="55" t="s">
        <v>38</v>
      </c>
      <c r="AI59" s="25" t="s">
        <v>3</v>
      </c>
    </row>
    <row r="60" spans="1:146" x14ac:dyDescent="0.25">
      <c r="A60" s="47" t="s">
        <v>127</v>
      </c>
      <c r="B60" s="47" t="s">
        <v>125</v>
      </c>
      <c r="C60" s="13" t="s">
        <v>55</v>
      </c>
      <c r="D60" s="14" t="s">
        <v>45</v>
      </c>
      <c r="E60" s="15">
        <v>2.9</v>
      </c>
      <c r="F60" s="16" t="s">
        <v>81</v>
      </c>
      <c r="G60" s="17">
        <v>0</v>
      </c>
      <c r="H60" s="17">
        <v>0</v>
      </c>
      <c r="I60" s="105" t="s">
        <v>99</v>
      </c>
      <c r="J60" s="16">
        <v>14</v>
      </c>
      <c r="K60" s="13">
        <v>2</v>
      </c>
      <c r="L60" s="13">
        <v>2</v>
      </c>
      <c r="M60" s="13">
        <v>150</v>
      </c>
      <c r="N60" s="13" t="s">
        <v>46</v>
      </c>
      <c r="O60" s="13" t="s">
        <v>47</v>
      </c>
      <c r="P60" s="18">
        <v>2321598</v>
      </c>
      <c r="Q60" s="17">
        <v>88468</v>
      </c>
      <c r="R60" s="17">
        <v>77334</v>
      </c>
      <c r="S60" s="19">
        <v>0.87414658407559798</v>
      </c>
      <c r="T60" s="17">
        <v>303727</v>
      </c>
      <c r="U60" s="17">
        <v>252293</v>
      </c>
      <c r="V60" s="17">
        <v>468</v>
      </c>
      <c r="W60" s="22">
        <f t="shared" si="7"/>
        <v>7751952</v>
      </c>
      <c r="X60" s="30">
        <f t="shared" si="0"/>
        <v>507780</v>
      </c>
      <c r="Y60" s="30">
        <f t="shared" si="1"/>
        <v>568152</v>
      </c>
      <c r="Z60" s="30">
        <f t="shared" si="2"/>
        <v>60372</v>
      </c>
      <c r="AA60" s="30">
        <f t="shared" si="8"/>
        <v>7244172</v>
      </c>
      <c r="AB60" s="30">
        <f t="shared" si="3"/>
        <v>5321160</v>
      </c>
      <c r="AC60" s="30">
        <f t="shared" si="4"/>
        <v>1172340</v>
      </c>
      <c r="AD60" s="30">
        <f t="shared" si="5"/>
        <v>703872</v>
      </c>
      <c r="AE60" s="22">
        <v>10</v>
      </c>
      <c r="AF60" s="22">
        <v>10</v>
      </c>
      <c r="AG60" s="23">
        <f t="shared" si="6"/>
        <v>1.2899976676842167E-6</v>
      </c>
      <c r="AH60" s="24" t="s">
        <v>38</v>
      </c>
      <c r="AI60" s="22" t="s">
        <v>45</v>
      </c>
    </row>
    <row r="61" spans="1:146" s="53" customFormat="1" x14ac:dyDescent="0.25">
      <c r="A61" s="72" t="s">
        <v>128</v>
      </c>
      <c r="B61" s="72" t="s">
        <v>125</v>
      </c>
      <c r="C61" s="32" t="s">
        <v>55</v>
      </c>
      <c r="D61" s="33" t="s">
        <v>45</v>
      </c>
      <c r="E61" s="34">
        <v>2.9</v>
      </c>
      <c r="F61" s="35" t="s">
        <v>81</v>
      </c>
      <c r="G61" s="36">
        <v>0</v>
      </c>
      <c r="H61" s="36">
        <v>0</v>
      </c>
      <c r="I61" s="106" t="s">
        <v>99</v>
      </c>
      <c r="J61" s="35">
        <v>14</v>
      </c>
      <c r="K61" s="32">
        <v>2</v>
      </c>
      <c r="L61" s="32">
        <v>2</v>
      </c>
      <c r="M61" s="32">
        <v>150</v>
      </c>
      <c r="N61" s="32" t="s">
        <v>46</v>
      </c>
      <c r="O61" s="32" t="s">
        <v>47</v>
      </c>
      <c r="P61" s="37">
        <v>4270597</v>
      </c>
      <c r="Q61" s="36">
        <v>259118</v>
      </c>
      <c r="R61" s="36">
        <v>247405</v>
      </c>
      <c r="S61" s="38">
        <v>0.95479665634961675</v>
      </c>
      <c r="T61" s="36">
        <v>917477</v>
      </c>
      <c r="U61" s="36">
        <v>864360</v>
      </c>
      <c r="V61" s="36">
        <v>1411</v>
      </c>
      <c r="W61" s="39">
        <f t="shared" si="7"/>
        <v>23371804</v>
      </c>
      <c r="X61" s="40">
        <f t="shared" si="0"/>
        <v>1530935</v>
      </c>
      <c r="Y61" s="40">
        <f t="shared" si="1"/>
        <v>1712954</v>
      </c>
      <c r="Z61" s="40">
        <f t="shared" si="2"/>
        <v>182019</v>
      </c>
      <c r="AA61" s="40">
        <f t="shared" si="8"/>
        <v>21840869</v>
      </c>
      <c r="AB61" s="40">
        <f t="shared" si="3"/>
        <v>16043070</v>
      </c>
      <c r="AC61" s="40">
        <f t="shared" si="4"/>
        <v>3534555</v>
      </c>
      <c r="AD61" s="40">
        <f t="shared" si="5"/>
        <v>2122144</v>
      </c>
      <c r="AE61" s="39">
        <v>21</v>
      </c>
      <c r="AF61" s="39">
        <v>21</v>
      </c>
      <c r="AG61" s="42">
        <f t="shared" si="6"/>
        <v>8.9851857391924048E-7</v>
      </c>
      <c r="AH61" s="52" t="s">
        <v>38</v>
      </c>
      <c r="AI61" s="39" t="s">
        <v>45</v>
      </c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</row>
    <row r="62" spans="1:146" x14ac:dyDescent="0.25">
      <c r="A62" s="12" t="s">
        <v>129</v>
      </c>
      <c r="B62" s="12" t="s">
        <v>130</v>
      </c>
      <c r="C62" s="13" t="s">
        <v>51</v>
      </c>
      <c r="D62" s="14" t="s">
        <v>36</v>
      </c>
      <c r="E62" s="15">
        <v>11</v>
      </c>
      <c r="F62" s="17" t="s">
        <v>61</v>
      </c>
      <c r="G62" s="17">
        <v>1</v>
      </c>
      <c r="H62" s="17">
        <v>1</v>
      </c>
      <c r="I62" s="105" t="s">
        <v>175</v>
      </c>
      <c r="J62" s="16">
        <v>16</v>
      </c>
      <c r="K62" s="13">
        <v>4</v>
      </c>
      <c r="L62" s="13">
        <v>2</v>
      </c>
      <c r="M62" s="13" t="s">
        <v>38</v>
      </c>
      <c r="N62" s="13" t="s">
        <v>38</v>
      </c>
      <c r="O62" s="13" t="s">
        <v>38</v>
      </c>
      <c r="P62" s="18">
        <v>13641988</v>
      </c>
      <c r="Q62" s="17">
        <v>693859</v>
      </c>
      <c r="R62" s="17">
        <v>662792</v>
      </c>
      <c r="S62" s="19">
        <v>0.95522577353612192</v>
      </c>
      <c r="T62" s="17">
        <v>2517203</v>
      </c>
      <c r="U62" s="17">
        <v>2384104</v>
      </c>
      <c r="V62" s="17">
        <v>4686</v>
      </c>
      <c r="W62" s="20">
        <f t="shared" si="7"/>
        <v>77618904</v>
      </c>
      <c r="X62" s="21">
        <f t="shared" si="0"/>
        <v>5084310</v>
      </c>
      <c r="Y62" s="21">
        <f t="shared" si="1"/>
        <v>5688804</v>
      </c>
      <c r="Z62" s="21">
        <f t="shared" si="2"/>
        <v>604494</v>
      </c>
      <c r="AA62" s="21">
        <f t="shared" si="8"/>
        <v>72534594</v>
      </c>
      <c r="AB62" s="21">
        <f t="shared" si="3"/>
        <v>53279820</v>
      </c>
      <c r="AC62" s="21">
        <f t="shared" si="4"/>
        <v>11738430</v>
      </c>
      <c r="AD62" s="21">
        <f t="shared" si="5"/>
        <v>7047744</v>
      </c>
      <c r="AE62" s="20">
        <v>591</v>
      </c>
      <c r="AF62" s="20">
        <v>579</v>
      </c>
      <c r="AG62" s="23">
        <f t="shared" si="6"/>
        <v>7.4595230048597439E-6</v>
      </c>
      <c r="AH62" s="24" t="s">
        <v>38</v>
      </c>
      <c r="AI62" s="25" t="s">
        <v>3</v>
      </c>
    </row>
    <row r="63" spans="1:146" x14ac:dyDescent="0.25">
      <c r="A63" s="12" t="s">
        <v>131</v>
      </c>
      <c r="B63" s="12" t="s">
        <v>130</v>
      </c>
      <c r="C63" s="13" t="s">
        <v>51</v>
      </c>
      <c r="D63" s="14" t="s">
        <v>42</v>
      </c>
      <c r="E63" s="15">
        <v>11</v>
      </c>
      <c r="F63" s="17" t="s">
        <v>61</v>
      </c>
      <c r="G63" s="17">
        <v>1</v>
      </c>
      <c r="H63" s="17">
        <v>1</v>
      </c>
      <c r="I63" s="105" t="s">
        <v>175</v>
      </c>
      <c r="J63" s="16">
        <v>16</v>
      </c>
      <c r="K63" s="13">
        <v>4</v>
      </c>
      <c r="L63" s="13">
        <v>2</v>
      </c>
      <c r="M63" s="13" t="s">
        <v>38</v>
      </c>
      <c r="N63" s="13" t="s">
        <v>38</v>
      </c>
      <c r="O63" s="13" t="s">
        <v>38</v>
      </c>
      <c r="P63" s="18">
        <v>8609990</v>
      </c>
      <c r="Q63" s="17">
        <v>543463</v>
      </c>
      <c r="R63" s="17">
        <v>534735</v>
      </c>
      <c r="S63" s="19">
        <v>0.9839400290360153</v>
      </c>
      <c r="T63" s="17">
        <v>1854504</v>
      </c>
      <c r="U63" s="17">
        <v>1818892</v>
      </c>
      <c r="V63" s="17">
        <v>4413</v>
      </c>
      <c r="W63" s="20">
        <f t="shared" si="7"/>
        <v>73096932</v>
      </c>
      <c r="X63" s="21">
        <f t="shared" si="0"/>
        <v>4788105</v>
      </c>
      <c r="Y63" s="21">
        <f t="shared" si="1"/>
        <v>5357382</v>
      </c>
      <c r="Z63" s="21">
        <f t="shared" si="2"/>
        <v>569277</v>
      </c>
      <c r="AA63" s="21">
        <f t="shared" si="8"/>
        <v>68308827</v>
      </c>
      <c r="AB63" s="21">
        <f t="shared" si="3"/>
        <v>50175810</v>
      </c>
      <c r="AC63" s="21">
        <f t="shared" si="4"/>
        <v>11054565</v>
      </c>
      <c r="AD63" s="21">
        <f t="shared" si="5"/>
        <v>6637152</v>
      </c>
      <c r="AE63" s="20">
        <v>258</v>
      </c>
      <c r="AF63" s="20">
        <v>246</v>
      </c>
      <c r="AG63" s="23">
        <f t="shared" si="6"/>
        <v>3.3653943232528557E-6</v>
      </c>
      <c r="AH63" s="55" t="s">
        <v>38</v>
      </c>
      <c r="AI63" s="25" t="s">
        <v>3</v>
      </c>
    </row>
    <row r="64" spans="1:146" x14ac:dyDescent="0.25">
      <c r="A64" s="47" t="s">
        <v>132</v>
      </c>
      <c r="B64" s="47" t="s">
        <v>130</v>
      </c>
      <c r="C64" s="13" t="s">
        <v>51</v>
      </c>
      <c r="D64" s="14" t="s">
        <v>45</v>
      </c>
      <c r="E64" s="15">
        <v>11</v>
      </c>
      <c r="F64" s="16" t="s">
        <v>61</v>
      </c>
      <c r="G64" s="17">
        <v>1</v>
      </c>
      <c r="H64" s="17">
        <v>0</v>
      </c>
      <c r="I64" s="105" t="s">
        <v>175</v>
      </c>
      <c r="J64" s="16">
        <v>16</v>
      </c>
      <c r="K64" s="13">
        <v>4</v>
      </c>
      <c r="L64" s="13">
        <v>2</v>
      </c>
      <c r="M64" s="13">
        <v>140</v>
      </c>
      <c r="N64" s="13" t="s">
        <v>46</v>
      </c>
      <c r="O64" s="13" t="s">
        <v>47</v>
      </c>
      <c r="P64" s="18">
        <v>1052924</v>
      </c>
      <c r="Q64" s="17">
        <v>28233</v>
      </c>
      <c r="R64" s="17">
        <v>19949</v>
      </c>
      <c r="S64" s="19">
        <v>0.70658449332341589</v>
      </c>
      <c r="T64" s="17">
        <v>102315</v>
      </c>
      <c r="U64" s="17">
        <v>67409</v>
      </c>
      <c r="V64" s="17">
        <v>107</v>
      </c>
      <c r="W64" s="22">
        <f t="shared" si="7"/>
        <v>1772348</v>
      </c>
      <c r="X64" s="30">
        <f t="shared" si="0"/>
        <v>116095</v>
      </c>
      <c r="Y64" s="30">
        <f t="shared" si="1"/>
        <v>129898</v>
      </c>
      <c r="Z64" s="30">
        <f t="shared" si="2"/>
        <v>13803</v>
      </c>
      <c r="AA64" s="30">
        <f t="shared" si="8"/>
        <v>1656253</v>
      </c>
      <c r="AB64" s="30">
        <f t="shared" si="3"/>
        <v>1216590</v>
      </c>
      <c r="AC64" s="30">
        <f t="shared" si="4"/>
        <v>268035</v>
      </c>
      <c r="AD64" s="30">
        <f t="shared" si="5"/>
        <v>160928</v>
      </c>
      <c r="AE64" s="22">
        <v>5</v>
      </c>
      <c r="AF64" s="22">
        <v>5</v>
      </c>
      <c r="AG64" s="23">
        <f t="shared" si="6"/>
        <v>2.821116394748661E-6</v>
      </c>
      <c r="AH64" s="24" t="s">
        <v>38</v>
      </c>
      <c r="AI64" s="22" t="s">
        <v>45</v>
      </c>
    </row>
    <row r="65" spans="1:146" x14ac:dyDescent="0.25">
      <c r="A65" s="58" t="s">
        <v>133</v>
      </c>
      <c r="B65" s="58" t="s">
        <v>130</v>
      </c>
      <c r="C65" s="13" t="s">
        <v>58</v>
      </c>
      <c r="D65" s="14" t="s">
        <v>45</v>
      </c>
      <c r="E65" s="15">
        <v>11</v>
      </c>
      <c r="F65" s="16" t="s">
        <v>61</v>
      </c>
      <c r="G65" s="17">
        <v>1</v>
      </c>
      <c r="H65" s="17">
        <v>1</v>
      </c>
      <c r="I65" s="105" t="s">
        <v>175</v>
      </c>
      <c r="J65" s="16">
        <v>16</v>
      </c>
      <c r="K65" s="13">
        <v>4</v>
      </c>
      <c r="L65" s="13">
        <v>2</v>
      </c>
      <c r="M65" s="13">
        <v>150</v>
      </c>
      <c r="N65" s="13" t="s">
        <v>46</v>
      </c>
      <c r="O65" s="13" t="s">
        <v>47</v>
      </c>
      <c r="P65" s="18">
        <v>3164586</v>
      </c>
      <c r="Q65" s="17">
        <v>81622</v>
      </c>
      <c r="R65" s="17">
        <v>1980</v>
      </c>
      <c r="S65" s="19">
        <v>2.4258165690622627E-2</v>
      </c>
      <c r="T65" s="17">
        <v>283447</v>
      </c>
      <c r="U65" s="17">
        <v>6155</v>
      </c>
      <c r="V65" s="17">
        <v>13</v>
      </c>
      <c r="W65" s="22">
        <f t="shared" si="7"/>
        <v>215332</v>
      </c>
      <c r="X65" s="30">
        <f t="shared" si="0"/>
        <v>14105</v>
      </c>
      <c r="Y65" s="30">
        <f t="shared" si="1"/>
        <v>15782</v>
      </c>
      <c r="Z65" s="30">
        <f t="shared" si="2"/>
        <v>1677</v>
      </c>
      <c r="AA65" s="30">
        <f t="shared" si="8"/>
        <v>201227</v>
      </c>
      <c r="AB65" s="30">
        <f t="shared" si="3"/>
        <v>147810</v>
      </c>
      <c r="AC65" s="30">
        <f t="shared" si="4"/>
        <v>32565</v>
      </c>
      <c r="AD65" s="30">
        <f t="shared" si="5"/>
        <v>19552</v>
      </c>
      <c r="AE65" s="22">
        <v>2</v>
      </c>
      <c r="AF65" s="22">
        <v>1</v>
      </c>
      <c r="AG65" s="23">
        <f t="shared" si="6"/>
        <v>4.6439916036631803E-6</v>
      </c>
      <c r="AH65" s="24" t="s">
        <v>38</v>
      </c>
      <c r="AI65" s="24" t="s">
        <v>69</v>
      </c>
    </row>
    <row r="66" spans="1:146" x14ac:dyDescent="0.25">
      <c r="A66" s="58" t="s">
        <v>134</v>
      </c>
      <c r="B66" s="58" t="s">
        <v>130</v>
      </c>
      <c r="C66" s="13" t="s">
        <v>55</v>
      </c>
      <c r="D66" s="14" t="s">
        <v>45</v>
      </c>
      <c r="E66" s="15">
        <v>11</v>
      </c>
      <c r="F66" s="16" t="s">
        <v>61</v>
      </c>
      <c r="G66" s="17">
        <v>1</v>
      </c>
      <c r="H66" s="17">
        <v>1</v>
      </c>
      <c r="I66" s="105" t="s">
        <v>175</v>
      </c>
      <c r="J66" s="16">
        <v>16</v>
      </c>
      <c r="K66" s="13">
        <v>4</v>
      </c>
      <c r="L66" s="13">
        <v>2</v>
      </c>
      <c r="M66" s="13">
        <v>125</v>
      </c>
      <c r="N66" s="13" t="s">
        <v>46</v>
      </c>
      <c r="O66" s="13" t="s">
        <v>47</v>
      </c>
      <c r="P66" s="18">
        <v>416046</v>
      </c>
      <c r="Q66" s="17">
        <v>28506</v>
      </c>
      <c r="R66" s="17">
        <v>6576</v>
      </c>
      <c r="S66" s="29">
        <v>0.23068827615238896</v>
      </c>
      <c r="T66" s="17">
        <v>105838</v>
      </c>
      <c r="U66" s="17">
        <v>21880</v>
      </c>
      <c r="V66" s="17">
        <v>38</v>
      </c>
      <c r="W66" s="22">
        <f t="shared" si="7"/>
        <v>629432</v>
      </c>
      <c r="X66" s="30">
        <f t="shared" ref="X66:X129" si="9">$V66*1085</f>
        <v>41230</v>
      </c>
      <c r="Y66" s="30">
        <f t="shared" ref="Y66:Y129" si="10">$V66*1214</f>
        <v>46132</v>
      </c>
      <c r="Z66" s="30">
        <f t="shared" ref="Z66:Z129" si="11">$V66*129</f>
        <v>4902</v>
      </c>
      <c r="AA66" s="30">
        <f t="shared" si="8"/>
        <v>588202</v>
      </c>
      <c r="AB66" s="30">
        <f t="shared" ref="AB66:AB129" si="12">$V66*11370</f>
        <v>432060</v>
      </c>
      <c r="AC66" s="30">
        <f t="shared" ref="AC66:AC129" si="13">$V66*2505</f>
        <v>95190</v>
      </c>
      <c r="AD66" s="30">
        <f t="shared" ref="AD66:AD129" si="14">$V66*1504</f>
        <v>57152</v>
      </c>
      <c r="AE66" s="22">
        <v>2</v>
      </c>
      <c r="AF66" s="22">
        <v>1</v>
      </c>
      <c r="AG66" s="23">
        <f t="shared" ref="AG66:AG129" si="15">AF66/W66</f>
        <v>1.5887339696742461E-6</v>
      </c>
      <c r="AH66" s="24" t="s">
        <v>38</v>
      </c>
      <c r="AI66" s="24" t="s">
        <v>69</v>
      </c>
    </row>
    <row r="67" spans="1:146" s="53" customFormat="1" x14ac:dyDescent="0.25">
      <c r="A67" s="31" t="s">
        <v>135</v>
      </c>
      <c r="B67" s="31" t="s">
        <v>130</v>
      </c>
      <c r="C67" s="32" t="s">
        <v>58</v>
      </c>
      <c r="D67" s="33" t="s">
        <v>45</v>
      </c>
      <c r="E67" s="34">
        <v>11</v>
      </c>
      <c r="F67" s="35" t="s">
        <v>61</v>
      </c>
      <c r="G67" s="36">
        <v>1</v>
      </c>
      <c r="H67" s="36">
        <v>1</v>
      </c>
      <c r="I67" s="106" t="s">
        <v>175</v>
      </c>
      <c r="J67" s="35">
        <v>16</v>
      </c>
      <c r="K67" s="32">
        <v>4</v>
      </c>
      <c r="L67" s="32">
        <v>2</v>
      </c>
      <c r="M67" s="32">
        <v>125</v>
      </c>
      <c r="N67" s="32" t="s">
        <v>46</v>
      </c>
      <c r="O67" s="32" t="s">
        <v>47</v>
      </c>
      <c r="P67" s="37">
        <v>9884999</v>
      </c>
      <c r="Q67" s="36">
        <v>549861</v>
      </c>
      <c r="R67" s="36">
        <v>31043</v>
      </c>
      <c r="S67" s="38">
        <v>5.6456086174505919E-2</v>
      </c>
      <c r="T67" s="36">
        <v>672036</v>
      </c>
      <c r="U67" s="36">
        <v>101879</v>
      </c>
      <c r="V67" s="36">
        <v>164</v>
      </c>
      <c r="W67" s="41">
        <f t="shared" ref="W67:W130" si="16">V67*16564</f>
        <v>2716496</v>
      </c>
      <c r="X67" s="51">
        <f t="shared" si="9"/>
        <v>177940</v>
      </c>
      <c r="Y67" s="51">
        <f t="shared" si="10"/>
        <v>199096</v>
      </c>
      <c r="Z67" s="51">
        <f t="shared" si="11"/>
        <v>21156</v>
      </c>
      <c r="AA67" s="51">
        <f t="shared" ref="AA67:AA130" si="17">$V67*15479</f>
        <v>2538556</v>
      </c>
      <c r="AB67" s="51">
        <f t="shared" si="12"/>
        <v>1864680</v>
      </c>
      <c r="AC67" s="51">
        <f t="shared" si="13"/>
        <v>410820</v>
      </c>
      <c r="AD67" s="51">
        <f t="shared" si="14"/>
        <v>246656</v>
      </c>
      <c r="AE67" s="41">
        <v>9</v>
      </c>
      <c r="AF67" s="41">
        <v>7</v>
      </c>
      <c r="AG67" s="42">
        <f t="shared" si="15"/>
        <v>2.5768489995935939E-6</v>
      </c>
      <c r="AH67" s="43" t="s">
        <v>38</v>
      </c>
      <c r="AI67" s="44" t="s">
        <v>45</v>
      </c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</row>
    <row r="68" spans="1:146" x14ac:dyDescent="0.25">
      <c r="A68" s="28" t="s">
        <v>136</v>
      </c>
      <c r="B68" s="28" t="s">
        <v>137</v>
      </c>
      <c r="C68" s="13" t="s">
        <v>94</v>
      </c>
      <c r="D68" s="14" t="s">
        <v>36</v>
      </c>
      <c r="E68" s="15">
        <v>11.5</v>
      </c>
      <c r="F68" s="16" t="s">
        <v>61</v>
      </c>
      <c r="G68" s="17">
        <v>0</v>
      </c>
      <c r="H68" s="17">
        <v>0</v>
      </c>
      <c r="I68" s="105" t="s">
        <v>175</v>
      </c>
      <c r="J68" s="16">
        <v>18</v>
      </c>
      <c r="K68" s="13">
        <v>1</v>
      </c>
      <c r="L68" s="13">
        <v>0</v>
      </c>
      <c r="M68" s="13" t="s">
        <v>38</v>
      </c>
      <c r="N68" s="13" t="s">
        <v>38</v>
      </c>
      <c r="O68" s="13" t="s">
        <v>38</v>
      </c>
      <c r="P68" s="18">
        <v>11677648</v>
      </c>
      <c r="Q68" s="17">
        <v>422286</v>
      </c>
      <c r="R68" s="17">
        <v>377673</v>
      </c>
      <c r="S68" s="29">
        <v>0.89435358974723289</v>
      </c>
      <c r="T68" s="17">
        <v>1721783</v>
      </c>
      <c r="U68" s="17">
        <v>1503334</v>
      </c>
      <c r="V68" s="17">
        <v>2898</v>
      </c>
      <c r="W68" s="22">
        <f t="shared" si="16"/>
        <v>48002472</v>
      </c>
      <c r="X68" s="30">
        <f t="shared" si="9"/>
        <v>3144330</v>
      </c>
      <c r="Y68" s="30">
        <f t="shared" si="10"/>
        <v>3518172</v>
      </c>
      <c r="Z68" s="30">
        <f t="shared" si="11"/>
        <v>373842</v>
      </c>
      <c r="AA68" s="30">
        <f t="shared" si="17"/>
        <v>44858142</v>
      </c>
      <c r="AB68" s="30">
        <f t="shared" si="12"/>
        <v>32950260</v>
      </c>
      <c r="AC68" s="30">
        <f t="shared" si="13"/>
        <v>7259490</v>
      </c>
      <c r="AD68" s="30">
        <f t="shared" si="14"/>
        <v>4358592</v>
      </c>
      <c r="AE68" s="22">
        <v>471</v>
      </c>
      <c r="AF68" s="22">
        <v>465</v>
      </c>
      <c r="AG68" s="23">
        <f t="shared" si="15"/>
        <v>9.6870011194423487E-6</v>
      </c>
      <c r="AH68" s="17" t="s">
        <v>43</v>
      </c>
      <c r="AI68" s="22" t="s">
        <v>3</v>
      </c>
    </row>
    <row r="69" spans="1:146" x14ac:dyDescent="0.25">
      <c r="A69" s="28" t="s">
        <v>138</v>
      </c>
      <c r="B69" s="28" t="s">
        <v>137</v>
      </c>
      <c r="C69" s="13" t="s">
        <v>41</v>
      </c>
      <c r="D69" s="14" t="s">
        <v>42</v>
      </c>
      <c r="E69" s="15">
        <v>11.5</v>
      </c>
      <c r="F69" s="16" t="s">
        <v>61</v>
      </c>
      <c r="G69" s="17">
        <v>0</v>
      </c>
      <c r="H69" s="17">
        <v>0</v>
      </c>
      <c r="I69" s="105" t="s">
        <v>175</v>
      </c>
      <c r="J69" s="16">
        <v>18</v>
      </c>
      <c r="K69" s="13">
        <v>1</v>
      </c>
      <c r="L69" s="13">
        <v>0</v>
      </c>
      <c r="M69" s="13" t="s">
        <v>38</v>
      </c>
      <c r="N69" s="13" t="s">
        <v>38</v>
      </c>
      <c r="O69" s="13" t="s">
        <v>38</v>
      </c>
      <c r="P69" s="18">
        <v>14300521</v>
      </c>
      <c r="Q69" s="17">
        <v>680011</v>
      </c>
      <c r="R69" s="17">
        <v>528049</v>
      </c>
      <c r="S69" s="29">
        <v>0.77653008554273384</v>
      </c>
      <c r="T69" s="17">
        <v>2659500</v>
      </c>
      <c r="U69" s="17">
        <v>1992941</v>
      </c>
      <c r="V69" s="17">
        <v>3477</v>
      </c>
      <c r="W69" s="22">
        <f t="shared" si="16"/>
        <v>57593028</v>
      </c>
      <c r="X69" s="30">
        <f t="shared" si="9"/>
        <v>3772545</v>
      </c>
      <c r="Y69" s="30">
        <f t="shared" si="10"/>
        <v>4221078</v>
      </c>
      <c r="Z69" s="30">
        <f t="shared" si="11"/>
        <v>448533</v>
      </c>
      <c r="AA69" s="30">
        <f t="shared" si="17"/>
        <v>53820483</v>
      </c>
      <c r="AB69" s="30">
        <f t="shared" si="12"/>
        <v>39533490</v>
      </c>
      <c r="AC69" s="30">
        <f t="shared" si="13"/>
        <v>8709885</v>
      </c>
      <c r="AD69" s="30">
        <f t="shared" si="14"/>
        <v>5229408</v>
      </c>
      <c r="AE69" s="22">
        <v>194</v>
      </c>
      <c r="AF69" s="22">
        <v>188</v>
      </c>
      <c r="AG69" s="23">
        <f t="shared" si="15"/>
        <v>3.2642840032651174E-6</v>
      </c>
      <c r="AH69" s="17" t="s">
        <v>43</v>
      </c>
      <c r="AI69" s="25" t="s">
        <v>3</v>
      </c>
    </row>
    <row r="70" spans="1:146" s="53" customFormat="1" x14ac:dyDescent="0.25">
      <c r="A70" s="69" t="s">
        <v>139</v>
      </c>
      <c r="B70" s="69" t="s">
        <v>140</v>
      </c>
      <c r="C70" s="32" t="s">
        <v>58</v>
      </c>
      <c r="D70" s="33" t="s">
        <v>45</v>
      </c>
      <c r="E70" s="34">
        <v>11.5</v>
      </c>
      <c r="F70" s="35" t="s">
        <v>61</v>
      </c>
      <c r="G70" s="36">
        <v>0</v>
      </c>
      <c r="H70" s="36">
        <v>0</v>
      </c>
      <c r="I70" s="106" t="s">
        <v>175</v>
      </c>
      <c r="J70" s="35">
        <v>18</v>
      </c>
      <c r="K70" s="32">
        <v>1</v>
      </c>
      <c r="L70" s="32">
        <v>0</v>
      </c>
      <c r="M70" s="32">
        <v>150</v>
      </c>
      <c r="N70" s="32" t="s">
        <v>46</v>
      </c>
      <c r="O70" s="32" t="s">
        <v>47</v>
      </c>
      <c r="P70" s="37">
        <v>7031193</v>
      </c>
      <c r="Q70" s="36">
        <v>367867</v>
      </c>
      <c r="R70" s="36">
        <v>5898</v>
      </c>
      <c r="S70" s="38">
        <v>1.603296843696227E-2</v>
      </c>
      <c r="T70" s="36">
        <v>1147607</v>
      </c>
      <c r="U70" s="36">
        <v>18000</v>
      </c>
      <c r="V70" s="36">
        <v>33</v>
      </c>
      <c r="W70" s="41">
        <f t="shared" si="16"/>
        <v>546612</v>
      </c>
      <c r="X70" s="51">
        <f t="shared" si="9"/>
        <v>35805</v>
      </c>
      <c r="Y70" s="51">
        <f t="shared" si="10"/>
        <v>40062</v>
      </c>
      <c r="Z70" s="51">
        <f t="shared" si="11"/>
        <v>4257</v>
      </c>
      <c r="AA70" s="51">
        <f t="shared" si="17"/>
        <v>510807</v>
      </c>
      <c r="AB70" s="51">
        <f t="shared" si="12"/>
        <v>375210</v>
      </c>
      <c r="AC70" s="51">
        <f t="shared" si="13"/>
        <v>82665</v>
      </c>
      <c r="AD70" s="51">
        <f t="shared" si="14"/>
        <v>49632</v>
      </c>
      <c r="AE70" s="41">
        <v>3</v>
      </c>
      <c r="AF70" s="41">
        <v>3</v>
      </c>
      <c r="AG70" s="42">
        <f t="shared" si="15"/>
        <v>5.4883537134201224E-6</v>
      </c>
      <c r="AH70" s="52" t="s">
        <v>38</v>
      </c>
      <c r="AI70" s="52" t="s">
        <v>69</v>
      </c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</row>
    <row r="71" spans="1:146" x14ac:dyDescent="0.25">
      <c r="A71" s="12" t="s">
        <v>141</v>
      </c>
      <c r="B71" s="12" t="s">
        <v>142</v>
      </c>
      <c r="C71" s="13" t="s">
        <v>112</v>
      </c>
      <c r="D71" s="14" t="s">
        <v>36</v>
      </c>
      <c r="E71" s="15">
        <v>1.2</v>
      </c>
      <c r="F71" s="16" t="s">
        <v>81</v>
      </c>
      <c r="G71" s="17">
        <v>0</v>
      </c>
      <c r="H71" s="17">
        <v>0</v>
      </c>
      <c r="I71" s="105" t="s">
        <v>99</v>
      </c>
      <c r="J71" s="16">
        <v>20</v>
      </c>
      <c r="K71" s="13">
        <v>2</v>
      </c>
      <c r="L71" s="13">
        <v>2</v>
      </c>
      <c r="M71" s="13" t="s">
        <v>38</v>
      </c>
      <c r="N71" s="13" t="s">
        <v>38</v>
      </c>
      <c r="O71" s="13" t="s">
        <v>38</v>
      </c>
      <c r="P71" s="18">
        <v>10716415</v>
      </c>
      <c r="Q71" s="17">
        <v>660483</v>
      </c>
      <c r="R71" s="17">
        <v>612173</v>
      </c>
      <c r="S71" s="19">
        <v>0.92685655800376388</v>
      </c>
      <c r="T71" s="17">
        <v>2501663</v>
      </c>
      <c r="U71" s="17">
        <v>2286504</v>
      </c>
      <c r="V71" s="17">
        <v>3772</v>
      </c>
      <c r="W71" s="20">
        <f t="shared" si="16"/>
        <v>62479408</v>
      </c>
      <c r="X71" s="21">
        <f t="shared" si="9"/>
        <v>4092620</v>
      </c>
      <c r="Y71" s="21">
        <f t="shared" si="10"/>
        <v>4579208</v>
      </c>
      <c r="Z71" s="21">
        <f t="shared" si="11"/>
        <v>486588</v>
      </c>
      <c r="AA71" s="21">
        <f t="shared" si="17"/>
        <v>58386788</v>
      </c>
      <c r="AB71" s="21">
        <f t="shared" si="12"/>
        <v>42887640</v>
      </c>
      <c r="AC71" s="21">
        <f t="shared" si="13"/>
        <v>9448860</v>
      </c>
      <c r="AD71" s="21">
        <f t="shared" si="14"/>
        <v>5673088</v>
      </c>
      <c r="AE71" s="20">
        <v>116</v>
      </c>
      <c r="AF71" s="20">
        <v>109</v>
      </c>
      <c r="AG71" s="23">
        <f t="shared" si="15"/>
        <v>1.7445747885447314E-6</v>
      </c>
      <c r="AH71" s="24" t="s">
        <v>38</v>
      </c>
      <c r="AI71" s="25" t="s">
        <v>3</v>
      </c>
    </row>
    <row r="72" spans="1:146" x14ac:dyDescent="0.25">
      <c r="A72" s="12" t="s">
        <v>143</v>
      </c>
      <c r="B72" s="12" t="s">
        <v>142</v>
      </c>
      <c r="C72" s="13" t="s">
        <v>112</v>
      </c>
      <c r="D72" s="14" t="s">
        <v>42</v>
      </c>
      <c r="E72" s="15">
        <v>1.2</v>
      </c>
      <c r="F72" s="16" t="s">
        <v>81</v>
      </c>
      <c r="G72" s="17">
        <v>0</v>
      </c>
      <c r="H72" s="17">
        <v>0</v>
      </c>
      <c r="I72" s="105" t="s">
        <v>99</v>
      </c>
      <c r="J72" s="16">
        <v>20</v>
      </c>
      <c r="K72" s="13">
        <v>2</v>
      </c>
      <c r="L72" s="13">
        <v>2</v>
      </c>
      <c r="M72" s="13" t="s">
        <v>38</v>
      </c>
      <c r="N72" s="13" t="s">
        <v>38</v>
      </c>
      <c r="O72" s="13" t="s">
        <v>38</v>
      </c>
      <c r="P72" s="18">
        <v>11316219</v>
      </c>
      <c r="Q72" s="17">
        <v>776789</v>
      </c>
      <c r="R72" s="17">
        <v>761704</v>
      </c>
      <c r="S72" s="19">
        <v>0.98058031202810547</v>
      </c>
      <c r="T72" s="17">
        <v>3014099</v>
      </c>
      <c r="U72" s="17">
        <v>2942785</v>
      </c>
      <c r="V72" s="17">
        <v>5047</v>
      </c>
      <c r="W72" s="20">
        <f t="shared" si="16"/>
        <v>83598508</v>
      </c>
      <c r="X72" s="21">
        <f t="shared" si="9"/>
        <v>5475995</v>
      </c>
      <c r="Y72" s="21">
        <f t="shared" si="10"/>
        <v>6127058</v>
      </c>
      <c r="Z72" s="21">
        <f t="shared" si="11"/>
        <v>651063</v>
      </c>
      <c r="AA72" s="21">
        <f t="shared" si="17"/>
        <v>78122513</v>
      </c>
      <c r="AB72" s="21">
        <f t="shared" si="12"/>
        <v>57384390</v>
      </c>
      <c r="AC72" s="21">
        <f t="shared" si="13"/>
        <v>12642735</v>
      </c>
      <c r="AD72" s="21">
        <f t="shared" si="14"/>
        <v>7590688</v>
      </c>
      <c r="AE72" s="20">
        <v>112</v>
      </c>
      <c r="AF72" s="20">
        <v>105</v>
      </c>
      <c r="AG72" s="23">
        <f t="shared" si="15"/>
        <v>1.2560032769962833E-6</v>
      </c>
      <c r="AH72" s="55" t="s">
        <v>38</v>
      </c>
      <c r="AI72" s="25" t="s">
        <v>3</v>
      </c>
    </row>
    <row r="73" spans="1:146" x14ac:dyDescent="0.25">
      <c r="A73" s="49" t="s">
        <v>144</v>
      </c>
      <c r="B73" s="49" t="s">
        <v>142</v>
      </c>
      <c r="C73" s="13" t="s">
        <v>112</v>
      </c>
      <c r="D73" s="14" t="s">
        <v>45</v>
      </c>
      <c r="E73" s="15">
        <v>1.2</v>
      </c>
      <c r="F73" s="16" t="s">
        <v>81</v>
      </c>
      <c r="G73" s="17">
        <v>0</v>
      </c>
      <c r="H73" s="17">
        <v>0</v>
      </c>
      <c r="I73" s="105" t="s">
        <v>99</v>
      </c>
      <c r="J73" s="16">
        <v>20</v>
      </c>
      <c r="K73" s="13">
        <v>2</v>
      </c>
      <c r="L73" s="13">
        <v>2</v>
      </c>
      <c r="M73" s="13">
        <v>125</v>
      </c>
      <c r="N73" s="13" t="s">
        <v>46</v>
      </c>
      <c r="O73" s="13" t="s">
        <v>47</v>
      </c>
      <c r="P73" s="18">
        <v>6865722</v>
      </c>
      <c r="Q73" s="17">
        <v>442418</v>
      </c>
      <c r="R73" s="17">
        <v>395837</v>
      </c>
      <c r="S73" s="19">
        <v>0.89471269252155206</v>
      </c>
      <c r="T73" s="17">
        <v>1648089</v>
      </c>
      <c r="U73" s="17">
        <v>1434617</v>
      </c>
      <c r="V73" s="56">
        <v>3021</v>
      </c>
      <c r="W73" s="22">
        <f t="shared" si="16"/>
        <v>50039844</v>
      </c>
      <c r="X73" s="30">
        <f t="shared" si="9"/>
        <v>3277785</v>
      </c>
      <c r="Y73" s="30">
        <f t="shared" si="10"/>
        <v>3667494</v>
      </c>
      <c r="Z73" s="30">
        <f t="shared" si="11"/>
        <v>389709</v>
      </c>
      <c r="AA73" s="30">
        <f t="shared" si="17"/>
        <v>46762059</v>
      </c>
      <c r="AB73" s="30">
        <f t="shared" si="12"/>
        <v>34348770</v>
      </c>
      <c r="AC73" s="30">
        <f t="shared" si="13"/>
        <v>7567605</v>
      </c>
      <c r="AD73" s="30">
        <f t="shared" si="14"/>
        <v>4543584</v>
      </c>
      <c r="AE73" s="22">
        <v>21</v>
      </c>
      <c r="AF73" s="22">
        <v>21</v>
      </c>
      <c r="AG73" s="23">
        <f t="shared" si="15"/>
        <v>4.1966557689508385E-7</v>
      </c>
      <c r="AH73" s="24" t="s">
        <v>38</v>
      </c>
      <c r="AI73" s="22" t="s">
        <v>45</v>
      </c>
    </row>
    <row r="74" spans="1:146" s="53" customFormat="1" x14ac:dyDescent="0.25">
      <c r="A74" s="72" t="s">
        <v>145</v>
      </c>
      <c r="B74" s="72" t="s">
        <v>142</v>
      </c>
      <c r="C74" s="32" t="s">
        <v>112</v>
      </c>
      <c r="D74" s="35" t="s">
        <v>45</v>
      </c>
      <c r="E74" s="34">
        <v>1.2</v>
      </c>
      <c r="F74" s="35" t="s">
        <v>81</v>
      </c>
      <c r="G74" s="36">
        <v>0</v>
      </c>
      <c r="H74" s="36">
        <v>0</v>
      </c>
      <c r="I74" s="106" t="s">
        <v>99</v>
      </c>
      <c r="J74" s="35">
        <v>20</v>
      </c>
      <c r="K74" s="32">
        <v>2</v>
      </c>
      <c r="L74" s="32">
        <v>2</v>
      </c>
      <c r="M74" s="32">
        <v>125</v>
      </c>
      <c r="N74" s="32" t="s">
        <v>46</v>
      </c>
      <c r="O74" s="32" t="s">
        <v>47</v>
      </c>
      <c r="P74" s="37">
        <v>4355530</v>
      </c>
      <c r="Q74" s="73">
        <v>238783</v>
      </c>
      <c r="R74" s="73">
        <v>203961</v>
      </c>
      <c r="S74" s="74">
        <v>0.85416884786605407</v>
      </c>
      <c r="T74" s="73">
        <v>884336</v>
      </c>
      <c r="U74" s="73">
        <v>710299</v>
      </c>
      <c r="V74" s="73">
        <v>1637</v>
      </c>
      <c r="W74" s="39">
        <f t="shared" si="16"/>
        <v>27115268</v>
      </c>
      <c r="X74" s="40">
        <f t="shared" si="9"/>
        <v>1776145</v>
      </c>
      <c r="Y74" s="40">
        <f t="shared" si="10"/>
        <v>1987318</v>
      </c>
      <c r="Z74" s="40">
        <f t="shared" si="11"/>
        <v>211173</v>
      </c>
      <c r="AA74" s="40">
        <f t="shared" si="17"/>
        <v>25339123</v>
      </c>
      <c r="AB74" s="40">
        <f t="shared" si="12"/>
        <v>18612690</v>
      </c>
      <c r="AC74" s="40">
        <f t="shared" si="13"/>
        <v>4100685</v>
      </c>
      <c r="AD74" s="40">
        <f t="shared" si="14"/>
        <v>2462048</v>
      </c>
      <c r="AE74" s="39">
        <v>17</v>
      </c>
      <c r="AF74" s="39">
        <v>17</v>
      </c>
      <c r="AG74" s="42">
        <f t="shared" si="15"/>
        <v>6.2695305095269569E-7</v>
      </c>
      <c r="AH74" s="52" t="s">
        <v>38</v>
      </c>
      <c r="AI74" s="39" t="s">
        <v>45</v>
      </c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</row>
    <row r="75" spans="1:146" x14ac:dyDescent="0.25">
      <c r="A75" s="12" t="s">
        <v>146</v>
      </c>
      <c r="B75" s="12" t="s">
        <v>148</v>
      </c>
      <c r="C75" s="13" t="s">
        <v>55</v>
      </c>
      <c r="D75" s="14" t="s">
        <v>60</v>
      </c>
      <c r="E75" s="15">
        <v>16.7</v>
      </c>
      <c r="F75" s="16" t="s">
        <v>37</v>
      </c>
      <c r="G75" s="17">
        <v>3</v>
      </c>
      <c r="H75" s="17">
        <v>3</v>
      </c>
      <c r="I75" s="105" t="s">
        <v>82</v>
      </c>
      <c r="J75" s="16">
        <v>12</v>
      </c>
      <c r="K75" s="13">
        <v>10</v>
      </c>
      <c r="L75" s="13">
        <v>10</v>
      </c>
      <c r="M75" s="13" t="s">
        <v>38</v>
      </c>
      <c r="N75" s="13" t="s">
        <v>38</v>
      </c>
      <c r="O75" s="13" t="s">
        <v>38</v>
      </c>
      <c r="P75" s="18">
        <v>6050922</v>
      </c>
      <c r="Q75" s="17">
        <v>403223</v>
      </c>
      <c r="R75" s="17">
        <v>398799</v>
      </c>
      <c r="S75" s="68">
        <v>0.98902840363768929</v>
      </c>
      <c r="T75" s="17">
        <v>1324607</v>
      </c>
      <c r="U75" s="17">
        <v>1306747</v>
      </c>
      <c r="V75" s="17">
        <v>3505</v>
      </c>
      <c r="W75" s="22">
        <f t="shared" si="16"/>
        <v>58056820</v>
      </c>
      <c r="X75" s="30">
        <f t="shared" si="9"/>
        <v>3802925</v>
      </c>
      <c r="Y75" s="30">
        <f t="shared" si="10"/>
        <v>4255070</v>
      </c>
      <c r="Z75" s="30">
        <f t="shared" si="11"/>
        <v>452145</v>
      </c>
      <c r="AA75" s="30">
        <f t="shared" si="17"/>
        <v>54253895</v>
      </c>
      <c r="AB75" s="30">
        <f t="shared" si="12"/>
        <v>39851850</v>
      </c>
      <c r="AC75" s="30">
        <f t="shared" si="13"/>
        <v>8780025</v>
      </c>
      <c r="AD75" s="30">
        <f t="shared" si="14"/>
        <v>5271520</v>
      </c>
      <c r="AE75" s="22">
        <v>275</v>
      </c>
      <c r="AF75" s="20">
        <v>267</v>
      </c>
      <c r="AG75" s="23">
        <f t="shared" si="15"/>
        <v>4.5989428976647364E-6</v>
      </c>
      <c r="AH75" s="54" t="s">
        <v>38</v>
      </c>
      <c r="AI75" s="22" t="s">
        <v>3</v>
      </c>
    </row>
    <row r="76" spans="1:146" x14ac:dyDescent="0.25">
      <c r="A76" s="28" t="s">
        <v>147</v>
      </c>
      <c r="B76" s="28" t="s">
        <v>148</v>
      </c>
      <c r="C76" s="13" t="s">
        <v>149</v>
      </c>
      <c r="D76" s="14" t="s">
        <v>36</v>
      </c>
      <c r="E76" s="15">
        <v>16.7</v>
      </c>
      <c r="F76" s="16" t="s">
        <v>37</v>
      </c>
      <c r="G76" s="17">
        <v>3</v>
      </c>
      <c r="H76" s="17">
        <v>3</v>
      </c>
      <c r="I76" s="105" t="s">
        <v>82</v>
      </c>
      <c r="J76" s="16">
        <v>12</v>
      </c>
      <c r="K76" s="13">
        <v>10</v>
      </c>
      <c r="L76" s="13">
        <v>10</v>
      </c>
      <c r="M76" s="13" t="s">
        <v>38</v>
      </c>
      <c r="N76" s="13" t="s">
        <v>38</v>
      </c>
      <c r="O76" s="13" t="s">
        <v>38</v>
      </c>
      <c r="P76" s="18">
        <v>3607773</v>
      </c>
      <c r="Q76" s="17">
        <v>119308</v>
      </c>
      <c r="R76" s="17">
        <v>96537</v>
      </c>
      <c r="S76" s="29">
        <v>0.80914104670265197</v>
      </c>
      <c r="T76" s="17">
        <v>382588</v>
      </c>
      <c r="U76" s="17">
        <v>300203</v>
      </c>
      <c r="V76" s="17">
        <v>871</v>
      </c>
      <c r="W76" s="22">
        <f t="shared" si="16"/>
        <v>14427244</v>
      </c>
      <c r="X76" s="30">
        <f t="shared" si="9"/>
        <v>945035</v>
      </c>
      <c r="Y76" s="30">
        <f t="shared" si="10"/>
        <v>1057394</v>
      </c>
      <c r="Z76" s="30">
        <f t="shared" si="11"/>
        <v>112359</v>
      </c>
      <c r="AA76" s="30">
        <f t="shared" si="17"/>
        <v>13482209</v>
      </c>
      <c r="AB76" s="30">
        <f t="shared" si="12"/>
        <v>9903270</v>
      </c>
      <c r="AC76" s="30">
        <f t="shared" si="13"/>
        <v>2181855</v>
      </c>
      <c r="AD76" s="30">
        <f t="shared" si="14"/>
        <v>1309984</v>
      </c>
      <c r="AE76" s="22">
        <v>131</v>
      </c>
      <c r="AF76" s="22">
        <v>126</v>
      </c>
      <c r="AG76" s="23">
        <f t="shared" si="15"/>
        <v>8.7334767471874746E-6</v>
      </c>
      <c r="AH76" s="17" t="s">
        <v>43</v>
      </c>
      <c r="AI76" s="22" t="s">
        <v>3</v>
      </c>
    </row>
    <row r="77" spans="1:146" x14ac:dyDescent="0.25">
      <c r="A77" s="65" t="s">
        <v>150</v>
      </c>
      <c r="B77" s="65" t="s">
        <v>148</v>
      </c>
      <c r="C77" s="13" t="s">
        <v>94</v>
      </c>
      <c r="D77" s="14" t="s">
        <v>42</v>
      </c>
      <c r="E77" s="15">
        <v>16.7</v>
      </c>
      <c r="F77" s="16" t="s">
        <v>37</v>
      </c>
      <c r="G77" s="17">
        <v>3</v>
      </c>
      <c r="H77" s="17">
        <v>3</v>
      </c>
      <c r="I77" s="105" t="s">
        <v>82</v>
      </c>
      <c r="J77" s="16">
        <v>12</v>
      </c>
      <c r="K77" s="13">
        <v>10</v>
      </c>
      <c r="L77" s="13">
        <v>10</v>
      </c>
      <c r="M77" s="13" t="s">
        <v>38</v>
      </c>
      <c r="N77" s="13" t="s">
        <v>38</v>
      </c>
      <c r="O77" s="13" t="s">
        <v>38</v>
      </c>
      <c r="P77" s="18">
        <v>7622698</v>
      </c>
      <c r="Q77" s="17">
        <v>230944</v>
      </c>
      <c r="R77" s="17">
        <v>213071</v>
      </c>
      <c r="S77" s="29">
        <v>0.92260894415962313</v>
      </c>
      <c r="T77" s="17">
        <v>699782</v>
      </c>
      <c r="U77" s="17">
        <v>647472</v>
      </c>
      <c r="V77" s="17">
        <v>1235</v>
      </c>
      <c r="W77" s="22">
        <f t="shared" si="16"/>
        <v>20456540</v>
      </c>
      <c r="X77" s="30">
        <f t="shared" si="9"/>
        <v>1339975</v>
      </c>
      <c r="Y77" s="30">
        <f t="shared" si="10"/>
        <v>1499290</v>
      </c>
      <c r="Z77" s="30">
        <f t="shared" si="11"/>
        <v>159315</v>
      </c>
      <c r="AA77" s="30">
        <f t="shared" si="17"/>
        <v>19116565</v>
      </c>
      <c r="AB77" s="30">
        <f t="shared" si="12"/>
        <v>14041950</v>
      </c>
      <c r="AC77" s="30">
        <f t="shared" si="13"/>
        <v>3093675</v>
      </c>
      <c r="AD77" s="30">
        <f t="shared" si="14"/>
        <v>1857440</v>
      </c>
      <c r="AE77" s="22">
        <v>114</v>
      </c>
      <c r="AF77" s="22">
        <v>109</v>
      </c>
      <c r="AG77" s="23">
        <f t="shared" si="15"/>
        <v>5.3283693136767019E-6</v>
      </c>
      <c r="AH77" s="17" t="s">
        <v>43</v>
      </c>
      <c r="AI77" s="25" t="s">
        <v>3</v>
      </c>
    </row>
    <row r="78" spans="1:146" x14ac:dyDescent="0.25">
      <c r="A78" s="47" t="s">
        <v>151</v>
      </c>
      <c r="B78" s="47" t="s">
        <v>148</v>
      </c>
      <c r="C78" s="13" t="s">
        <v>35</v>
      </c>
      <c r="D78" s="14" t="s">
        <v>45</v>
      </c>
      <c r="E78" s="15">
        <v>16.7</v>
      </c>
      <c r="F78" s="16" t="s">
        <v>37</v>
      </c>
      <c r="G78" s="17">
        <v>3</v>
      </c>
      <c r="H78" s="17">
        <v>3</v>
      </c>
      <c r="I78" s="105" t="s">
        <v>82</v>
      </c>
      <c r="J78" s="16">
        <v>12</v>
      </c>
      <c r="K78" s="13">
        <v>10</v>
      </c>
      <c r="L78" s="13">
        <v>10</v>
      </c>
      <c r="M78" s="13">
        <v>150</v>
      </c>
      <c r="N78" s="13" t="s">
        <v>46</v>
      </c>
      <c r="O78" s="13" t="s">
        <v>152</v>
      </c>
      <c r="P78" s="18">
        <v>4070194</v>
      </c>
      <c r="Q78" s="17">
        <v>76095</v>
      </c>
      <c r="R78" s="17">
        <v>73841</v>
      </c>
      <c r="S78" s="19">
        <v>0.97037913134897169</v>
      </c>
      <c r="T78" s="17">
        <v>386041</v>
      </c>
      <c r="U78" s="17">
        <v>373169</v>
      </c>
      <c r="V78" s="17">
        <v>416</v>
      </c>
      <c r="W78" s="22">
        <f t="shared" si="16"/>
        <v>6890624</v>
      </c>
      <c r="X78" s="30">
        <f t="shared" si="9"/>
        <v>451360</v>
      </c>
      <c r="Y78" s="30">
        <f t="shared" si="10"/>
        <v>505024</v>
      </c>
      <c r="Z78" s="30">
        <f t="shared" si="11"/>
        <v>53664</v>
      </c>
      <c r="AA78" s="30">
        <f t="shared" si="17"/>
        <v>6439264</v>
      </c>
      <c r="AB78" s="30">
        <f t="shared" si="12"/>
        <v>4729920</v>
      </c>
      <c r="AC78" s="30">
        <f t="shared" si="13"/>
        <v>1042080</v>
      </c>
      <c r="AD78" s="30">
        <f t="shared" si="14"/>
        <v>625664</v>
      </c>
      <c r="AE78" s="22">
        <v>20</v>
      </c>
      <c r="AF78" s="20">
        <v>16</v>
      </c>
      <c r="AG78" s="23">
        <f t="shared" si="15"/>
        <v>2.3219958018315901E-6</v>
      </c>
      <c r="AH78" s="24" t="s">
        <v>38</v>
      </c>
      <c r="AI78" s="22" t="s">
        <v>45</v>
      </c>
    </row>
    <row r="79" spans="1:146" x14ac:dyDescent="0.25">
      <c r="A79" s="47" t="s">
        <v>153</v>
      </c>
      <c r="B79" s="47" t="s">
        <v>148</v>
      </c>
      <c r="C79" s="13" t="s">
        <v>55</v>
      </c>
      <c r="D79" s="14" t="s">
        <v>45</v>
      </c>
      <c r="E79" s="15">
        <v>16.7</v>
      </c>
      <c r="F79" s="16" t="s">
        <v>37</v>
      </c>
      <c r="G79" s="17">
        <v>3</v>
      </c>
      <c r="H79" s="17">
        <v>3</v>
      </c>
      <c r="I79" s="105" t="s">
        <v>82</v>
      </c>
      <c r="J79" s="16">
        <v>12</v>
      </c>
      <c r="K79" s="13">
        <v>10</v>
      </c>
      <c r="L79" s="13">
        <v>10</v>
      </c>
      <c r="M79" s="13">
        <v>100</v>
      </c>
      <c r="N79" s="13" t="s">
        <v>46</v>
      </c>
      <c r="O79" s="13" t="s">
        <v>152</v>
      </c>
      <c r="P79" s="18">
        <v>5383299</v>
      </c>
      <c r="Q79" s="17">
        <v>445880</v>
      </c>
      <c r="R79" s="17">
        <v>438986</v>
      </c>
      <c r="S79" s="19">
        <v>0.98453844083609943</v>
      </c>
      <c r="T79" s="17">
        <v>1811803</v>
      </c>
      <c r="U79" s="17">
        <v>1775127</v>
      </c>
      <c r="V79" s="17">
        <v>3335</v>
      </c>
      <c r="W79" s="20">
        <f t="shared" si="16"/>
        <v>55240940</v>
      </c>
      <c r="X79" s="21">
        <f t="shared" si="9"/>
        <v>3618475</v>
      </c>
      <c r="Y79" s="21">
        <f t="shared" si="10"/>
        <v>4048690</v>
      </c>
      <c r="Z79" s="21">
        <f t="shared" si="11"/>
        <v>430215</v>
      </c>
      <c r="AA79" s="21">
        <f t="shared" si="17"/>
        <v>51622465</v>
      </c>
      <c r="AB79" s="21">
        <f t="shared" si="12"/>
        <v>37918950</v>
      </c>
      <c r="AC79" s="21">
        <f t="shared" si="13"/>
        <v>8354175</v>
      </c>
      <c r="AD79" s="21">
        <f t="shared" si="14"/>
        <v>5015840</v>
      </c>
      <c r="AE79" s="20">
        <v>70</v>
      </c>
      <c r="AF79" s="20">
        <v>62</v>
      </c>
      <c r="AG79" s="23">
        <f t="shared" si="15"/>
        <v>1.1223559917698722E-6</v>
      </c>
      <c r="AH79" s="24" t="s">
        <v>38</v>
      </c>
      <c r="AI79" s="22" t="s">
        <v>45</v>
      </c>
    </row>
    <row r="80" spans="1:146" x14ac:dyDescent="0.25">
      <c r="A80" s="47" t="s">
        <v>154</v>
      </c>
      <c r="B80" s="47" t="s">
        <v>148</v>
      </c>
      <c r="C80" s="13" t="s">
        <v>55</v>
      </c>
      <c r="D80" s="14" t="s">
        <v>45</v>
      </c>
      <c r="E80" s="15">
        <v>16.7</v>
      </c>
      <c r="F80" s="16" t="s">
        <v>37</v>
      </c>
      <c r="G80" s="17">
        <v>3</v>
      </c>
      <c r="H80" s="17">
        <v>3</v>
      </c>
      <c r="I80" s="105" t="s">
        <v>82</v>
      </c>
      <c r="J80" s="16">
        <v>12</v>
      </c>
      <c r="K80" s="13">
        <v>10</v>
      </c>
      <c r="L80" s="13">
        <v>10</v>
      </c>
      <c r="M80" s="13">
        <v>100</v>
      </c>
      <c r="N80" s="13" t="s">
        <v>46</v>
      </c>
      <c r="O80" s="13" t="s">
        <v>152</v>
      </c>
      <c r="P80" s="18">
        <v>6606390</v>
      </c>
      <c r="Q80" s="17">
        <v>540163</v>
      </c>
      <c r="R80" s="17">
        <v>500523</v>
      </c>
      <c r="S80" s="19">
        <v>0.92661474406799427</v>
      </c>
      <c r="T80" s="17">
        <v>1946824</v>
      </c>
      <c r="U80" s="17">
        <v>1772699</v>
      </c>
      <c r="V80" s="17">
        <v>3602</v>
      </c>
      <c r="W80" s="71">
        <f t="shared" si="16"/>
        <v>59663528</v>
      </c>
      <c r="X80" s="21">
        <f t="shared" si="9"/>
        <v>3908170</v>
      </c>
      <c r="Y80" s="21">
        <f t="shared" si="10"/>
        <v>4372828</v>
      </c>
      <c r="Z80" s="21">
        <f t="shared" si="11"/>
        <v>464658</v>
      </c>
      <c r="AA80" s="21">
        <f t="shared" si="17"/>
        <v>55755358</v>
      </c>
      <c r="AB80" s="21">
        <f t="shared" si="12"/>
        <v>40954740</v>
      </c>
      <c r="AC80" s="21">
        <f t="shared" si="13"/>
        <v>9023010</v>
      </c>
      <c r="AD80" s="21">
        <f t="shared" si="14"/>
        <v>5417408</v>
      </c>
      <c r="AE80" s="71">
        <v>63</v>
      </c>
      <c r="AF80" s="71">
        <v>55</v>
      </c>
      <c r="AG80" s="23">
        <f t="shared" si="15"/>
        <v>9.218362011713421E-7</v>
      </c>
      <c r="AH80" s="24" t="s">
        <v>38</v>
      </c>
      <c r="AI80" s="22" t="s">
        <v>45</v>
      </c>
    </row>
    <row r="81" spans="1:146" x14ac:dyDescent="0.25">
      <c r="A81" s="47" t="s">
        <v>155</v>
      </c>
      <c r="B81" s="47" t="s">
        <v>148</v>
      </c>
      <c r="C81" s="13" t="s">
        <v>55</v>
      </c>
      <c r="D81" s="14" t="s">
        <v>45</v>
      </c>
      <c r="E81" s="15">
        <v>16.7</v>
      </c>
      <c r="F81" s="16" t="s">
        <v>37</v>
      </c>
      <c r="G81" s="17">
        <v>3</v>
      </c>
      <c r="H81" s="17">
        <v>3</v>
      </c>
      <c r="I81" s="105" t="s">
        <v>82</v>
      </c>
      <c r="J81" s="16">
        <v>12</v>
      </c>
      <c r="K81" s="13">
        <v>10</v>
      </c>
      <c r="L81" s="13">
        <v>10</v>
      </c>
      <c r="M81" s="13">
        <v>100</v>
      </c>
      <c r="N81" s="13" t="s">
        <v>46</v>
      </c>
      <c r="O81" s="13" t="s">
        <v>152</v>
      </c>
      <c r="P81" s="18">
        <v>3874361</v>
      </c>
      <c r="Q81" s="17">
        <v>227825</v>
      </c>
      <c r="R81" s="17">
        <v>182336</v>
      </c>
      <c r="S81" s="19">
        <v>0.80033358937781196</v>
      </c>
      <c r="T81" s="17">
        <v>802007</v>
      </c>
      <c r="U81" s="17">
        <v>609228</v>
      </c>
      <c r="V81" s="17">
        <v>1526</v>
      </c>
      <c r="W81" s="22">
        <f t="shared" si="16"/>
        <v>25276664</v>
      </c>
      <c r="X81" s="30">
        <f t="shared" si="9"/>
        <v>1655710</v>
      </c>
      <c r="Y81" s="30">
        <f t="shared" si="10"/>
        <v>1852564</v>
      </c>
      <c r="Z81" s="30">
        <f t="shared" si="11"/>
        <v>196854</v>
      </c>
      <c r="AA81" s="30">
        <f t="shared" si="17"/>
        <v>23620954</v>
      </c>
      <c r="AB81" s="30">
        <f t="shared" si="12"/>
        <v>17350620</v>
      </c>
      <c r="AC81" s="30">
        <f t="shared" si="13"/>
        <v>3822630</v>
      </c>
      <c r="AD81" s="30">
        <f t="shared" si="14"/>
        <v>2295104</v>
      </c>
      <c r="AE81" s="22">
        <v>34</v>
      </c>
      <c r="AF81" s="22">
        <v>28</v>
      </c>
      <c r="AG81" s="23">
        <f t="shared" si="15"/>
        <v>1.1077411164701165E-6</v>
      </c>
      <c r="AH81" s="24" t="s">
        <v>38</v>
      </c>
      <c r="AI81" s="22" t="s">
        <v>45</v>
      </c>
    </row>
    <row r="82" spans="1:146" x14ac:dyDescent="0.25">
      <c r="A82" s="47" t="s">
        <v>156</v>
      </c>
      <c r="B82" s="47" t="s">
        <v>148</v>
      </c>
      <c r="C82" s="13" t="s">
        <v>35</v>
      </c>
      <c r="D82" s="14" t="s">
        <v>45</v>
      </c>
      <c r="E82" s="15">
        <v>16.7</v>
      </c>
      <c r="F82" s="16" t="s">
        <v>37</v>
      </c>
      <c r="G82" s="17">
        <v>3</v>
      </c>
      <c r="H82" s="17">
        <v>3</v>
      </c>
      <c r="I82" s="105" t="s">
        <v>82</v>
      </c>
      <c r="J82" s="16">
        <v>12</v>
      </c>
      <c r="K82" s="13">
        <v>10</v>
      </c>
      <c r="L82" s="13">
        <v>10</v>
      </c>
      <c r="M82" s="13">
        <v>150</v>
      </c>
      <c r="N82" s="13" t="s">
        <v>46</v>
      </c>
      <c r="O82" s="13" t="s">
        <v>152</v>
      </c>
      <c r="P82" s="18">
        <v>3493602</v>
      </c>
      <c r="Q82" s="17">
        <v>76662</v>
      </c>
      <c r="R82" s="17">
        <v>72794</v>
      </c>
      <c r="S82" s="29">
        <v>0.94954475489812429</v>
      </c>
      <c r="T82" s="17">
        <v>422853</v>
      </c>
      <c r="U82" s="17">
        <v>396195</v>
      </c>
      <c r="V82" s="17">
        <v>460</v>
      </c>
      <c r="W82" s="22">
        <f t="shared" si="16"/>
        <v>7619440</v>
      </c>
      <c r="X82" s="30">
        <f t="shared" si="9"/>
        <v>499100</v>
      </c>
      <c r="Y82" s="30">
        <f t="shared" si="10"/>
        <v>558440</v>
      </c>
      <c r="Z82" s="30">
        <f t="shared" si="11"/>
        <v>59340</v>
      </c>
      <c r="AA82" s="30">
        <f t="shared" si="17"/>
        <v>7120340</v>
      </c>
      <c r="AB82" s="30">
        <f t="shared" si="12"/>
        <v>5230200</v>
      </c>
      <c r="AC82" s="30">
        <f t="shared" si="13"/>
        <v>1152300</v>
      </c>
      <c r="AD82" s="30">
        <f t="shared" si="14"/>
        <v>691840</v>
      </c>
      <c r="AE82" s="22">
        <v>20</v>
      </c>
      <c r="AF82" s="20">
        <v>15</v>
      </c>
      <c r="AG82" s="23">
        <f t="shared" si="15"/>
        <v>1.9686486145963481E-6</v>
      </c>
      <c r="AH82" s="24" t="s">
        <v>38</v>
      </c>
      <c r="AI82" s="22" t="s">
        <v>45</v>
      </c>
    </row>
    <row r="83" spans="1:146" x14ac:dyDescent="0.25">
      <c r="A83" s="47" t="s">
        <v>157</v>
      </c>
      <c r="B83" s="47" t="s">
        <v>148</v>
      </c>
      <c r="C83" s="13" t="s">
        <v>35</v>
      </c>
      <c r="D83" s="14" t="s">
        <v>45</v>
      </c>
      <c r="E83" s="15">
        <v>16.7</v>
      </c>
      <c r="F83" s="16" t="s">
        <v>37</v>
      </c>
      <c r="G83" s="17">
        <v>3</v>
      </c>
      <c r="H83" s="17">
        <v>3</v>
      </c>
      <c r="I83" s="105" t="s">
        <v>82</v>
      </c>
      <c r="J83" s="16">
        <v>12</v>
      </c>
      <c r="K83" s="13">
        <v>10</v>
      </c>
      <c r="L83" s="13">
        <v>10</v>
      </c>
      <c r="M83" s="13">
        <v>150</v>
      </c>
      <c r="N83" s="13" t="s">
        <v>46</v>
      </c>
      <c r="O83" s="13" t="s">
        <v>152</v>
      </c>
      <c r="P83" s="18">
        <v>4351790</v>
      </c>
      <c r="Q83" s="17">
        <v>120533</v>
      </c>
      <c r="R83" s="17">
        <v>108357</v>
      </c>
      <c r="S83" s="19">
        <v>0.8989820215210772</v>
      </c>
      <c r="T83" s="17">
        <v>576706</v>
      </c>
      <c r="U83" s="17">
        <v>508480</v>
      </c>
      <c r="V83" s="17">
        <v>675</v>
      </c>
      <c r="W83" s="22">
        <f t="shared" si="16"/>
        <v>11180700</v>
      </c>
      <c r="X83" s="30">
        <f t="shared" si="9"/>
        <v>732375</v>
      </c>
      <c r="Y83" s="30">
        <f t="shared" si="10"/>
        <v>819450</v>
      </c>
      <c r="Z83" s="30">
        <f t="shared" si="11"/>
        <v>87075</v>
      </c>
      <c r="AA83" s="30">
        <f t="shared" si="17"/>
        <v>10448325</v>
      </c>
      <c r="AB83" s="30">
        <f t="shared" si="12"/>
        <v>7674750</v>
      </c>
      <c r="AC83" s="30">
        <f t="shared" si="13"/>
        <v>1690875</v>
      </c>
      <c r="AD83" s="30">
        <f t="shared" si="14"/>
        <v>1015200</v>
      </c>
      <c r="AE83" s="22">
        <v>23</v>
      </c>
      <c r="AF83" s="20">
        <v>20</v>
      </c>
      <c r="AG83" s="23">
        <f t="shared" si="15"/>
        <v>1.7887967658554473E-6</v>
      </c>
      <c r="AH83" s="24" t="s">
        <v>38</v>
      </c>
      <c r="AI83" s="22" t="s">
        <v>45</v>
      </c>
    </row>
    <row r="84" spans="1:146" x14ac:dyDescent="0.25">
      <c r="A84" s="47" t="s">
        <v>158</v>
      </c>
      <c r="B84" s="47" t="s">
        <v>148</v>
      </c>
      <c r="C84" s="13" t="s">
        <v>35</v>
      </c>
      <c r="D84" s="14" t="s">
        <v>45</v>
      </c>
      <c r="E84" s="15">
        <v>16.7</v>
      </c>
      <c r="F84" s="16" t="s">
        <v>37</v>
      </c>
      <c r="G84" s="17">
        <v>3</v>
      </c>
      <c r="H84" s="17">
        <v>3</v>
      </c>
      <c r="I84" s="105" t="s">
        <v>82</v>
      </c>
      <c r="J84" s="16">
        <v>12</v>
      </c>
      <c r="K84" s="13">
        <v>10</v>
      </c>
      <c r="L84" s="13">
        <v>10</v>
      </c>
      <c r="M84" s="13">
        <v>150</v>
      </c>
      <c r="N84" s="13" t="s">
        <v>46</v>
      </c>
      <c r="O84" s="13" t="s">
        <v>152</v>
      </c>
      <c r="P84" s="18">
        <v>3247956</v>
      </c>
      <c r="Q84" s="17">
        <v>42557</v>
      </c>
      <c r="R84" s="17">
        <v>39723</v>
      </c>
      <c r="S84" s="19">
        <v>0.93340696007707313</v>
      </c>
      <c r="T84" s="17">
        <v>190492</v>
      </c>
      <c r="U84" s="17">
        <v>173817</v>
      </c>
      <c r="V84" s="17">
        <v>240</v>
      </c>
      <c r="W84" s="22">
        <f t="shared" si="16"/>
        <v>3975360</v>
      </c>
      <c r="X84" s="30">
        <f t="shared" si="9"/>
        <v>260400</v>
      </c>
      <c r="Y84" s="30">
        <f t="shared" si="10"/>
        <v>291360</v>
      </c>
      <c r="Z84" s="30">
        <f t="shared" si="11"/>
        <v>30960</v>
      </c>
      <c r="AA84" s="30">
        <f t="shared" si="17"/>
        <v>3714960</v>
      </c>
      <c r="AB84" s="30">
        <f t="shared" si="12"/>
        <v>2728800</v>
      </c>
      <c r="AC84" s="30">
        <f t="shared" si="13"/>
        <v>601200</v>
      </c>
      <c r="AD84" s="30">
        <f t="shared" si="14"/>
        <v>360960</v>
      </c>
      <c r="AE84" s="22">
        <v>14</v>
      </c>
      <c r="AF84" s="20">
        <v>9</v>
      </c>
      <c r="AG84" s="23">
        <f t="shared" si="15"/>
        <v>2.2639459067858004E-6</v>
      </c>
      <c r="AH84" s="24" t="s">
        <v>38</v>
      </c>
      <c r="AI84" s="22" t="s">
        <v>45</v>
      </c>
    </row>
    <row r="85" spans="1:146" x14ac:dyDescent="0.25">
      <c r="A85" s="47" t="s">
        <v>159</v>
      </c>
      <c r="B85" s="47" t="s">
        <v>148</v>
      </c>
      <c r="C85" s="13" t="s">
        <v>35</v>
      </c>
      <c r="D85" s="14" t="s">
        <v>45</v>
      </c>
      <c r="E85" s="15">
        <v>16.7</v>
      </c>
      <c r="F85" s="16" t="s">
        <v>37</v>
      </c>
      <c r="G85" s="17">
        <v>3</v>
      </c>
      <c r="H85" s="17">
        <v>3</v>
      </c>
      <c r="I85" s="105" t="s">
        <v>82</v>
      </c>
      <c r="J85" s="16">
        <v>12</v>
      </c>
      <c r="K85" s="13">
        <v>10</v>
      </c>
      <c r="L85" s="13">
        <v>10</v>
      </c>
      <c r="M85" s="13">
        <v>150</v>
      </c>
      <c r="N85" s="13" t="s">
        <v>46</v>
      </c>
      <c r="O85" s="13" t="s">
        <v>152</v>
      </c>
      <c r="P85" s="18">
        <v>4240987</v>
      </c>
      <c r="Q85" s="17">
        <v>96995</v>
      </c>
      <c r="R85" s="17">
        <v>80371</v>
      </c>
      <c r="S85" s="19">
        <v>0.82860972215062634</v>
      </c>
      <c r="T85" s="17">
        <v>436001</v>
      </c>
      <c r="U85" s="17">
        <v>360138</v>
      </c>
      <c r="V85" s="17">
        <v>474</v>
      </c>
      <c r="W85" s="22">
        <f t="shared" si="16"/>
        <v>7851336</v>
      </c>
      <c r="X85" s="30">
        <f t="shared" si="9"/>
        <v>514290</v>
      </c>
      <c r="Y85" s="30">
        <f t="shared" si="10"/>
        <v>575436</v>
      </c>
      <c r="Z85" s="30">
        <f t="shared" si="11"/>
        <v>61146</v>
      </c>
      <c r="AA85" s="30">
        <f t="shared" si="17"/>
        <v>7337046</v>
      </c>
      <c r="AB85" s="30">
        <f t="shared" si="12"/>
        <v>5389380</v>
      </c>
      <c r="AC85" s="30">
        <f t="shared" si="13"/>
        <v>1187370</v>
      </c>
      <c r="AD85" s="30">
        <f t="shared" si="14"/>
        <v>712896</v>
      </c>
      <c r="AE85" s="22">
        <v>16</v>
      </c>
      <c r="AF85" s="20">
        <v>12</v>
      </c>
      <c r="AG85" s="23">
        <f t="shared" si="15"/>
        <v>1.528402299939781E-6</v>
      </c>
      <c r="AH85" s="24" t="s">
        <v>38</v>
      </c>
      <c r="AI85" s="22" t="s">
        <v>45</v>
      </c>
    </row>
    <row r="86" spans="1:146" x14ac:dyDescent="0.25">
      <c r="A86" s="12" t="s">
        <v>160</v>
      </c>
      <c r="B86" s="12" t="s">
        <v>148</v>
      </c>
      <c r="C86" s="13" t="s">
        <v>55</v>
      </c>
      <c r="D86" s="14" t="s">
        <v>45</v>
      </c>
      <c r="E86" s="15">
        <v>16.7</v>
      </c>
      <c r="F86" s="16" t="s">
        <v>37</v>
      </c>
      <c r="G86" s="17">
        <v>3</v>
      </c>
      <c r="H86" s="17">
        <v>3</v>
      </c>
      <c r="I86" s="105" t="s">
        <v>82</v>
      </c>
      <c r="J86" s="16">
        <v>12</v>
      </c>
      <c r="K86" s="13">
        <v>10</v>
      </c>
      <c r="L86" s="13">
        <v>10</v>
      </c>
      <c r="M86" s="13">
        <v>125</v>
      </c>
      <c r="N86" s="13" t="s">
        <v>46</v>
      </c>
      <c r="O86" s="13" t="s">
        <v>152</v>
      </c>
      <c r="P86" s="18">
        <v>6046100</v>
      </c>
      <c r="Q86" s="17">
        <v>534004</v>
      </c>
      <c r="R86" s="17">
        <v>526886</v>
      </c>
      <c r="S86" s="19">
        <v>0.986670511831372</v>
      </c>
      <c r="T86" s="17">
        <v>2028203</v>
      </c>
      <c r="U86" s="17">
        <v>1991222</v>
      </c>
      <c r="V86" s="17">
        <v>3685</v>
      </c>
      <c r="W86" s="20">
        <f t="shared" si="16"/>
        <v>61038340</v>
      </c>
      <c r="X86" s="21">
        <f t="shared" si="9"/>
        <v>3998225</v>
      </c>
      <c r="Y86" s="21">
        <f t="shared" si="10"/>
        <v>4473590</v>
      </c>
      <c r="Z86" s="21">
        <f t="shared" si="11"/>
        <v>475365</v>
      </c>
      <c r="AA86" s="21">
        <f t="shared" si="17"/>
        <v>57040115</v>
      </c>
      <c r="AB86" s="21">
        <f t="shared" si="12"/>
        <v>41898450</v>
      </c>
      <c r="AC86" s="21">
        <f t="shared" si="13"/>
        <v>9230925</v>
      </c>
      <c r="AD86" s="21">
        <f t="shared" si="14"/>
        <v>5542240</v>
      </c>
      <c r="AE86" s="20">
        <v>83</v>
      </c>
      <c r="AF86" s="20">
        <v>73</v>
      </c>
      <c r="AG86" s="23">
        <f t="shared" si="15"/>
        <v>1.1959696151631909E-6</v>
      </c>
      <c r="AH86" s="24" t="s">
        <v>38</v>
      </c>
      <c r="AI86" s="22" t="s">
        <v>45</v>
      </c>
    </row>
    <row r="87" spans="1:146" s="53" customFormat="1" x14ac:dyDescent="0.25">
      <c r="A87" s="72" t="s">
        <v>161</v>
      </c>
      <c r="B87" s="72" t="s">
        <v>148</v>
      </c>
      <c r="C87" s="32" t="s">
        <v>55</v>
      </c>
      <c r="D87" s="33" t="s">
        <v>45</v>
      </c>
      <c r="E87" s="34">
        <v>16.7</v>
      </c>
      <c r="F87" s="35" t="s">
        <v>37</v>
      </c>
      <c r="G87" s="36">
        <v>3</v>
      </c>
      <c r="H87" s="36">
        <v>3</v>
      </c>
      <c r="I87" s="106" t="s">
        <v>82</v>
      </c>
      <c r="J87" s="35">
        <v>12</v>
      </c>
      <c r="K87" s="32">
        <v>10</v>
      </c>
      <c r="L87" s="32">
        <v>10</v>
      </c>
      <c r="M87" s="32">
        <v>125</v>
      </c>
      <c r="N87" s="32" t="s">
        <v>46</v>
      </c>
      <c r="O87" s="32" t="s">
        <v>152</v>
      </c>
      <c r="P87" s="37">
        <v>4014861</v>
      </c>
      <c r="Q87" s="36">
        <v>250770</v>
      </c>
      <c r="R87" s="36">
        <v>178846</v>
      </c>
      <c r="S87" s="38">
        <v>0.71318738286078875</v>
      </c>
      <c r="T87" s="36">
        <v>909939</v>
      </c>
      <c r="U87" s="36">
        <v>610517</v>
      </c>
      <c r="V87" s="36">
        <v>1061</v>
      </c>
      <c r="W87" s="39">
        <f t="shared" si="16"/>
        <v>17574404</v>
      </c>
      <c r="X87" s="40">
        <f t="shared" si="9"/>
        <v>1151185</v>
      </c>
      <c r="Y87" s="40">
        <f t="shared" si="10"/>
        <v>1288054</v>
      </c>
      <c r="Z87" s="40">
        <f t="shared" si="11"/>
        <v>136869</v>
      </c>
      <c r="AA87" s="40">
        <f t="shared" si="17"/>
        <v>16423219</v>
      </c>
      <c r="AB87" s="40">
        <f t="shared" si="12"/>
        <v>12063570</v>
      </c>
      <c r="AC87" s="40">
        <f t="shared" si="13"/>
        <v>2657805</v>
      </c>
      <c r="AD87" s="40">
        <f t="shared" si="14"/>
        <v>1595744</v>
      </c>
      <c r="AE87" s="39">
        <v>45</v>
      </c>
      <c r="AF87" s="39">
        <v>39</v>
      </c>
      <c r="AG87" s="42">
        <f t="shared" si="15"/>
        <v>2.2191364213546018E-6</v>
      </c>
      <c r="AH87" s="52" t="s">
        <v>38</v>
      </c>
      <c r="AI87" s="39" t="s">
        <v>45</v>
      </c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</row>
    <row r="88" spans="1:146" x14ac:dyDescent="0.25">
      <c r="A88" s="12" t="s">
        <v>162</v>
      </c>
      <c r="B88" s="12" t="s">
        <v>163</v>
      </c>
      <c r="C88" s="13" t="s">
        <v>35</v>
      </c>
      <c r="D88" s="14" t="s">
        <v>36</v>
      </c>
      <c r="E88" s="15">
        <v>8</v>
      </c>
      <c r="F88" s="16" t="s">
        <v>52</v>
      </c>
      <c r="G88" s="17">
        <v>0</v>
      </c>
      <c r="H88" s="17">
        <v>0</v>
      </c>
      <c r="I88" s="105" t="s">
        <v>175</v>
      </c>
      <c r="J88" s="16">
        <v>38</v>
      </c>
      <c r="K88" s="13">
        <v>3</v>
      </c>
      <c r="L88" s="13">
        <v>3</v>
      </c>
      <c r="M88" s="13" t="s">
        <v>38</v>
      </c>
      <c r="N88" s="13" t="s">
        <v>38</v>
      </c>
      <c r="O88" s="13" t="s">
        <v>38</v>
      </c>
      <c r="P88" s="18">
        <v>4039618</v>
      </c>
      <c r="Q88" s="17">
        <v>231155</v>
      </c>
      <c r="R88" s="17">
        <v>224480</v>
      </c>
      <c r="S88" s="19">
        <v>0.97112327226320005</v>
      </c>
      <c r="T88" s="17">
        <v>707892</v>
      </c>
      <c r="U88" s="17">
        <v>682298</v>
      </c>
      <c r="V88" s="17">
        <v>1961</v>
      </c>
      <c r="W88" s="22">
        <f t="shared" si="16"/>
        <v>32482004</v>
      </c>
      <c r="X88" s="30">
        <f t="shared" si="9"/>
        <v>2127685</v>
      </c>
      <c r="Y88" s="30">
        <f t="shared" si="10"/>
        <v>2380654</v>
      </c>
      <c r="Z88" s="30">
        <f t="shared" si="11"/>
        <v>252969</v>
      </c>
      <c r="AA88" s="30">
        <f t="shared" si="17"/>
        <v>30354319</v>
      </c>
      <c r="AB88" s="30">
        <f t="shared" si="12"/>
        <v>22296570</v>
      </c>
      <c r="AC88" s="30">
        <f t="shared" si="13"/>
        <v>4912305</v>
      </c>
      <c r="AD88" s="30">
        <f t="shared" si="14"/>
        <v>2949344</v>
      </c>
      <c r="AE88" s="22">
        <v>225</v>
      </c>
      <c r="AF88" s="20">
        <v>225</v>
      </c>
      <c r="AG88" s="23">
        <f t="shared" si="15"/>
        <v>6.9269125143879673E-6</v>
      </c>
      <c r="AH88" s="24" t="s">
        <v>38</v>
      </c>
      <c r="AI88" s="25" t="s">
        <v>3</v>
      </c>
    </row>
    <row r="89" spans="1:146" x14ac:dyDescent="0.25">
      <c r="A89" s="47" t="s">
        <v>164</v>
      </c>
      <c r="B89" s="47" t="s">
        <v>163</v>
      </c>
      <c r="C89" s="13" t="s">
        <v>35</v>
      </c>
      <c r="D89" s="16" t="s">
        <v>42</v>
      </c>
      <c r="E89" s="75">
        <v>8</v>
      </c>
      <c r="F89" s="16" t="s">
        <v>52</v>
      </c>
      <c r="G89" s="17">
        <v>0</v>
      </c>
      <c r="H89" s="17">
        <v>0</v>
      </c>
      <c r="I89" s="105" t="s">
        <v>175</v>
      </c>
      <c r="J89" s="16">
        <v>38</v>
      </c>
      <c r="K89" s="13">
        <v>3</v>
      </c>
      <c r="L89" s="13">
        <v>3</v>
      </c>
      <c r="M89" s="13" t="s">
        <v>38</v>
      </c>
      <c r="N89" s="13" t="s">
        <v>38</v>
      </c>
      <c r="O89" s="13" t="s">
        <v>38</v>
      </c>
      <c r="P89" s="18">
        <v>5556080</v>
      </c>
      <c r="Q89" s="17">
        <v>424490</v>
      </c>
      <c r="R89" s="17">
        <v>417019</v>
      </c>
      <c r="S89" s="19">
        <v>0.98240005653843432</v>
      </c>
      <c r="T89" s="17">
        <v>1549105</v>
      </c>
      <c r="U89" s="17">
        <v>1515305</v>
      </c>
      <c r="V89" s="17">
        <v>4058</v>
      </c>
      <c r="W89" s="22">
        <f t="shared" si="16"/>
        <v>67216712</v>
      </c>
      <c r="X89" s="30">
        <f t="shared" si="9"/>
        <v>4402930</v>
      </c>
      <c r="Y89" s="30">
        <f t="shared" si="10"/>
        <v>4926412</v>
      </c>
      <c r="Z89" s="30">
        <f t="shared" si="11"/>
        <v>523482</v>
      </c>
      <c r="AA89" s="30">
        <f t="shared" si="17"/>
        <v>62813782</v>
      </c>
      <c r="AB89" s="30">
        <f t="shared" si="12"/>
        <v>46139460</v>
      </c>
      <c r="AC89" s="30">
        <f t="shared" si="13"/>
        <v>10165290</v>
      </c>
      <c r="AD89" s="30">
        <f t="shared" si="14"/>
        <v>6103232</v>
      </c>
      <c r="AE89" s="22">
        <v>173</v>
      </c>
      <c r="AF89" s="20">
        <v>173</v>
      </c>
      <c r="AG89" s="23">
        <f t="shared" si="15"/>
        <v>2.5737646911381203E-6</v>
      </c>
      <c r="AH89" s="24" t="s">
        <v>38</v>
      </c>
      <c r="AI89" s="22" t="s">
        <v>3</v>
      </c>
    </row>
    <row r="90" spans="1:146" x14ac:dyDescent="0.25">
      <c r="A90" s="48" t="s">
        <v>165</v>
      </c>
      <c r="B90" s="48" t="s">
        <v>163</v>
      </c>
      <c r="C90" s="13" t="s">
        <v>35</v>
      </c>
      <c r="D90" s="14" t="s">
        <v>45</v>
      </c>
      <c r="E90" s="15">
        <v>8</v>
      </c>
      <c r="F90" s="16" t="s">
        <v>52</v>
      </c>
      <c r="G90" s="17">
        <v>0</v>
      </c>
      <c r="H90" s="17">
        <v>0</v>
      </c>
      <c r="I90" s="105" t="s">
        <v>175</v>
      </c>
      <c r="J90" s="16">
        <v>38</v>
      </c>
      <c r="K90" s="13">
        <v>3</v>
      </c>
      <c r="L90" s="13">
        <v>2</v>
      </c>
      <c r="M90" s="13">
        <v>150</v>
      </c>
      <c r="N90" s="13" t="s">
        <v>46</v>
      </c>
      <c r="O90" s="13" t="s">
        <v>152</v>
      </c>
      <c r="P90" s="18">
        <v>1133291</v>
      </c>
      <c r="Q90" s="17">
        <v>72638</v>
      </c>
      <c r="R90" s="17">
        <v>8274</v>
      </c>
      <c r="S90" s="19">
        <v>0.1139073212368182</v>
      </c>
      <c r="T90" s="17">
        <v>261827</v>
      </c>
      <c r="U90" s="17">
        <v>26832</v>
      </c>
      <c r="V90" s="17">
        <v>53</v>
      </c>
      <c r="W90" s="22">
        <f t="shared" si="16"/>
        <v>877892</v>
      </c>
      <c r="X90" s="30">
        <f t="shared" si="9"/>
        <v>57505</v>
      </c>
      <c r="Y90" s="30">
        <f t="shared" si="10"/>
        <v>64342</v>
      </c>
      <c r="Z90" s="30">
        <f t="shared" si="11"/>
        <v>6837</v>
      </c>
      <c r="AA90" s="30">
        <f t="shared" si="17"/>
        <v>820387</v>
      </c>
      <c r="AB90" s="30">
        <f t="shared" si="12"/>
        <v>602610</v>
      </c>
      <c r="AC90" s="30">
        <f t="shared" si="13"/>
        <v>132765</v>
      </c>
      <c r="AD90" s="30">
        <f t="shared" si="14"/>
        <v>79712</v>
      </c>
      <c r="AE90" s="22">
        <v>1</v>
      </c>
      <c r="AF90" s="20">
        <v>1</v>
      </c>
      <c r="AG90" s="23">
        <f t="shared" si="15"/>
        <v>1.1390922801437991E-6</v>
      </c>
      <c r="AH90" s="55" t="s">
        <v>38</v>
      </c>
      <c r="AI90" s="25" t="s">
        <v>45</v>
      </c>
    </row>
    <row r="91" spans="1:146" x14ac:dyDescent="0.25">
      <c r="A91" s="49" t="s">
        <v>166</v>
      </c>
      <c r="B91" s="49" t="s">
        <v>163</v>
      </c>
      <c r="C91" s="13" t="s">
        <v>35</v>
      </c>
      <c r="D91" s="14" t="s">
        <v>45</v>
      </c>
      <c r="E91" s="15">
        <v>8</v>
      </c>
      <c r="F91" s="16" t="s">
        <v>52</v>
      </c>
      <c r="G91" s="17">
        <v>0</v>
      </c>
      <c r="H91" s="17">
        <v>0</v>
      </c>
      <c r="I91" s="105" t="s">
        <v>175</v>
      </c>
      <c r="J91" s="16">
        <v>38</v>
      </c>
      <c r="K91" s="13">
        <v>3</v>
      </c>
      <c r="L91" s="13">
        <v>2</v>
      </c>
      <c r="M91" s="13">
        <v>150</v>
      </c>
      <c r="N91" s="13" t="s">
        <v>46</v>
      </c>
      <c r="O91" s="13" t="s">
        <v>152</v>
      </c>
      <c r="P91" s="18">
        <v>1039469</v>
      </c>
      <c r="Q91" s="17">
        <v>75658</v>
      </c>
      <c r="R91" s="17">
        <v>41093</v>
      </c>
      <c r="S91" s="19">
        <v>0.54314150519442761</v>
      </c>
      <c r="T91" s="17">
        <v>262085</v>
      </c>
      <c r="U91" s="17">
        <v>133767</v>
      </c>
      <c r="V91" s="56">
        <v>280</v>
      </c>
      <c r="W91" s="22">
        <f t="shared" si="16"/>
        <v>4637920</v>
      </c>
      <c r="X91" s="30">
        <f t="shared" si="9"/>
        <v>303800</v>
      </c>
      <c r="Y91" s="30">
        <f t="shared" si="10"/>
        <v>339920</v>
      </c>
      <c r="Z91" s="30">
        <f t="shared" si="11"/>
        <v>36120</v>
      </c>
      <c r="AA91" s="30">
        <f t="shared" si="17"/>
        <v>4334120</v>
      </c>
      <c r="AB91" s="30">
        <f t="shared" si="12"/>
        <v>3183600</v>
      </c>
      <c r="AC91" s="30">
        <f t="shared" si="13"/>
        <v>701400</v>
      </c>
      <c r="AD91" s="30">
        <f t="shared" si="14"/>
        <v>421120</v>
      </c>
      <c r="AE91" s="22">
        <v>9</v>
      </c>
      <c r="AF91" s="20">
        <v>9</v>
      </c>
      <c r="AG91" s="23">
        <f t="shared" si="15"/>
        <v>1.9405250629592576E-6</v>
      </c>
      <c r="AH91" s="55" t="s">
        <v>38</v>
      </c>
      <c r="AI91" s="25" t="s">
        <v>45</v>
      </c>
    </row>
    <row r="92" spans="1:146" s="53" customFormat="1" x14ac:dyDescent="0.25">
      <c r="A92" s="72" t="s">
        <v>167</v>
      </c>
      <c r="B92" s="72" t="s">
        <v>163</v>
      </c>
      <c r="C92" s="32" t="s">
        <v>55</v>
      </c>
      <c r="D92" s="33" t="s">
        <v>45</v>
      </c>
      <c r="E92" s="34">
        <v>8</v>
      </c>
      <c r="F92" s="35" t="s">
        <v>52</v>
      </c>
      <c r="G92" s="36">
        <v>0</v>
      </c>
      <c r="H92" s="36">
        <v>0</v>
      </c>
      <c r="I92" s="106" t="s">
        <v>175</v>
      </c>
      <c r="J92" s="35">
        <v>38</v>
      </c>
      <c r="K92" s="32">
        <v>3</v>
      </c>
      <c r="L92" s="32">
        <v>2</v>
      </c>
      <c r="M92" s="32">
        <v>150</v>
      </c>
      <c r="N92" s="32" t="s">
        <v>46</v>
      </c>
      <c r="O92" s="32" t="s">
        <v>152</v>
      </c>
      <c r="P92" s="37">
        <v>3017899</v>
      </c>
      <c r="Q92" s="36">
        <v>178202</v>
      </c>
      <c r="R92" s="36">
        <v>162955</v>
      </c>
      <c r="S92" s="38">
        <v>0.91443979304384915</v>
      </c>
      <c r="T92" s="36">
        <v>636473</v>
      </c>
      <c r="U92" s="36">
        <v>573667</v>
      </c>
      <c r="V92" s="36">
        <v>1007</v>
      </c>
      <c r="W92" s="39">
        <f t="shared" si="16"/>
        <v>16679948</v>
      </c>
      <c r="X92" s="40">
        <f t="shared" si="9"/>
        <v>1092595</v>
      </c>
      <c r="Y92" s="40">
        <f t="shared" si="10"/>
        <v>1222498</v>
      </c>
      <c r="Z92" s="40">
        <f t="shared" si="11"/>
        <v>129903</v>
      </c>
      <c r="AA92" s="40">
        <f t="shared" si="17"/>
        <v>15587353</v>
      </c>
      <c r="AB92" s="40">
        <f t="shared" si="12"/>
        <v>11449590</v>
      </c>
      <c r="AC92" s="40">
        <f t="shared" si="13"/>
        <v>2522535</v>
      </c>
      <c r="AD92" s="40">
        <f t="shared" si="14"/>
        <v>1514528</v>
      </c>
      <c r="AE92" s="39">
        <v>21</v>
      </c>
      <c r="AF92" s="39">
        <v>21</v>
      </c>
      <c r="AG92" s="42">
        <f t="shared" si="15"/>
        <v>1.2589967306852515E-6</v>
      </c>
      <c r="AH92" s="52" t="s">
        <v>38</v>
      </c>
      <c r="AI92" s="39" t="s">
        <v>45</v>
      </c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</row>
    <row r="93" spans="1:146" x14ac:dyDescent="0.25">
      <c r="A93" s="49" t="s">
        <v>168</v>
      </c>
      <c r="B93" s="49" t="s">
        <v>169</v>
      </c>
      <c r="C93" s="13" t="s">
        <v>51</v>
      </c>
      <c r="D93" s="14" t="s">
        <v>36</v>
      </c>
      <c r="E93" s="15">
        <v>8</v>
      </c>
      <c r="F93" s="16" t="s">
        <v>52</v>
      </c>
      <c r="G93" s="17">
        <v>0</v>
      </c>
      <c r="H93" s="17">
        <v>0</v>
      </c>
      <c r="I93" s="105" t="s">
        <v>175</v>
      </c>
      <c r="J93" s="16">
        <v>27</v>
      </c>
      <c r="K93" s="13">
        <v>2</v>
      </c>
      <c r="L93" s="13">
        <v>2</v>
      </c>
      <c r="M93" s="13" t="s">
        <v>38</v>
      </c>
      <c r="N93" s="13" t="s">
        <v>38</v>
      </c>
      <c r="O93" s="13" t="s">
        <v>38</v>
      </c>
      <c r="P93" s="18">
        <v>6755341</v>
      </c>
      <c r="Q93" s="17">
        <v>380688</v>
      </c>
      <c r="R93" s="17">
        <v>355402</v>
      </c>
      <c r="S93" s="19">
        <v>0.93357815323834736</v>
      </c>
      <c r="T93" s="17">
        <v>1417408</v>
      </c>
      <c r="U93" s="17">
        <v>1307227</v>
      </c>
      <c r="V93" s="17">
        <v>2667</v>
      </c>
      <c r="W93" s="22">
        <f t="shared" si="16"/>
        <v>44176188</v>
      </c>
      <c r="X93" s="30">
        <f t="shared" si="9"/>
        <v>2893695</v>
      </c>
      <c r="Y93" s="30">
        <f t="shared" si="10"/>
        <v>3237738</v>
      </c>
      <c r="Z93" s="30">
        <f t="shared" si="11"/>
        <v>344043</v>
      </c>
      <c r="AA93" s="30">
        <f t="shared" si="17"/>
        <v>41282493</v>
      </c>
      <c r="AB93" s="30">
        <f t="shared" si="12"/>
        <v>30323790</v>
      </c>
      <c r="AC93" s="30">
        <f t="shared" si="13"/>
        <v>6680835</v>
      </c>
      <c r="AD93" s="30">
        <f t="shared" si="14"/>
        <v>4011168</v>
      </c>
      <c r="AE93" s="22">
        <v>261</v>
      </c>
      <c r="AF93" s="22">
        <v>257</v>
      </c>
      <c r="AG93" s="23">
        <f t="shared" si="15"/>
        <v>5.8176137787171673E-6</v>
      </c>
      <c r="AH93" s="24" t="s">
        <v>38</v>
      </c>
      <c r="AI93" s="25" t="s">
        <v>3</v>
      </c>
    </row>
    <row r="94" spans="1:146" x14ac:dyDescent="0.25">
      <c r="A94" s="47" t="s">
        <v>170</v>
      </c>
      <c r="B94" s="47" t="s">
        <v>169</v>
      </c>
      <c r="C94" s="13" t="s">
        <v>51</v>
      </c>
      <c r="D94" s="14" t="s">
        <v>42</v>
      </c>
      <c r="E94" s="15">
        <v>8</v>
      </c>
      <c r="F94" s="16" t="s">
        <v>52</v>
      </c>
      <c r="G94" s="17">
        <v>0</v>
      </c>
      <c r="H94" s="17">
        <v>0</v>
      </c>
      <c r="I94" s="105" t="s">
        <v>175</v>
      </c>
      <c r="J94" s="16">
        <v>27</v>
      </c>
      <c r="K94" s="13">
        <v>2</v>
      </c>
      <c r="L94" s="13">
        <v>2</v>
      </c>
      <c r="M94" s="13" t="s">
        <v>38</v>
      </c>
      <c r="N94" s="13" t="s">
        <v>38</v>
      </c>
      <c r="O94" s="13" t="s">
        <v>38</v>
      </c>
      <c r="P94" s="18">
        <v>5281279</v>
      </c>
      <c r="Q94" s="17">
        <v>357602</v>
      </c>
      <c r="R94" s="17">
        <v>354572</v>
      </c>
      <c r="S94" s="19">
        <v>0.99152689302632535</v>
      </c>
      <c r="T94" s="17">
        <v>1272447</v>
      </c>
      <c r="U94" s="17">
        <v>1259047</v>
      </c>
      <c r="V94" s="17">
        <v>2727</v>
      </c>
      <c r="W94" s="22">
        <f t="shared" si="16"/>
        <v>45170028</v>
      </c>
      <c r="X94" s="30">
        <f t="shared" si="9"/>
        <v>2958795</v>
      </c>
      <c r="Y94" s="30">
        <f t="shared" si="10"/>
        <v>3310578</v>
      </c>
      <c r="Z94" s="30">
        <f t="shared" si="11"/>
        <v>351783</v>
      </c>
      <c r="AA94" s="30">
        <f t="shared" si="17"/>
        <v>42211233</v>
      </c>
      <c r="AB94" s="30">
        <f t="shared" si="12"/>
        <v>31005990</v>
      </c>
      <c r="AC94" s="30">
        <f t="shared" si="13"/>
        <v>6831135</v>
      </c>
      <c r="AD94" s="30">
        <f t="shared" si="14"/>
        <v>4101408</v>
      </c>
      <c r="AE94" s="22">
        <v>104</v>
      </c>
      <c r="AF94" s="22">
        <v>100</v>
      </c>
      <c r="AG94" s="23">
        <f t="shared" si="15"/>
        <v>2.2138573834844645E-6</v>
      </c>
      <c r="AH94" s="24" t="s">
        <v>38</v>
      </c>
      <c r="AI94" s="22" t="s">
        <v>3</v>
      </c>
    </row>
    <row r="95" spans="1:146" x14ac:dyDescent="0.25">
      <c r="A95" s="47" t="s">
        <v>171</v>
      </c>
      <c r="B95" s="47" t="s">
        <v>169</v>
      </c>
      <c r="C95" s="13" t="s">
        <v>51</v>
      </c>
      <c r="D95" s="14" t="s">
        <v>45</v>
      </c>
      <c r="E95" s="15">
        <v>8</v>
      </c>
      <c r="F95" s="16" t="s">
        <v>52</v>
      </c>
      <c r="G95" s="17">
        <v>0</v>
      </c>
      <c r="H95" s="17">
        <v>0</v>
      </c>
      <c r="I95" s="105" t="s">
        <v>175</v>
      </c>
      <c r="J95" s="16">
        <v>27</v>
      </c>
      <c r="K95" s="13">
        <v>2</v>
      </c>
      <c r="L95" s="13">
        <v>1</v>
      </c>
      <c r="M95" s="13">
        <v>150</v>
      </c>
      <c r="N95" s="13" t="s">
        <v>46</v>
      </c>
      <c r="O95" s="13" t="s">
        <v>152</v>
      </c>
      <c r="P95" s="18">
        <v>2767091</v>
      </c>
      <c r="Q95" s="17">
        <v>67923</v>
      </c>
      <c r="R95" s="17">
        <v>60397</v>
      </c>
      <c r="S95" s="19">
        <v>0.8891980625119621</v>
      </c>
      <c r="T95" s="17">
        <v>219453</v>
      </c>
      <c r="U95" s="17">
        <v>190917</v>
      </c>
      <c r="V95" s="17">
        <v>370</v>
      </c>
      <c r="W95" s="22">
        <f t="shared" si="16"/>
        <v>6128680</v>
      </c>
      <c r="X95" s="30">
        <f t="shared" si="9"/>
        <v>401450</v>
      </c>
      <c r="Y95" s="30">
        <f t="shared" si="10"/>
        <v>449180</v>
      </c>
      <c r="Z95" s="30">
        <f t="shared" si="11"/>
        <v>47730</v>
      </c>
      <c r="AA95" s="30">
        <f t="shared" si="17"/>
        <v>5727230</v>
      </c>
      <c r="AB95" s="30">
        <f t="shared" si="12"/>
        <v>4206900</v>
      </c>
      <c r="AC95" s="30">
        <f t="shared" si="13"/>
        <v>926850</v>
      </c>
      <c r="AD95" s="30">
        <f t="shared" si="14"/>
        <v>556480</v>
      </c>
      <c r="AE95" s="22">
        <v>16</v>
      </c>
      <c r="AF95" s="22">
        <v>16</v>
      </c>
      <c r="AG95" s="23">
        <f t="shared" si="15"/>
        <v>2.6106763609782206E-6</v>
      </c>
      <c r="AH95" s="24" t="s">
        <v>38</v>
      </c>
      <c r="AI95" s="22" t="s">
        <v>45</v>
      </c>
    </row>
    <row r="96" spans="1:146" s="53" customFormat="1" x14ac:dyDescent="0.25">
      <c r="A96" s="76" t="s">
        <v>172</v>
      </c>
      <c r="B96" s="61" t="s">
        <v>169</v>
      </c>
      <c r="C96" s="32" t="s">
        <v>58</v>
      </c>
      <c r="D96" s="33" t="s">
        <v>45</v>
      </c>
      <c r="E96" s="34">
        <v>8</v>
      </c>
      <c r="F96" s="35" t="s">
        <v>52</v>
      </c>
      <c r="G96" s="36">
        <v>0</v>
      </c>
      <c r="H96" s="36">
        <v>0</v>
      </c>
      <c r="I96" s="106" t="s">
        <v>175</v>
      </c>
      <c r="J96" s="35">
        <v>27</v>
      </c>
      <c r="K96" s="32">
        <v>2</v>
      </c>
      <c r="L96" s="32">
        <v>1</v>
      </c>
      <c r="M96" s="32">
        <v>150</v>
      </c>
      <c r="N96" s="32" t="s">
        <v>46</v>
      </c>
      <c r="O96" s="32" t="s">
        <v>152</v>
      </c>
      <c r="P96" s="37">
        <v>4513275</v>
      </c>
      <c r="Q96" s="36">
        <v>177840</v>
      </c>
      <c r="R96" s="36">
        <v>9000</v>
      </c>
      <c r="S96" s="38">
        <v>5.0607287449392711E-2</v>
      </c>
      <c r="T96" s="36">
        <v>537775</v>
      </c>
      <c r="U96" s="36">
        <v>27207</v>
      </c>
      <c r="V96" s="36">
        <v>63</v>
      </c>
      <c r="W96" s="39">
        <f t="shared" si="16"/>
        <v>1043532</v>
      </c>
      <c r="X96" s="40">
        <f t="shared" si="9"/>
        <v>68355</v>
      </c>
      <c r="Y96" s="40">
        <f t="shared" si="10"/>
        <v>76482</v>
      </c>
      <c r="Z96" s="40">
        <f t="shared" si="11"/>
        <v>8127</v>
      </c>
      <c r="AA96" s="40">
        <f t="shared" si="17"/>
        <v>975177</v>
      </c>
      <c r="AB96" s="40">
        <f t="shared" si="12"/>
        <v>716310</v>
      </c>
      <c r="AC96" s="40">
        <f t="shared" si="13"/>
        <v>157815</v>
      </c>
      <c r="AD96" s="40">
        <f t="shared" si="14"/>
        <v>94752</v>
      </c>
      <c r="AE96" s="39">
        <v>8</v>
      </c>
      <c r="AF96" s="39">
        <v>8</v>
      </c>
      <c r="AG96" s="42">
        <f t="shared" si="15"/>
        <v>7.6662718536662033E-6</v>
      </c>
      <c r="AH96" s="52" t="s">
        <v>38</v>
      </c>
      <c r="AI96" s="39" t="s">
        <v>45</v>
      </c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</row>
    <row r="97" spans="1:146" x14ac:dyDescent="0.25">
      <c r="A97" s="12" t="s">
        <v>173</v>
      </c>
      <c r="B97" s="12" t="s">
        <v>174</v>
      </c>
      <c r="C97" s="13" t="s">
        <v>112</v>
      </c>
      <c r="D97" s="14" t="s">
        <v>36</v>
      </c>
      <c r="E97" s="15">
        <v>6</v>
      </c>
      <c r="F97" s="16" t="s">
        <v>52</v>
      </c>
      <c r="G97" s="17">
        <v>0</v>
      </c>
      <c r="H97" s="17">
        <v>0</v>
      </c>
      <c r="I97" s="105" t="s">
        <v>175</v>
      </c>
      <c r="J97" s="16">
        <v>31</v>
      </c>
      <c r="K97" s="13">
        <v>2</v>
      </c>
      <c r="L97" s="13">
        <v>2</v>
      </c>
      <c r="M97" s="13" t="s">
        <v>38</v>
      </c>
      <c r="N97" s="13" t="s">
        <v>38</v>
      </c>
      <c r="O97" s="13" t="s">
        <v>38</v>
      </c>
      <c r="P97" s="18">
        <v>10423803</v>
      </c>
      <c r="Q97" s="17">
        <v>593868</v>
      </c>
      <c r="R97" s="17">
        <v>569597</v>
      </c>
      <c r="S97" s="19">
        <v>0.95913064856163321</v>
      </c>
      <c r="T97" s="17">
        <v>1992813</v>
      </c>
      <c r="U97" s="17">
        <v>1898635</v>
      </c>
      <c r="V97" s="56">
        <v>4499</v>
      </c>
      <c r="W97" s="20">
        <f t="shared" si="16"/>
        <v>74521436</v>
      </c>
      <c r="X97" s="21">
        <f t="shared" si="9"/>
        <v>4881415</v>
      </c>
      <c r="Y97" s="21">
        <f t="shared" si="10"/>
        <v>5461786</v>
      </c>
      <c r="Z97" s="21">
        <f t="shared" si="11"/>
        <v>580371</v>
      </c>
      <c r="AA97" s="21">
        <f t="shared" si="17"/>
        <v>69640021</v>
      </c>
      <c r="AB97" s="21">
        <f t="shared" si="12"/>
        <v>51153630</v>
      </c>
      <c r="AC97" s="21">
        <f t="shared" si="13"/>
        <v>11269995</v>
      </c>
      <c r="AD97" s="21">
        <f t="shared" si="14"/>
        <v>6766496</v>
      </c>
      <c r="AE97" s="20">
        <v>325</v>
      </c>
      <c r="AF97" s="20">
        <v>320</v>
      </c>
      <c r="AG97" s="23">
        <f t="shared" si="15"/>
        <v>4.2940664750475284E-6</v>
      </c>
      <c r="AH97" s="55" t="s">
        <v>38</v>
      </c>
      <c r="AI97" s="25" t="s">
        <v>3</v>
      </c>
    </row>
    <row r="98" spans="1:146" x14ac:dyDescent="0.25">
      <c r="A98" s="12" t="s">
        <v>176</v>
      </c>
      <c r="B98" s="12" t="s">
        <v>174</v>
      </c>
      <c r="C98" s="13" t="s">
        <v>112</v>
      </c>
      <c r="D98" s="14" t="s">
        <v>42</v>
      </c>
      <c r="E98" s="15">
        <v>6</v>
      </c>
      <c r="F98" s="16" t="s">
        <v>52</v>
      </c>
      <c r="G98" s="17">
        <v>0</v>
      </c>
      <c r="H98" s="17">
        <v>0</v>
      </c>
      <c r="I98" s="105" t="s">
        <v>175</v>
      </c>
      <c r="J98" s="16">
        <v>31</v>
      </c>
      <c r="K98" s="13">
        <v>2</v>
      </c>
      <c r="L98" s="13">
        <v>2</v>
      </c>
      <c r="M98" s="13" t="s">
        <v>38</v>
      </c>
      <c r="N98" s="13" t="s">
        <v>38</v>
      </c>
      <c r="O98" s="13" t="s">
        <v>38</v>
      </c>
      <c r="P98" s="18">
        <v>12224637</v>
      </c>
      <c r="Q98" s="17">
        <v>734812</v>
      </c>
      <c r="R98" s="17">
        <v>729730</v>
      </c>
      <c r="S98" s="19">
        <v>0.993083945281242</v>
      </c>
      <c r="T98" s="17">
        <v>2572862</v>
      </c>
      <c r="U98" s="17">
        <v>2550583</v>
      </c>
      <c r="V98" s="17">
        <v>4967</v>
      </c>
      <c r="W98" s="20">
        <f t="shared" si="16"/>
        <v>82273388</v>
      </c>
      <c r="X98" s="21">
        <f t="shared" si="9"/>
        <v>5389195</v>
      </c>
      <c r="Y98" s="21">
        <f t="shared" si="10"/>
        <v>6029938</v>
      </c>
      <c r="Z98" s="21">
        <f t="shared" si="11"/>
        <v>640743</v>
      </c>
      <c r="AA98" s="21">
        <f t="shared" si="17"/>
        <v>76884193</v>
      </c>
      <c r="AB98" s="21">
        <f t="shared" si="12"/>
        <v>56474790</v>
      </c>
      <c r="AC98" s="21">
        <f t="shared" si="13"/>
        <v>12442335</v>
      </c>
      <c r="AD98" s="21">
        <f t="shared" si="14"/>
        <v>7470368</v>
      </c>
      <c r="AE98" s="20">
        <v>206</v>
      </c>
      <c r="AF98" s="20">
        <v>201</v>
      </c>
      <c r="AG98" s="23">
        <f t="shared" si="15"/>
        <v>2.4430743024706849E-6</v>
      </c>
      <c r="AH98" s="24" t="s">
        <v>38</v>
      </c>
      <c r="AI98" s="22" t="s">
        <v>3</v>
      </c>
    </row>
    <row r="99" spans="1:146" x14ac:dyDescent="0.25">
      <c r="A99" s="47" t="s">
        <v>177</v>
      </c>
      <c r="B99" s="47" t="s">
        <v>174</v>
      </c>
      <c r="C99" s="13" t="s">
        <v>112</v>
      </c>
      <c r="D99" s="16" t="s">
        <v>45</v>
      </c>
      <c r="E99" s="15">
        <v>6</v>
      </c>
      <c r="F99" s="16" t="s">
        <v>52</v>
      </c>
      <c r="G99" s="17">
        <v>0</v>
      </c>
      <c r="H99" s="17">
        <v>0</v>
      </c>
      <c r="I99" s="105" t="s">
        <v>175</v>
      </c>
      <c r="J99" s="16">
        <v>31</v>
      </c>
      <c r="K99" s="13">
        <v>2</v>
      </c>
      <c r="L99" s="13">
        <v>2</v>
      </c>
      <c r="M99" s="13">
        <v>150</v>
      </c>
      <c r="N99" s="13" t="s">
        <v>46</v>
      </c>
      <c r="O99" s="13" t="s">
        <v>152</v>
      </c>
      <c r="P99" s="18">
        <v>1336339</v>
      </c>
      <c r="Q99" s="17">
        <v>48738</v>
      </c>
      <c r="R99" s="17">
        <v>21338</v>
      </c>
      <c r="S99" s="29">
        <v>0.4378103327998687</v>
      </c>
      <c r="T99" s="17">
        <v>180479</v>
      </c>
      <c r="U99" s="17">
        <v>71919</v>
      </c>
      <c r="V99" s="17">
        <v>155</v>
      </c>
      <c r="W99" s="22">
        <f t="shared" si="16"/>
        <v>2567420</v>
      </c>
      <c r="X99" s="30">
        <f t="shared" si="9"/>
        <v>168175</v>
      </c>
      <c r="Y99" s="30">
        <f t="shared" si="10"/>
        <v>188170</v>
      </c>
      <c r="Z99" s="30">
        <f t="shared" si="11"/>
        <v>19995</v>
      </c>
      <c r="AA99" s="30">
        <f t="shared" si="17"/>
        <v>2399245</v>
      </c>
      <c r="AB99" s="30">
        <f t="shared" si="12"/>
        <v>1762350</v>
      </c>
      <c r="AC99" s="30">
        <f t="shared" si="13"/>
        <v>388275</v>
      </c>
      <c r="AD99" s="30">
        <f t="shared" si="14"/>
        <v>233120</v>
      </c>
      <c r="AE99" s="22">
        <v>3</v>
      </c>
      <c r="AF99" s="22">
        <v>2</v>
      </c>
      <c r="AG99" s="23">
        <f t="shared" si="15"/>
        <v>7.789921399693077E-7</v>
      </c>
      <c r="AH99" s="24" t="s">
        <v>38</v>
      </c>
      <c r="AI99" s="22" t="s">
        <v>45</v>
      </c>
    </row>
    <row r="100" spans="1:146" s="53" customFormat="1" x14ac:dyDescent="0.25">
      <c r="A100" s="77" t="s">
        <v>178</v>
      </c>
      <c r="B100" s="77" t="s">
        <v>174</v>
      </c>
      <c r="C100" s="32" t="s">
        <v>112</v>
      </c>
      <c r="D100" s="33" t="s">
        <v>45</v>
      </c>
      <c r="E100" s="34">
        <v>6</v>
      </c>
      <c r="F100" s="35" t="s">
        <v>52</v>
      </c>
      <c r="G100" s="36">
        <v>0</v>
      </c>
      <c r="H100" s="36">
        <v>0</v>
      </c>
      <c r="I100" s="106" t="s">
        <v>175</v>
      </c>
      <c r="J100" s="35">
        <v>31</v>
      </c>
      <c r="K100" s="32">
        <v>2</v>
      </c>
      <c r="L100" s="32">
        <v>2</v>
      </c>
      <c r="M100" s="32">
        <v>150</v>
      </c>
      <c r="N100" s="32" t="s">
        <v>46</v>
      </c>
      <c r="O100" s="32" t="s">
        <v>152</v>
      </c>
      <c r="P100" s="37">
        <v>1245468</v>
      </c>
      <c r="Q100" s="36">
        <v>52842</v>
      </c>
      <c r="R100" s="36">
        <v>35594</v>
      </c>
      <c r="S100" s="38">
        <v>0.67359297528481132</v>
      </c>
      <c r="T100" s="36">
        <v>191189</v>
      </c>
      <c r="U100" s="36">
        <v>119107</v>
      </c>
      <c r="V100" s="36">
        <v>274</v>
      </c>
      <c r="W100" s="39">
        <f t="shared" si="16"/>
        <v>4538536</v>
      </c>
      <c r="X100" s="40">
        <f t="shared" si="9"/>
        <v>297290</v>
      </c>
      <c r="Y100" s="40">
        <f t="shared" si="10"/>
        <v>332636</v>
      </c>
      <c r="Z100" s="40">
        <f t="shared" si="11"/>
        <v>35346</v>
      </c>
      <c r="AA100" s="40">
        <f t="shared" si="17"/>
        <v>4241246</v>
      </c>
      <c r="AB100" s="40">
        <f t="shared" si="12"/>
        <v>3115380</v>
      </c>
      <c r="AC100" s="40">
        <f t="shared" si="13"/>
        <v>686370</v>
      </c>
      <c r="AD100" s="40">
        <f t="shared" si="14"/>
        <v>412096</v>
      </c>
      <c r="AE100" s="39">
        <v>5</v>
      </c>
      <c r="AF100" s="39">
        <v>5</v>
      </c>
      <c r="AG100" s="42">
        <f t="shared" si="15"/>
        <v>1.1016768402850611E-6</v>
      </c>
      <c r="AH100" s="52" t="s">
        <v>38</v>
      </c>
      <c r="AI100" s="39" t="s">
        <v>45</v>
      </c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</row>
    <row r="101" spans="1:146" x14ac:dyDescent="0.25">
      <c r="A101" s="47" t="s">
        <v>179</v>
      </c>
      <c r="B101" s="47" t="s">
        <v>180</v>
      </c>
      <c r="C101" s="13" t="s">
        <v>35</v>
      </c>
      <c r="D101" s="14" t="s">
        <v>36</v>
      </c>
      <c r="E101" s="15">
        <v>3.4</v>
      </c>
      <c r="F101" s="16" t="s">
        <v>81</v>
      </c>
      <c r="G101" s="17">
        <v>0</v>
      </c>
      <c r="H101" s="17">
        <v>0</v>
      </c>
      <c r="I101" s="105" t="s">
        <v>99</v>
      </c>
      <c r="J101" s="16">
        <v>28</v>
      </c>
      <c r="K101" s="13">
        <v>2</v>
      </c>
      <c r="L101" s="13">
        <v>2</v>
      </c>
      <c r="M101" s="13" t="s">
        <v>38</v>
      </c>
      <c r="N101" s="13" t="s">
        <v>38</v>
      </c>
      <c r="O101" s="13" t="s">
        <v>38</v>
      </c>
      <c r="P101" s="18">
        <v>19945032</v>
      </c>
      <c r="Q101" s="17">
        <v>836238</v>
      </c>
      <c r="R101" s="17">
        <v>663864</v>
      </c>
      <c r="S101" s="19">
        <v>0.79386968781614808</v>
      </c>
      <c r="T101" s="17">
        <v>2765005</v>
      </c>
      <c r="U101" s="17">
        <v>2122471</v>
      </c>
      <c r="V101" s="17">
        <v>5050</v>
      </c>
      <c r="W101" s="22">
        <f t="shared" si="16"/>
        <v>83648200</v>
      </c>
      <c r="X101" s="30">
        <f t="shared" si="9"/>
        <v>5479250</v>
      </c>
      <c r="Y101" s="30">
        <f t="shared" si="10"/>
        <v>6130700</v>
      </c>
      <c r="Z101" s="30">
        <f t="shared" si="11"/>
        <v>651450</v>
      </c>
      <c r="AA101" s="30">
        <f t="shared" si="17"/>
        <v>78168950</v>
      </c>
      <c r="AB101" s="30">
        <f t="shared" si="12"/>
        <v>57418500</v>
      </c>
      <c r="AC101" s="30">
        <f t="shared" si="13"/>
        <v>12650250</v>
      </c>
      <c r="AD101" s="30">
        <f t="shared" si="14"/>
        <v>7595200</v>
      </c>
      <c r="AE101" s="22">
        <v>276</v>
      </c>
      <c r="AF101" s="20">
        <v>270</v>
      </c>
      <c r="AG101" s="23">
        <f t="shared" si="15"/>
        <v>3.2278040651203495E-6</v>
      </c>
      <c r="AH101" s="24" t="s">
        <v>38</v>
      </c>
      <c r="AI101" s="25" t="s">
        <v>3</v>
      </c>
    </row>
    <row r="102" spans="1:146" x14ac:dyDescent="0.25">
      <c r="A102" s="47" t="s">
        <v>181</v>
      </c>
      <c r="B102" s="47" t="s">
        <v>180</v>
      </c>
      <c r="C102" s="13" t="s">
        <v>35</v>
      </c>
      <c r="D102" s="14" t="s">
        <v>42</v>
      </c>
      <c r="E102" s="15">
        <v>3.4</v>
      </c>
      <c r="F102" s="16" t="s">
        <v>81</v>
      </c>
      <c r="G102" s="17">
        <v>0</v>
      </c>
      <c r="H102" s="17">
        <v>0</v>
      </c>
      <c r="I102" s="105" t="s">
        <v>99</v>
      </c>
      <c r="J102" s="16">
        <v>28</v>
      </c>
      <c r="K102" s="13">
        <v>2</v>
      </c>
      <c r="L102" s="13">
        <v>2</v>
      </c>
      <c r="M102" s="13" t="s">
        <v>38</v>
      </c>
      <c r="N102" s="13" t="s">
        <v>38</v>
      </c>
      <c r="O102" s="13" t="s">
        <v>38</v>
      </c>
      <c r="P102" s="18">
        <v>16727204</v>
      </c>
      <c r="Q102" s="17">
        <v>968800</v>
      </c>
      <c r="R102" s="17">
        <v>963488</v>
      </c>
      <c r="S102" s="19">
        <v>0.99451692815854664</v>
      </c>
      <c r="T102" s="17">
        <v>3474169</v>
      </c>
      <c r="U102" s="17">
        <v>3451821</v>
      </c>
      <c r="V102" s="17">
        <v>7732</v>
      </c>
      <c r="W102" s="22">
        <f t="shared" si="16"/>
        <v>128072848</v>
      </c>
      <c r="X102" s="30">
        <f t="shared" si="9"/>
        <v>8389220</v>
      </c>
      <c r="Y102" s="30">
        <f t="shared" si="10"/>
        <v>9386648</v>
      </c>
      <c r="Z102" s="30">
        <f t="shared" si="11"/>
        <v>997428</v>
      </c>
      <c r="AA102" s="30">
        <f t="shared" si="17"/>
        <v>119683628</v>
      </c>
      <c r="AB102" s="30">
        <f t="shared" si="12"/>
        <v>87912840</v>
      </c>
      <c r="AC102" s="30">
        <f t="shared" si="13"/>
        <v>19368660</v>
      </c>
      <c r="AD102" s="30">
        <f t="shared" si="14"/>
        <v>11628928</v>
      </c>
      <c r="AE102" s="22">
        <v>255</v>
      </c>
      <c r="AF102" s="20">
        <v>249</v>
      </c>
      <c r="AG102" s="23">
        <f t="shared" si="15"/>
        <v>1.9442060037581112E-6</v>
      </c>
      <c r="AH102" s="24" t="s">
        <v>38</v>
      </c>
      <c r="AI102" s="22" t="s">
        <v>3</v>
      </c>
    </row>
    <row r="103" spans="1:146" x14ac:dyDescent="0.25">
      <c r="A103" s="49" t="s">
        <v>182</v>
      </c>
      <c r="B103" s="49" t="s">
        <v>180</v>
      </c>
      <c r="C103" s="13" t="s">
        <v>55</v>
      </c>
      <c r="D103" s="14" t="s">
        <v>45</v>
      </c>
      <c r="E103" s="15">
        <v>3.4</v>
      </c>
      <c r="F103" s="16" t="s">
        <v>81</v>
      </c>
      <c r="G103" s="17">
        <v>0</v>
      </c>
      <c r="H103" s="17">
        <v>0</v>
      </c>
      <c r="I103" s="105" t="s">
        <v>99</v>
      </c>
      <c r="J103" s="16">
        <v>28</v>
      </c>
      <c r="K103" s="13">
        <v>2</v>
      </c>
      <c r="L103" s="13">
        <v>2</v>
      </c>
      <c r="M103" s="13">
        <v>150</v>
      </c>
      <c r="N103" s="13" t="s">
        <v>46</v>
      </c>
      <c r="O103" s="13" t="s">
        <v>152</v>
      </c>
      <c r="P103" s="18">
        <v>801828</v>
      </c>
      <c r="Q103" s="17">
        <v>50011</v>
      </c>
      <c r="R103" s="17">
        <v>39561</v>
      </c>
      <c r="S103" s="19">
        <v>0.7910459698866249</v>
      </c>
      <c r="T103" s="17">
        <v>175137</v>
      </c>
      <c r="U103" s="17">
        <v>129569</v>
      </c>
      <c r="V103" s="17">
        <v>251</v>
      </c>
      <c r="W103" s="22">
        <f t="shared" si="16"/>
        <v>4157564</v>
      </c>
      <c r="X103" s="30">
        <f t="shared" si="9"/>
        <v>272335</v>
      </c>
      <c r="Y103" s="30">
        <f t="shared" si="10"/>
        <v>304714</v>
      </c>
      <c r="Z103" s="30">
        <f t="shared" si="11"/>
        <v>32379</v>
      </c>
      <c r="AA103" s="30">
        <f t="shared" si="17"/>
        <v>3885229</v>
      </c>
      <c r="AB103" s="30">
        <f t="shared" si="12"/>
        <v>2853870</v>
      </c>
      <c r="AC103" s="30">
        <f t="shared" si="13"/>
        <v>628755</v>
      </c>
      <c r="AD103" s="30">
        <f t="shared" si="14"/>
        <v>377504</v>
      </c>
      <c r="AE103" s="22">
        <v>6</v>
      </c>
      <c r="AF103" s="22">
        <v>5</v>
      </c>
      <c r="AG103" s="23">
        <f t="shared" si="15"/>
        <v>1.2026273077215408E-6</v>
      </c>
      <c r="AH103" s="24" t="s">
        <v>38</v>
      </c>
      <c r="AI103" s="22" t="s">
        <v>45</v>
      </c>
    </row>
    <row r="104" spans="1:146" s="53" customFormat="1" x14ac:dyDescent="0.25">
      <c r="A104" s="77" t="s">
        <v>183</v>
      </c>
      <c r="B104" s="77" t="s">
        <v>180</v>
      </c>
      <c r="C104" s="32" t="s">
        <v>55</v>
      </c>
      <c r="D104" s="33" t="s">
        <v>45</v>
      </c>
      <c r="E104" s="34">
        <v>3.4</v>
      </c>
      <c r="F104" s="35" t="s">
        <v>81</v>
      </c>
      <c r="G104" s="36">
        <v>0</v>
      </c>
      <c r="H104" s="36">
        <v>0</v>
      </c>
      <c r="I104" s="106" t="s">
        <v>99</v>
      </c>
      <c r="J104" s="35">
        <v>28</v>
      </c>
      <c r="K104" s="32">
        <v>2</v>
      </c>
      <c r="L104" s="32">
        <v>2</v>
      </c>
      <c r="M104" s="32">
        <v>150</v>
      </c>
      <c r="N104" s="32" t="s">
        <v>46</v>
      </c>
      <c r="O104" s="32" t="s">
        <v>152</v>
      </c>
      <c r="P104" s="37">
        <v>733119</v>
      </c>
      <c r="Q104" s="36">
        <v>43482</v>
      </c>
      <c r="R104" s="36">
        <v>27784</v>
      </c>
      <c r="S104" s="38">
        <v>0.63897704797387422</v>
      </c>
      <c r="T104" s="36">
        <v>157820</v>
      </c>
      <c r="U104" s="36">
        <v>90846</v>
      </c>
      <c r="V104" s="36">
        <v>173</v>
      </c>
      <c r="W104" s="78">
        <f t="shared" si="16"/>
        <v>2865572</v>
      </c>
      <c r="X104" s="51">
        <f t="shared" si="9"/>
        <v>187705</v>
      </c>
      <c r="Y104" s="51">
        <f t="shared" si="10"/>
        <v>210022</v>
      </c>
      <c r="Z104" s="51">
        <f t="shared" si="11"/>
        <v>22317</v>
      </c>
      <c r="AA104" s="51">
        <f t="shared" si="17"/>
        <v>2677867</v>
      </c>
      <c r="AB104" s="51">
        <f t="shared" si="12"/>
        <v>1967010</v>
      </c>
      <c r="AC104" s="51">
        <f t="shared" si="13"/>
        <v>433365</v>
      </c>
      <c r="AD104" s="51">
        <f t="shared" si="14"/>
        <v>260192</v>
      </c>
      <c r="AE104" s="78">
        <v>8</v>
      </c>
      <c r="AF104" s="78">
        <v>8</v>
      </c>
      <c r="AG104" s="42">
        <f t="shared" si="15"/>
        <v>2.7917637386183282E-6</v>
      </c>
      <c r="AH104" s="52" t="s">
        <v>38</v>
      </c>
      <c r="AI104" s="39" t="s">
        <v>45</v>
      </c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</row>
    <row r="105" spans="1:146" x14ac:dyDescent="0.25">
      <c r="A105" s="47" t="s">
        <v>184</v>
      </c>
      <c r="B105" s="47" t="s">
        <v>185</v>
      </c>
      <c r="C105" s="13" t="s">
        <v>51</v>
      </c>
      <c r="D105" s="14" t="s">
        <v>36</v>
      </c>
      <c r="E105" s="15">
        <v>2.5</v>
      </c>
      <c r="F105" s="16" t="s">
        <v>81</v>
      </c>
      <c r="G105" s="17">
        <v>0</v>
      </c>
      <c r="H105" s="17">
        <v>0</v>
      </c>
      <c r="I105" s="105" t="s">
        <v>99</v>
      </c>
      <c r="J105" s="16">
        <v>15</v>
      </c>
      <c r="K105" s="13">
        <v>2</v>
      </c>
      <c r="L105" s="13">
        <v>2</v>
      </c>
      <c r="M105" s="13" t="s">
        <v>38</v>
      </c>
      <c r="N105" s="13" t="s">
        <v>38</v>
      </c>
      <c r="O105" s="13" t="s">
        <v>38</v>
      </c>
      <c r="P105" s="18">
        <v>6352252</v>
      </c>
      <c r="Q105" s="17">
        <v>371361</v>
      </c>
      <c r="R105" s="17">
        <v>343740</v>
      </c>
      <c r="S105" s="19">
        <v>0.92562223819948786</v>
      </c>
      <c r="T105" s="17">
        <v>1500854</v>
      </c>
      <c r="U105" s="17">
        <v>1367263</v>
      </c>
      <c r="V105" s="17">
        <v>2282</v>
      </c>
      <c r="W105" s="22">
        <f t="shared" si="16"/>
        <v>37799048</v>
      </c>
      <c r="X105" s="30">
        <f t="shared" si="9"/>
        <v>2475970</v>
      </c>
      <c r="Y105" s="30">
        <f t="shared" si="10"/>
        <v>2770348</v>
      </c>
      <c r="Z105" s="30">
        <f t="shared" si="11"/>
        <v>294378</v>
      </c>
      <c r="AA105" s="30">
        <f t="shared" si="17"/>
        <v>35323078</v>
      </c>
      <c r="AB105" s="30">
        <f t="shared" si="12"/>
        <v>25946340</v>
      </c>
      <c r="AC105" s="30">
        <f t="shared" si="13"/>
        <v>5716410</v>
      </c>
      <c r="AD105" s="30">
        <f t="shared" si="14"/>
        <v>3432128</v>
      </c>
      <c r="AE105" s="22">
        <v>112</v>
      </c>
      <c r="AF105" s="22">
        <v>109</v>
      </c>
      <c r="AG105" s="23">
        <f t="shared" si="15"/>
        <v>2.883670509373675E-6</v>
      </c>
      <c r="AH105" s="24" t="s">
        <v>38</v>
      </c>
      <c r="AI105" s="25" t="s">
        <v>3</v>
      </c>
    </row>
    <row r="106" spans="1:146" x14ac:dyDescent="0.25">
      <c r="A106" s="28" t="s">
        <v>186</v>
      </c>
      <c r="B106" s="28" t="s">
        <v>185</v>
      </c>
      <c r="C106" s="13" t="s">
        <v>51</v>
      </c>
      <c r="D106" s="14" t="s">
        <v>42</v>
      </c>
      <c r="E106" s="15">
        <v>2.5</v>
      </c>
      <c r="F106" s="16" t="s">
        <v>81</v>
      </c>
      <c r="G106" s="17">
        <v>0</v>
      </c>
      <c r="H106" s="17">
        <v>0</v>
      </c>
      <c r="I106" s="105" t="s">
        <v>99</v>
      </c>
      <c r="J106" s="16">
        <v>15</v>
      </c>
      <c r="K106" s="13">
        <v>2</v>
      </c>
      <c r="L106" s="13">
        <v>2</v>
      </c>
      <c r="M106" s="13" t="s">
        <v>38</v>
      </c>
      <c r="N106" s="13" t="s">
        <v>38</v>
      </c>
      <c r="O106" s="13" t="s">
        <v>38</v>
      </c>
      <c r="P106" s="18">
        <v>4825554</v>
      </c>
      <c r="Q106" s="17">
        <v>315550</v>
      </c>
      <c r="R106" s="17">
        <v>314835</v>
      </c>
      <c r="S106" s="19">
        <v>0.99773411503723652</v>
      </c>
      <c r="T106" s="17">
        <v>1058646</v>
      </c>
      <c r="U106" s="17">
        <v>1056024</v>
      </c>
      <c r="V106" s="17">
        <v>2602</v>
      </c>
      <c r="W106" s="22">
        <f t="shared" si="16"/>
        <v>43099528</v>
      </c>
      <c r="X106" s="30">
        <f t="shared" si="9"/>
        <v>2823170</v>
      </c>
      <c r="Y106" s="30">
        <f t="shared" si="10"/>
        <v>3158828</v>
      </c>
      <c r="Z106" s="30">
        <f t="shared" si="11"/>
        <v>335658</v>
      </c>
      <c r="AA106" s="30">
        <f t="shared" si="17"/>
        <v>40276358</v>
      </c>
      <c r="AB106" s="30">
        <f t="shared" si="12"/>
        <v>29584740</v>
      </c>
      <c r="AC106" s="30">
        <f t="shared" si="13"/>
        <v>6518010</v>
      </c>
      <c r="AD106" s="30">
        <f t="shared" si="14"/>
        <v>3913408</v>
      </c>
      <c r="AE106" s="22">
        <v>81</v>
      </c>
      <c r="AF106" s="22">
        <v>78</v>
      </c>
      <c r="AG106" s="23">
        <f t="shared" si="15"/>
        <v>1.809764598814168E-6</v>
      </c>
      <c r="AH106" s="24" t="s">
        <v>38</v>
      </c>
      <c r="AI106" s="22" t="s">
        <v>3</v>
      </c>
    </row>
    <row r="107" spans="1:146" x14ac:dyDescent="0.25">
      <c r="A107" s="49" t="s">
        <v>187</v>
      </c>
      <c r="B107" s="49" t="s">
        <v>185</v>
      </c>
      <c r="C107" s="13" t="s">
        <v>55</v>
      </c>
      <c r="D107" s="14" t="s">
        <v>45</v>
      </c>
      <c r="E107" s="15">
        <v>2.5</v>
      </c>
      <c r="F107" s="16" t="s">
        <v>81</v>
      </c>
      <c r="G107" s="17">
        <v>0</v>
      </c>
      <c r="H107" s="17">
        <v>0</v>
      </c>
      <c r="I107" s="105" t="s">
        <v>99</v>
      </c>
      <c r="J107" s="16">
        <v>15</v>
      </c>
      <c r="K107" s="13">
        <v>2</v>
      </c>
      <c r="L107" s="13">
        <v>2</v>
      </c>
      <c r="M107" s="13">
        <v>150</v>
      </c>
      <c r="N107" s="13" t="s">
        <v>46</v>
      </c>
      <c r="O107" s="13" t="s">
        <v>152</v>
      </c>
      <c r="P107" s="18">
        <v>2582332</v>
      </c>
      <c r="Q107" s="17">
        <v>124477</v>
      </c>
      <c r="R107" s="17">
        <v>112855</v>
      </c>
      <c r="S107" s="19">
        <v>0.90663335395293909</v>
      </c>
      <c r="T107" s="17">
        <v>431110</v>
      </c>
      <c r="U107" s="17">
        <v>385030</v>
      </c>
      <c r="V107" s="56">
        <v>618</v>
      </c>
      <c r="W107" s="71">
        <f t="shared" si="16"/>
        <v>10236552</v>
      </c>
      <c r="X107" s="21">
        <f t="shared" si="9"/>
        <v>670530</v>
      </c>
      <c r="Y107" s="21">
        <f t="shared" si="10"/>
        <v>750252</v>
      </c>
      <c r="Z107" s="21">
        <f t="shared" si="11"/>
        <v>79722</v>
      </c>
      <c r="AA107" s="21">
        <f t="shared" si="17"/>
        <v>9566022</v>
      </c>
      <c r="AB107" s="21">
        <f t="shared" si="12"/>
        <v>7026660</v>
      </c>
      <c r="AC107" s="21">
        <f t="shared" si="13"/>
        <v>1548090</v>
      </c>
      <c r="AD107" s="21">
        <f t="shared" si="14"/>
        <v>929472</v>
      </c>
      <c r="AE107" s="71">
        <v>4</v>
      </c>
      <c r="AF107" s="71">
        <v>4</v>
      </c>
      <c r="AG107" s="23">
        <f t="shared" si="15"/>
        <v>3.9075657506551033E-7</v>
      </c>
      <c r="AH107" s="24" t="s">
        <v>38</v>
      </c>
      <c r="AI107" s="22" t="s">
        <v>45</v>
      </c>
    </row>
    <row r="108" spans="1:146" s="53" customFormat="1" x14ac:dyDescent="0.25">
      <c r="A108" s="72" t="s">
        <v>188</v>
      </c>
      <c r="B108" s="72" t="s">
        <v>185</v>
      </c>
      <c r="C108" s="32" t="s">
        <v>55</v>
      </c>
      <c r="D108" s="33" t="s">
        <v>45</v>
      </c>
      <c r="E108" s="34">
        <v>2.5</v>
      </c>
      <c r="F108" s="35" t="s">
        <v>81</v>
      </c>
      <c r="G108" s="36">
        <v>0</v>
      </c>
      <c r="H108" s="36">
        <v>0</v>
      </c>
      <c r="I108" s="106" t="s">
        <v>99</v>
      </c>
      <c r="J108" s="35">
        <v>15</v>
      </c>
      <c r="K108" s="32">
        <v>2</v>
      </c>
      <c r="L108" s="32">
        <v>2</v>
      </c>
      <c r="M108" s="32">
        <v>150</v>
      </c>
      <c r="N108" s="32" t="s">
        <v>46</v>
      </c>
      <c r="O108" s="32" t="s">
        <v>152</v>
      </c>
      <c r="P108" s="37">
        <v>2652320</v>
      </c>
      <c r="Q108" s="36">
        <v>152257</v>
      </c>
      <c r="R108" s="36">
        <v>142507</v>
      </c>
      <c r="S108" s="38">
        <v>0.9359635353382767</v>
      </c>
      <c r="T108" s="36">
        <v>519035</v>
      </c>
      <c r="U108" s="36">
        <v>475047</v>
      </c>
      <c r="V108" s="36">
        <v>883</v>
      </c>
      <c r="W108" s="41">
        <f t="shared" si="16"/>
        <v>14626012</v>
      </c>
      <c r="X108" s="51">
        <f t="shared" si="9"/>
        <v>958055</v>
      </c>
      <c r="Y108" s="51">
        <f t="shared" si="10"/>
        <v>1071962</v>
      </c>
      <c r="Z108" s="51">
        <f t="shared" si="11"/>
        <v>113907</v>
      </c>
      <c r="AA108" s="51">
        <f t="shared" si="17"/>
        <v>13667957</v>
      </c>
      <c r="AB108" s="51">
        <f t="shared" si="12"/>
        <v>10039710</v>
      </c>
      <c r="AC108" s="51">
        <f t="shared" si="13"/>
        <v>2211915</v>
      </c>
      <c r="AD108" s="51">
        <f t="shared" si="14"/>
        <v>1328032</v>
      </c>
      <c r="AE108" s="41">
        <v>15</v>
      </c>
      <c r="AF108" s="41">
        <v>15</v>
      </c>
      <c r="AG108" s="42">
        <f t="shared" si="15"/>
        <v>1.025570059699117E-6</v>
      </c>
      <c r="AH108" s="52" t="s">
        <v>38</v>
      </c>
      <c r="AI108" s="39" t="s">
        <v>45</v>
      </c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</row>
    <row r="109" spans="1:146" x14ac:dyDescent="0.25">
      <c r="A109" s="12" t="s">
        <v>189</v>
      </c>
      <c r="B109" s="12" t="s">
        <v>191</v>
      </c>
      <c r="C109" s="13" t="s">
        <v>55</v>
      </c>
      <c r="D109" s="14" t="s">
        <v>60</v>
      </c>
      <c r="E109" s="15">
        <v>13.4</v>
      </c>
      <c r="F109" s="16" t="s">
        <v>61</v>
      </c>
      <c r="G109" s="17">
        <v>1</v>
      </c>
      <c r="H109" s="17">
        <v>1</v>
      </c>
      <c r="I109" s="105" t="s">
        <v>39</v>
      </c>
      <c r="J109" s="16">
        <v>38</v>
      </c>
      <c r="K109" s="13">
        <v>12</v>
      </c>
      <c r="L109" s="13">
        <v>11</v>
      </c>
      <c r="M109" s="13" t="s">
        <v>38</v>
      </c>
      <c r="N109" s="13" t="s">
        <v>38</v>
      </c>
      <c r="O109" s="13" t="s">
        <v>38</v>
      </c>
      <c r="P109" s="18">
        <v>10270194</v>
      </c>
      <c r="Q109" s="17">
        <v>728531</v>
      </c>
      <c r="R109" s="17">
        <v>385270</v>
      </c>
      <c r="S109" s="19">
        <v>0.52883130573716153</v>
      </c>
      <c r="T109" s="17">
        <v>2649446</v>
      </c>
      <c r="U109" s="17">
        <v>1381840</v>
      </c>
      <c r="V109" s="17">
        <v>2565</v>
      </c>
      <c r="W109" s="22">
        <f t="shared" si="16"/>
        <v>42486660</v>
      </c>
      <c r="X109" s="30">
        <f t="shared" si="9"/>
        <v>2783025</v>
      </c>
      <c r="Y109" s="30">
        <f t="shared" si="10"/>
        <v>3113910</v>
      </c>
      <c r="Z109" s="30">
        <f t="shared" si="11"/>
        <v>330885</v>
      </c>
      <c r="AA109" s="30">
        <f t="shared" si="17"/>
        <v>39703635</v>
      </c>
      <c r="AB109" s="30">
        <f t="shared" si="12"/>
        <v>29164050</v>
      </c>
      <c r="AC109" s="30">
        <f t="shared" si="13"/>
        <v>6425325</v>
      </c>
      <c r="AD109" s="30">
        <f t="shared" si="14"/>
        <v>3857760</v>
      </c>
      <c r="AE109" s="22">
        <v>186</v>
      </c>
      <c r="AF109" s="20">
        <v>182</v>
      </c>
      <c r="AG109" s="23">
        <f t="shared" si="15"/>
        <v>4.2836975182327814E-6</v>
      </c>
      <c r="AH109" s="54" t="s">
        <v>38</v>
      </c>
      <c r="AI109" s="22" t="s">
        <v>3</v>
      </c>
    </row>
    <row r="110" spans="1:146" x14ac:dyDescent="0.25">
      <c r="A110" s="47" t="s">
        <v>190</v>
      </c>
      <c r="B110" s="47" t="s">
        <v>191</v>
      </c>
      <c r="C110" s="13" t="s">
        <v>35</v>
      </c>
      <c r="D110" s="14" t="s">
        <v>36</v>
      </c>
      <c r="E110" s="15">
        <v>13.4</v>
      </c>
      <c r="F110" s="16" t="s">
        <v>61</v>
      </c>
      <c r="G110" s="17">
        <v>1</v>
      </c>
      <c r="H110" s="17">
        <v>1</v>
      </c>
      <c r="I110" s="105" t="s">
        <v>39</v>
      </c>
      <c r="J110" s="16">
        <v>38</v>
      </c>
      <c r="K110" s="13">
        <v>12</v>
      </c>
      <c r="L110" s="13">
        <v>11</v>
      </c>
      <c r="M110" s="13" t="s">
        <v>38</v>
      </c>
      <c r="N110" s="13" t="s">
        <v>38</v>
      </c>
      <c r="O110" s="13" t="s">
        <v>38</v>
      </c>
      <c r="P110" s="18">
        <v>4143037</v>
      </c>
      <c r="Q110" s="17">
        <v>131079</v>
      </c>
      <c r="R110" s="17">
        <v>109807</v>
      </c>
      <c r="S110" s="19">
        <v>0.8377161864219288</v>
      </c>
      <c r="T110" s="17">
        <v>426655</v>
      </c>
      <c r="U110" s="17">
        <v>338273</v>
      </c>
      <c r="V110" s="56">
        <v>780</v>
      </c>
      <c r="W110" s="22">
        <f t="shared" si="16"/>
        <v>12919920</v>
      </c>
      <c r="X110" s="30">
        <f t="shared" si="9"/>
        <v>846300</v>
      </c>
      <c r="Y110" s="30">
        <f t="shared" si="10"/>
        <v>946920</v>
      </c>
      <c r="Z110" s="30">
        <f t="shared" si="11"/>
        <v>100620</v>
      </c>
      <c r="AA110" s="30">
        <f t="shared" si="17"/>
        <v>12073620</v>
      </c>
      <c r="AB110" s="30">
        <f t="shared" si="12"/>
        <v>8868600</v>
      </c>
      <c r="AC110" s="30">
        <f t="shared" si="13"/>
        <v>1953900</v>
      </c>
      <c r="AD110" s="30">
        <f t="shared" si="14"/>
        <v>1173120</v>
      </c>
      <c r="AE110" s="22">
        <v>158</v>
      </c>
      <c r="AF110" s="20">
        <v>152</v>
      </c>
      <c r="AG110" s="23">
        <f t="shared" si="15"/>
        <v>1.1764778729280058E-5</v>
      </c>
      <c r="AH110" s="24" t="s">
        <v>38</v>
      </c>
      <c r="AI110" s="25" t="s">
        <v>3</v>
      </c>
    </row>
    <row r="111" spans="1:146" x14ac:dyDescent="0.25">
      <c r="A111" s="47" t="s">
        <v>192</v>
      </c>
      <c r="B111" s="47" t="s">
        <v>191</v>
      </c>
      <c r="C111" s="13" t="s">
        <v>35</v>
      </c>
      <c r="D111" s="14" t="s">
        <v>42</v>
      </c>
      <c r="E111" s="15">
        <v>13.4</v>
      </c>
      <c r="F111" s="16" t="s">
        <v>61</v>
      </c>
      <c r="G111" s="17">
        <v>1</v>
      </c>
      <c r="H111" s="17">
        <v>1</v>
      </c>
      <c r="I111" s="105" t="s">
        <v>39</v>
      </c>
      <c r="J111" s="16">
        <v>38</v>
      </c>
      <c r="K111" s="13">
        <v>12</v>
      </c>
      <c r="L111" s="13">
        <v>11</v>
      </c>
      <c r="M111" s="13" t="s">
        <v>38</v>
      </c>
      <c r="N111" s="13" t="s">
        <v>38</v>
      </c>
      <c r="O111" s="13" t="s">
        <v>38</v>
      </c>
      <c r="P111" s="18">
        <v>10162885</v>
      </c>
      <c r="Q111" s="17">
        <v>548947</v>
      </c>
      <c r="R111" s="17">
        <v>531754</v>
      </c>
      <c r="S111" s="68">
        <v>0.96868003650625656</v>
      </c>
      <c r="T111" s="17">
        <v>1918365</v>
      </c>
      <c r="U111" s="17">
        <v>1847319</v>
      </c>
      <c r="V111" s="17">
        <v>4248</v>
      </c>
      <c r="W111" s="22">
        <f t="shared" si="16"/>
        <v>70363872</v>
      </c>
      <c r="X111" s="30">
        <f t="shared" si="9"/>
        <v>4609080</v>
      </c>
      <c r="Y111" s="30">
        <f t="shared" si="10"/>
        <v>5157072</v>
      </c>
      <c r="Z111" s="30">
        <f t="shared" si="11"/>
        <v>547992</v>
      </c>
      <c r="AA111" s="30">
        <f t="shared" si="17"/>
        <v>65754792</v>
      </c>
      <c r="AB111" s="30">
        <f t="shared" si="12"/>
        <v>48299760</v>
      </c>
      <c r="AC111" s="30">
        <f t="shared" si="13"/>
        <v>10641240</v>
      </c>
      <c r="AD111" s="30">
        <f t="shared" si="14"/>
        <v>6388992</v>
      </c>
      <c r="AE111" s="22">
        <v>242</v>
      </c>
      <c r="AF111" s="20">
        <v>237</v>
      </c>
      <c r="AG111" s="23">
        <f t="shared" si="15"/>
        <v>3.368205774690739E-6</v>
      </c>
      <c r="AH111" s="55" t="s">
        <v>38</v>
      </c>
      <c r="AI111" s="25" t="s">
        <v>3</v>
      </c>
    </row>
    <row r="112" spans="1:146" x14ac:dyDescent="0.25">
      <c r="A112" s="47" t="s">
        <v>193</v>
      </c>
      <c r="B112" s="47" t="s">
        <v>191</v>
      </c>
      <c r="C112" s="13" t="s">
        <v>35</v>
      </c>
      <c r="D112" s="14" t="s">
        <v>45</v>
      </c>
      <c r="E112" s="15">
        <v>13.4</v>
      </c>
      <c r="F112" s="16" t="s">
        <v>61</v>
      </c>
      <c r="G112" s="17">
        <v>1</v>
      </c>
      <c r="H112" s="17">
        <v>0</v>
      </c>
      <c r="I112" s="105" t="s">
        <v>39</v>
      </c>
      <c r="J112" s="16">
        <v>38</v>
      </c>
      <c r="K112" s="13">
        <v>12</v>
      </c>
      <c r="L112" s="13">
        <v>11</v>
      </c>
      <c r="M112" s="13">
        <v>150</v>
      </c>
      <c r="N112" s="13" t="s">
        <v>46</v>
      </c>
      <c r="O112" s="13" t="s">
        <v>152</v>
      </c>
      <c r="P112" s="18">
        <v>2207671</v>
      </c>
      <c r="Q112" s="17">
        <v>53838</v>
      </c>
      <c r="R112" s="17">
        <v>45202</v>
      </c>
      <c r="S112" s="19">
        <v>0.83959285263197003</v>
      </c>
      <c r="T112" s="17">
        <v>247942</v>
      </c>
      <c r="U112" s="17">
        <v>200399</v>
      </c>
      <c r="V112" s="17">
        <v>316</v>
      </c>
      <c r="W112" s="22">
        <f t="shared" si="16"/>
        <v>5234224</v>
      </c>
      <c r="X112" s="30">
        <f t="shared" si="9"/>
        <v>342860</v>
      </c>
      <c r="Y112" s="30">
        <f t="shared" si="10"/>
        <v>383624</v>
      </c>
      <c r="Z112" s="30">
        <f t="shared" si="11"/>
        <v>40764</v>
      </c>
      <c r="AA112" s="30">
        <f t="shared" si="17"/>
        <v>4891364</v>
      </c>
      <c r="AB112" s="30">
        <f t="shared" si="12"/>
        <v>3592920</v>
      </c>
      <c r="AC112" s="30">
        <f t="shared" si="13"/>
        <v>791580</v>
      </c>
      <c r="AD112" s="30">
        <f t="shared" si="14"/>
        <v>475264</v>
      </c>
      <c r="AE112" s="22">
        <v>11</v>
      </c>
      <c r="AF112" s="20">
        <v>10</v>
      </c>
      <c r="AG112" s="23">
        <f t="shared" si="15"/>
        <v>1.910502874924726E-6</v>
      </c>
      <c r="AH112" s="24" t="s">
        <v>38</v>
      </c>
      <c r="AI112" s="22" t="s">
        <v>45</v>
      </c>
    </row>
    <row r="113" spans="1:146" x14ac:dyDescent="0.25">
      <c r="A113" s="28" t="s">
        <v>194</v>
      </c>
      <c r="B113" s="28" t="s">
        <v>191</v>
      </c>
      <c r="C113" s="13" t="s">
        <v>58</v>
      </c>
      <c r="D113" s="14" t="s">
        <v>45</v>
      </c>
      <c r="E113" s="15">
        <v>13.4</v>
      </c>
      <c r="F113" s="16" t="s">
        <v>61</v>
      </c>
      <c r="G113" s="17">
        <v>1</v>
      </c>
      <c r="H113" s="17">
        <v>1</v>
      </c>
      <c r="I113" s="105" t="s">
        <v>39</v>
      </c>
      <c r="J113" s="16">
        <v>38</v>
      </c>
      <c r="K113" s="13">
        <v>12</v>
      </c>
      <c r="L113" s="13">
        <v>11</v>
      </c>
      <c r="M113" s="13">
        <v>125</v>
      </c>
      <c r="N113" s="13" t="s">
        <v>46</v>
      </c>
      <c r="O113" s="13" t="s">
        <v>152</v>
      </c>
      <c r="P113" s="18">
        <v>988171</v>
      </c>
      <c r="Q113" s="17">
        <v>34330</v>
      </c>
      <c r="R113" s="17">
        <v>26686</v>
      </c>
      <c r="S113" s="19">
        <v>0.77733760559277598</v>
      </c>
      <c r="T113" s="17">
        <v>113236</v>
      </c>
      <c r="U113" s="17">
        <v>82469</v>
      </c>
      <c r="V113" s="56">
        <v>174</v>
      </c>
      <c r="W113" s="71">
        <f t="shared" si="16"/>
        <v>2882136</v>
      </c>
      <c r="X113" s="21">
        <f t="shared" si="9"/>
        <v>188790</v>
      </c>
      <c r="Y113" s="21">
        <f t="shared" si="10"/>
        <v>211236</v>
      </c>
      <c r="Z113" s="21">
        <f t="shared" si="11"/>
        <v>22446</v>
      </c>
      <c r="AA113" s="21">
        <f t="shared" si="17"/>
        <v>2693346</v>
      </c>
      <c r="AB113" s="21">
        <f t="shared" si="12"/>
        <v>1978380</v>
      </c>
      <c r="AC113" s="21">
        <f t="shared" si="13"/>
        <v>435870</v>
      </c>
      <c r="AD113" s="21">
        <f t="shared" si="14"/>
        <v>261696</v>
      </c>
      <c r="AE113" s="71">
        <v>12</v>
      </c>
      <c r="AF113" s="71">
        <v>10</v>
      </c>
      <c r="AG113" s="23">
        <f t="shared" si="15"/>
        <v>3.4696488992885831E-6</v>
      </c>
      <c r="AH113" s="24" t="s">
        <v>38</v>
      </c>
      <c r="AI113" s="22" t="s">
        <v>45</v>
      </c>
    </row>
    <row r="114" spans="1:146" x14ac:dyDescent="0.25">
      <c r="A114" s="47" t="s">
        <v>195</v>
      </c>
      <c r="B114" s="47" t="s">
        <v>191</v>
      </c>
      <c r="C114" s="13" t="s">
        <v>58</v>
      </c>
      <c r="D114" s="14" t="s">
        <v>45</v>
      </c>
      <c r="E114" s="15">
        <v>13.4</v>
      </c>
      <c r="F114" s="16" t="s">
        <v>61</v>
      </c>
      <c r="G114" s="17">
        <v>1</v>
      </c>
      <c r="H114" s="17">
        <v>0</v>
      </c>
      <c r="I114" s="105" t="s">
        <v>39</v>
      </c>
      <c r="J114" s="16">
        <v>38</v>
      </c>
      <c r="K114" s="13">
        <v>12</v>
      </c>
      <c r="L114" s="13">
        <v>11</v>
      </c>
      <c r="M114" s="13">
        <v>125</v>
      </c>
      <c r="N114" s="13" t="s">
        <v>46</v>
      </c>
      <c r="O114" s="13" t="s">
        <v>152</v>
      </c>
      <c r="P114" s="18">
        <v>2131174</v>
      </c>
      <c r="Q114" s="17">
        <v>65631</v>
      </c>
      <c r="R114" s="17">
        <v>50997</v>
      </c>
      <c r="S114" s="19">
        <v>0.77702610047081411</v>
      </c>
      <c r="T114" s="17">
        <v>211366</v>
      </c>
      <c r="U114" s="17">
        <v>152702</v>
      </c>
      <c r="V114" s="17">
        <v>389</v>
      </c>
      <c r="W114" s="22">
        <f t="shared" si="16"/>
        <v>6443396</v>
      </c>
      <c r="X114" s="30">
        <f t="shared" si="9"/>
        <v>422065</v>
      </c>
      <c r="Y114" s="30">
        <f t="shared" si="10"/>
        <v>472246</v>
      </c>
      <c r="Z114" s="30">
        <f t="shared" si="11"/>
        <v>50181</v>
      </c>
      <c r="AA114" s="30">
        <f t="shared" si="17"/>
        <v>6021331</v>
      </c>
      <c r="AB114" s="30">
        <f t="shared" si="12"/>
        <v>4422930</v>
      </c>
      <c r="AC114" s="30">
        <f t="shared" si="13"/>
        <v>974445</v>
      </c>
      <c r="AD114" s="30">
        <f t="shared" si="14"/>
        <v>585056</v>
      </c>
      <c r="AE114" s="22">
        <v>14</v>
      </c>
      <c r="AF114" s="22">
        <v>12</v>
      </c>
      <c r="AG114" s="23">
        <f t="shared" si="15"/>
        <v>1.8623719541682678E-6</v>
      </c>
      <c r="AH114" s="24" t="s">
        <v>38</v>
      </c>
      <c r="AI114" s="22" t="s">
        <v>45</v>
      </c>
    </row>
    <row r="115" spans="1:146" x14ac:dyDescent="0.25">
      <c r="A115" s="47" t="s">
        <v>196</v>
      </c>
      <c r="B115" s="47" t="s">
        <v>191</v>
      </c>
      <c r="C115" s="13" t="s">
        <v>58</v>
      </c>
      <c r="D115" s="14" t="s">
        <v>45</v>
      </c>
      <c r="E115" s="15">
        <v>13.4</v>
      </c>
      <c r="F115" s="16" t="s">
        <v>61</v>
      </c>
      <c r="G115" s="17">
        <v>1</v>
      </c>
      <c r="H115" s="17">
        <v>1</v>
      </c>
      <c r="I115" s="105" t="s">
        <v>39</v>
      </c>
      <c r="J115" s="16">
        <v>38</v>
      </c>
      <c r="K115" s="13">
        <v>12</v>
      </c>
      <c r="L115" s="13">
        <v>11</v>
      </c>
      <c r="M115" s="13">
        <v>125</v>
      </c>
      <c r="N115" s="13" t="s">
        <v>46</v>
      </c>
      <c r="O115" s="13" t="s">
        <v>152</v>
      </c>
      <c r="P115" s="18">
        <v>3665451</v>
      </c>
      <c r="Q115" s="17">
        <v>138937</v>
      </c>
      <c r="R115" s="17">
        <v>129170</v>
      </c>
      <c r="S115" s="19">
        <v>0.92970195124408905</v>
      </c>
      <c r="T115" s="17">
        <v>440698</v>
      </c>
      <c r="U115" s="17">
        <v>401513</v>
      </c>
      <c r="V115" s="17">
        <v>945</v>
      </c>
      <c r="W115" s="22">
        <f t="shared" si="16"/>
        <v>15652980</v>
      </c>
      <c r="X115" s="30">
        <f t="shared" si="9"/>
        <v>1025325</v>
      </c>
      <c r="Y115" s="30">
        <f t="shared" si="10"/>
        <v>1147230</v>
      </c>
      <c r="Z115" s="30">
        <f t="shared" si="11"/>
        <v>121905</v>
      </c>
      <c r="AA115" s="30">
        <f t="shared" si="17"/>
        <v>14627655</v>
      </c>
      <c r="AB115" s="30">
        <f t="shared" si="12"/>
        <v>10744650</v>
      </c>
      <c r="AC115" s="30">
        <f t="shared" si="13"/>
        <v>2367225</v>
      </c>
      <c r="AD115" s="30">
        <f t="shared" si="14"/>
        <v>1421280</v>
      </c>
      <c r="AE115" s="22">
        <v>22</v>
      </c>
      <c r="AF115" s="22">
        <v>21</v>
      </c>
      <c r="AG115" s="23">
        <f t="shared" si="15"/>
        <v>1.3415975743915855E-6</v>
      </c>
      <c r="AH115" s="24" t="s">
        <v>38</v>
      </c>
      <c r="AI115" s="22" t="s">
        <v>45</v>
      </c>
    </row>
    <row r="116" spans="1:146" x14ac:dyDescent="0.25">
      <c r="A116" s="28" t="s">
        <v>197</v>
      </c>
      <c r="B116" s="28" t="s">
        <v>191</v>
      </c>
      <c r="C116" s="13" t="s">
        <v>35</v>
      </c>
      <c r="D116" s="14" t="s">
        <v>45</v>
      </c>
      <c r="E116" s="15">
        <v>13.4</v>
      </c>
      <c r="F116" s="16" t="s">
        <v>61</v>
      </c>
      <c r="G116" s="17">
        <v>1</v>
      </c>
      <c r="H116" s="17">
        <v>1</v>
      </c>
      <c r="I116" s="105" t="s">
        <v>39</v>
      </c>
      <c r="J116" s="16">
        <v>38</v>
      </c>
      <c r="K116" s="13">
        <v>12</v>
      </c>
      <c r="L116" s="13">
        <v>11</v>
      </c>
      <c r="M116" s="13">
        <v>150</v>
      </c>
      <c r="N116" s="13" t="s">
        <v>46</v>
      </c>
      <c r="O116" s="13" t="s">
        <v>152</v>
      </c>
      <c r="P116" s="18">
        <v>853553</v>
      </c>
      <c r="Q116" s="17">
        <v>31335</v>
      </c>
      <c r="R116" s="17">
        <v>25373</v>
      </c>
      <c r="S116" s="19">
        <v>0.80973352481250993</v>
      </c>
      <c r="T116" s="17">
        <v>137749</v>
      </c>
      <c r="U116" s="17">
        <v>104335</v>
      </c>
      <c r="V116" s="17">
        <v>176</v>
      </c>
      <c r="W116" s="22">
        <f t="shared" si="16"/>
        <v>2915264</v>
      </c>
      <c r="X116" s="30">
        <f t="shared" si="9"/>
        <v>190960</v>
      </c>
      <c r="Y116" s="30">
        <f t="shared" si="10"/>
        <v>213664</v>
      </c>
      <c r="Z116" s="30">
        <f t="shared" si="11"/>
        <v>22704</v>
      </c>
      <c r="AA116" s="30">
        <f t="shared" si="17"/>
        <v>2724304</v>
      </c>
      <c r="AB116" s="30">
        <f t="shared" si="12"/>
        <v>2001120</v>
      </c>
      <c r="AC116" s="30">
        <f t="shared" si="13"/>
        <v>440880</v>
      </c>
      <c r="AD116" s="30">
        <f t="shared" si="14"/>
        <v>264704</v>
      </c>
      <c r="AE116" s="22">
        <v>3</v>
      </c>
      <c r="AF116" s="20">
        <v>2</v>
      </c>
      <c r="AG116" s="23">
        <f t="shared" si="15"/>
        <v>6.860442141775153E-7</v>
      </c>
      <c r="AH116" s="24" t="s">
        <v>38</v>
      </c>
      <c r="AI116" s="22" t="s">
        <v>45</v>
      </c>
    </row>
    <row r="117" spans="1:146" x14ac:dyDescent="0.25">
      <c r="A117" s="12" t="s">
        <v>198</v>
      </c>
      <c r="B117" s="12" t="s">
        <v>191</v>
      </c>
      <c r="C117" s="13" t="s">
        <v>58</v>
      </c>
      <c r="D117" s="14" t="s">
        <v>45</v>
      </c>
      <c r="E117" s="15">
        <v>13.4</v>
      </c>
      <c r="F117" s="16" t="s">
        <v>61</v>
      </c>
      <c r="G117" s="17">
        <v>1</v>
      </c>
      <c r="H117" s="17">
        <v>0</v>
      </c>
      <c r="I117" s="105" t="s">
        <v>39</v>
      </c>
      <c r="J117" s="16">
        <v>38</v>
      </c>
      <c r="K117" s="13">
        <v>12</v>
      </c>
      <c r="L117" s="13">
        <v>11</v>
      </c>
      <c r="M117" s="13">
        <v>125</v>
      </c>
      <c r="N117" s="13" t="s">
        <v>46</v>
      </c>
      <c r="O117" s="13" t="s">
        <v>152</v>
      </c>
      <c r="P117" s="18">
        <v>2754689</v>
      </c>
      <c r="Q117" s="17">
        <v>114385</v>
      </c>
      <c r="R117" s="17">
        <v>109926</v>
      </c>
      <c r="S117" s="19">
        <v>0.96101761594614676</v>
      </c>
      <c r="T117" s="17">
        <v>354227</v>
      </c>
      <c r="U117" s="17">
        <v>339190</v>
      </c>
      <c r="V117" s="17">
        <v>740</v>
      </c>
      <c r="W117" s="20">
        <f t="shared" si="16"/>
        <v>12257360</v>
      </c>
      <c r="X117" s="21">
        <f t="shared" si="9"/>
        <v>802900</v>
      </c>
      <c r="Y117" s="21">
        <f t="shared" si="10"/>
        <v>898360</v>
      </c>
      <c r="Z117" s="21">
        <f t="shared" si="11"/>
        <v>95460</v>
      </c>
      <c r="AA117" s="21">
        <f t="shared" si="17"/>
        <v>11454460</v>
      </c>
      <c r="AB117" s="21">
        <f t="shared" si="12"/>
        <v>8413800</v>
      </c>
      <c r="AC117" s="21">
        <f t="shared" si="13"/>
        <v>1853700</v>
      </c>
      <c r="AD117" s="21">
        <f t="shared" si="14"/>
        <v>1112960</v>
      </c>
      <c r="AE117" s="20">
        <v>21</v>
      </c>
      <c r="AF117" s="20">
        <v>19</v>
      </c>
      <c r="AG117" s="23">
        <f t="shared" si="15"/>
        <v>1.5500890893308184E-6</v>
      </c>
      <c r="AH117" s="24" t="s">
        <v>38</v>
      </c>
      <c r="AI117" s="22" t="s">
        <v>45</v>
      </c>
    </row>
    <row r="118" spans="1:146" x14ac:dyDescent="0.25">
      <c r="A118" s="28" t="s">
        <v>199</v>
      </c>
      <c r="B118" s="28" t="s">
        <v>191</v>
      </c>
      <c r="C118" s="13" t="s">
        <v>58</v>
      </c>
      <c r="D118" s="14" t="s">
        <v>45</v>
      </c>
      <c r="E118" s="15">
        <v>13.4</v>
      </c>
      <c r="F118" s="16" t="s">
        <v>61</v>
      </c>
      <c r="G118" s="17">
        <v>1</v>
      </c>
      <c r="H118" s="17">
        <v>0</v>
      </c>
      <c r="I118" s="105" t="s">
        <v>39</v>
      </c>
      <c r="J118" s="16">
        <v>38</v>
      </c>
      <c r="K118" s="13">
        <v>12</v>
      </c>
      <c r="L118" s="13">
        <v>11</v>
      </c>
      <c r="M118" s="13">
        <v>125</v>
      </c>
      <c r="N118" s="13" t="s">
        <v>46</v>
      </c>
      <c r="O118" s="13" t="s">
        <v>152</v>
      </c>
      <c r="P118" s="18">
        <v>484975</v>
      </c>
      <c r="Q118" s="17">
        <v>21253</v>
      </c>
      <c r="R118" s="17">
        <v>17379</v>
      </c>
      <c r="S118" s="29">
        <v>0.81771985131510849</v>
      </c>
      <c r="T118" s="17">
        <v>68547</v>
      </c>
      <c r="U118" s="17">
        <v>52909</v>
      </c>
      <c r="V118" s="17">
        <v>131</v>
      </c>
      <c r="W118" s="22">
        <f t="shared" si="16"/>
        <v>2169884</v>
      </c>
      <c r="X118" s="30">
        <f t="shared" si="9"/>
        <v>142135</v>
      </c>
      <c r="Y118" s="30">
        <f t="shared" si="10"/>
        <v>159034</v>
      </c>
      <c r="Z118" s="30">
        <f t="shared" si="11"/>
        <v>16899</v>
      </c>
      <c r="AA118" s="30">
        <f t="shared" si="17"/>
        <v>2027749</v>
      </c>
      <c r="AB118" s="30">
        <f t="shared" si="12"/>
        <v>1489470</v>
      </c>
      <c r="AC118" s="30">
        <f t="shared" si="13"/>
        <v>328155</v>
      </c>
      <c r="AD118" s="30">
        <f t="shared" si="14"/>
        <v>197024</v>
      </c>
      <c r="AE118" s="22">
        <v>7</v>
      </c>
      <c r="AF118" s="22">
        <v>7</v>
      </c>
      <c r="AG118" s="23">
        <f t="shared" si="15"/>
        <v>3.225978900254576E-6</v>
      </c>
      <c r="AH118" s="24" t="s">
        <v>38</v>
      </c>
      <c r="AI118" s="22" t="s">
        <v>45</v>
      </c>
    </row>
    <row r="119" spans="1:146" x14ac:dyDescent="0.25">
      <c r="A119" s="58" t="s">
        <v>200</v>
      </c>
      <c r="B119" s="58" t="s">
        <v>191</v>
      </c>
      <c r="C119" s="13" t="s">
        <v>58</v>
      </c>
      <c r="D119" s="14" t="s">
        <v>45</v>
      </c>
      <c r="E119" s="15">
        <v>13.4</v>
      </c>
      <c r="F119" s="16" t="s">
        <v>61</v>
      </c>
      <c r="G119" s="17">
        <v>1</v>
      </c>
      <c r="H119" s="17">
        <v>1</v>
      </c>
      <c r="I119" s="105" t="s">
        <v>39</v>
      </c>
      <c r="J119" s="16">
        <v>38</v>
      </c>
      <c r="K119" s="13">
        <v>12</v>
      </c>
      <c r="L119" s="13">
        <v>11</v>
      </c>
      <c r="M119" s="13">
        <v>125</v>
      </c>
      <c r="N119" s="13" t="s">
        <v>46</v>
      </c>
      <c r="O119" s="13" t="s">
        <v>152</v>
      </c>
      <c r="P119" s="18">
        <v>759157</v>
      </c>
      <c r="Q119" s="17">
        <v>13013</v>
      </c>
      <c r="R119" s="17">
        <v>1835</v>
      </c>
      <c r="S119" s="19">
        <v>0.14101283332052564</v>
      </c>
      <c r="T119" s="17">
        <v>54731</v>
      </c>
      <c r="U119" s="17">
        <v>5345</v>
      </c>
      <c r="V119" s="17">
        <v>14</v>
      </c>
      <c r="W119" s="22">
        <f t="shared" si="16"/>
        <v>231896</v>
      </c>
      <c r="X119" s="30">
        <f t="shared" si="9"/>
        <v>15190</v>
      </c>
      <c r="Y119" s="30">
        <f t="shared" si="10"/>
        <v>16996</v>
      </c>
      <c r="Z119" s="30">
        <f t="shared" si="11"/>
        <v>1806</v>
      </c>
      <c r="AA119" s="30">
        <f t="shared" si="17"/>
        <v>216706</v>
      </c>
      <c r="AB119" s="30">
        <f t="shared" si="12"/>
        <v>159180</v>
      </c>
      <c r="AC119" s="30">
        <f t="shared" si="13"/>
        <v>35070</v>
      </c>
      <c r="AD119" s="30">
        <f t="shared" si="14"/>
        <v>21056</v>
      </c>
      <c r="AE119" s="22">
        <v>3</v>
      </c>
      <c r="AF119" s="22">
        <v>2</v>
      </c>
      <c r="AG119" s="23">
        <f t="shared" si="15"/>
        <v>8.6245558353744779E-6</v>
      </c>
      <c r="AH119" s="24" t="s">
        <v>38</v>
      </c>
      <c r="AI119" s="24" t="s">
        <v>69</v>
      </c>
    </row>
    <row r="120" spans="1:146" x14ac:dyDescent="0.25">
      <c r="A120" s="12" t="s">
        <v>201</v>
      </c>
      <c r="B120" s="12" t="s">
        <v>191</v>
      </c>
      <c r="C120" s="13" t="s">
        <v>58</v>
      </c>
      <c r="D120" s="14" t="s">
        <v>45</v>
      </c>
      <c r="E120" s="15">
        <v>13.4</v>
      </c>
      <c r="F120" s="16" t="s">
        <v>61</v>
      </c>
      <c r="G120" s="17">
        <v>1</v>
      </c>
      <c r="H120" s="17">
        <v>1</v>
      </c>
      <c r="I120" s="105" t="s">
        <v>39</v>
      </c>
      <c r="J120" s="16">
        <v>38</v>
      </c>
      <c r="K120" s="13">
        <v>12</v>
      </c>
      <c r="L120" s="13">
        <v>11</v>
      </c>
      <c r="M120" s="13">
        <v>125</v>
      </c>
      <c r="N120" s="13" t="s">
        <v>46</v>
      </c>
      <c r="O120" s="13" t="s">
        <v>152</v>
      </c>
      <c r="P120" s="18">
        <v>3539244</v>
      </c>
      <c r="Q120" s="17">
        <v>108120</v>
      </c>
      <c r="R120" s="17">
        <v>43974</v>
      </c>
      <c r="S120" s="29">
        <v>0.40671476137624862</v>
      </c>
      <c r="T120" s="17">
        <v>370930</v>
      </c>
      <c r="U120" s="17">
        <v>133810</v>
      </c>
      <c r="V120" s="17">
        <v>331</v>
      </c>
      <c r="W120" s="22">
        <f t="shared" si="16"/>
        <v>5482684</v>
      </c>
      <c r="X120" s="30">
        <f t="shared" si="9"/>
        <v>359135</v>
      </c>
      <c r="Y120" s="30">
        <f t="shared" si="10"/>
        <v>401834</v>
      </c>
      <c r="Z120" s="30">
        <f t="shared" si="11"/>
        <v>42699</v>
      </c>
      <c r="AA120" s="30">
        <f t="shared" si="17"/>
        <v>5123549</v>
      </c>
      <c r="AB120" s="30">
        <f t="shared" si="12"/>
        <v>3763470</v>
      </c>
      <c r="AC120" s="30">
        <f t="shared" si="13"/>
        <v>829155</v>
      </c>
      <c r="AD120" s="30">
        <f t="shared" si="14"/>
        <v>497824</v>
      </c>
      <c r="AE120" s="22">
        <v>22</v>
      </c>
      <c r="AF120" s="22">
        <v>20</v>
      </c>
      <c r="AG120" s="23">
        <f t="shared" si="15"/>
        <v>3.6478483895843715E-6</v>
      </c>
      <c r="AH120" s="24" t="s">
        <v>38</v>
      </c>
      <c r="AI120" s="22" t="s">
        <v>45</v>
      </c>
    </row>
    <row r="121" spans="1:146" x14ac:dyDescent="0.25">
      <c r="A121" s="28" t="s">
        <v>202</v>
      </c>
      <c r="B121" s="28" t="s">
        <v>191</v>
      </c>
      <c r="C121" s="13" t="s">
        <v>58</v>
      </c>
      <c r="D121" s="14" t="s">
        <v>45</v>
      </c>
      <c r="E121" s="15">
        <v>13.4</v>
      </c>
      <c r="F121" s="16" t="s">
        <v>61</v>
      </c>
      <c r="G121" s="17">
        <v>1</v>
      </c>
      <c r="H121" s="17">
        <v>1</v>
      </c>
      <c r="I121" s="105" t="s">
        <v>39</v>
      </c>
      <c r="J121" s="16">
        <v>38</v>
      </c>
      <c r="K121" s="13">
        <v>12</v>
      </c>
      <c r="L121" s="13">
        <v>11</v>
      </c>
      <c r="M121" s="13">
        <v>125</v>
      </c>
      <c r="N121" s="13" t="s">
        <v>46</v>
      </c>
      <c r="O121" s="13" t="s">
        <v>152</v>
      </c>
      <c r="P121" s="18">
        <v>876130</v>
      </c>
      <c r="Q121" s="17">
        <v>36354</v>
      </c>
      <c r="R121" s="17">
        <v>25177</v>
      </c>
      <c r="S121" s="19">
        <v>0.69255102602189578</v>
      </c>
      <c r="T121" s="17">
        <v>12530</v>
      </c>
      <c r="U121" s="17">
        <v>78914</v>
      </c>
      <c r="V121" s="17">
        <v>190</v>
      </c>
      <c r="W121" s="22">
        <f t="shared" si="16"/>
        <v>3147160</v>
      </c>
      <c r="X121" s="30">
        <f t="shared" si="9"/>
        <v>206150</v>
      </c>
      <c r="Y121" s="30">
        <f t="shared" si="10"/>
        <v>230660</v>
      </c>
      <c r="Z121" s="30">
        <f t="shared" si="11"/>
        <v>24510</v>
      </c>
      <c r="AA121" s="30">
        <f t="shared" si="17"/>
        <v>2941010</v>
      </c>
      <c r="AB121" s="30">
        <f t="shared" si="12"/>
        <v>2160300</v>
      </c>
      <c r="AC121" s="30">
        <f t="shared" si="13"/>
        <v>475950</v>
      </c>
      <c r="AD121" s="30">
        <f t="shared" si="14"/>
        <v>285760</v>
      </c>
      <c r="AE121" s="22">
        <v>5</v>
      </c>
      <c r="AF121" s="22">
        <v>4</v>
      </c>
      <c r="AG121" s="23">
        <f t="shared" si="15"/>
        <v>1.2709871757393968E-6</v>
      </c>
      <c r="AH121" s="24" t="s">
        <v>38</v>
      </c>
      <c r="AI121" s="22" t="s">
        <v>45</v>
      </c>
    </row>
    <row r="122" spans="1:146" x14ac:dyDescent="0.25">
      <c r="A122" s="47" t="s">
        <v>203</v>
      </c>
      <c r="B122" s="47" t="s">
        <v>191</v>
      </c>
      <c r="C122" s="13" t="s">
        <v>55</v>
      </c>
      <c r="D122" s="14" t="s">
        <v>45</v>
      </c>
      <c r="E122" s="15">
        <v>13.4</v>
      </c>
      <c r="F122" s="16" t="s">
        <v>61</v>
      </c>
      <c r="G122" s="17">
        <v>1</v>
      </c>
      <c r="H122" s="17">
        <v>1</v>
      </c>
      <c r="I122" s="105" t="s">
        <v>39</v>
      </c>
      <c r="J122" s="16">
        <v>38</v>
      </c>
      <c r="K122" s="13">
        <v>12</v>
      </c>
      <c r="L122" s="13">
        <v>11</v>
      </c>
      <c r="M122" s="13">
        <v>150</v>
      </c>
      <c r="N122" s="13" t="s">
        <v>46</v>
      </c>
      <c r="O122" s="13" t="s">
        <v>152</v>
      </c>
      <c r="P122" s="18">
        <v>1111123</v>
      </c>
      <c r="Q122" s="17">
        <v>46691</v>
      </c>
      <c r="R122" s="17">
        <v>19555</v>
      </c>
      <c r="S122" s="19">
        <v>0.41881733096314067</v>
      </c>
      <c r="T122" s="17">
        <v>200164</v>
      </c>
      <c r="U122" s="17">
        <v>60212</v>
      </c>
      <c r="V122" s="17">
        <v>146</v>
      </c>
      <c r="W122" s="22">
        <f t="shared" si="16"/>
        <v>2418344</v>
      </c>
      <c r="X122" s="30">
        <f t="shared" si="9"/>
        <v>158410</v>
      </c>
      <c r="Y122" s="30">
        <f t="shared" si="10"/>
        <v>177244</v>
      </c>
      <c r="Z122" s="30">
        <f t="shared" si="11"/>
        <v>18834</v>
      </c>
      <c r="AA122" s="30">
        <f t="shared" si="17"/>
        <v>2259934</v>
      </c>
      <c r="AB122" s="30">
        <f t="shared" si="12"/>
        <v>1660020</v>
      </c>
      <c r="AC122" s="30">
        <f t="shared" si="13"/>
        <v>365730</v>
      </c>
      <c r="AD122" s="30">
        <f t="shared" si="14"/>
        <v>219584</v>
      </c>
      <c r="AE122" s="22">
        <v>4</v>
      </c>
      <c r="AF122" s="22">
        <v>3</v>
      </c>
      <c r="AG122" s="23">
        <f t="shared" si="15"/>
        <v>1.2405183050881099E-6</v>
      </c>
      <c r="AH122" s="24" t="s">
        <v>38</v>
      </c>
      <c r="AI122" s="22" t="s">
        <v>45</v>
      </c>
    </row>
    <row r="123" spans="1:146" s="53" customFormat="1" x14ac:dyDescent="0.25">
      <c r="A123" s="66" t="s">
        <v>204</v>
      </c>
      <c r="B123" s="66" t="s">
        <v>191</v>
      </c>
      <c r="C123" s="32" t="s">
        <v>58</v>
      </c>
      <c r="D123" s="33" t="s">
        <v>45</v>
      </c>
      <c r="E123" s="34">
        <v>13.4</v>
      </c>
      <c r="F123" s="35" t="s">
        <v>61</v>
      </c>
      <c r="G123" s="36">
        <v>1</v>
      </c>
      <c r="H123" s="36">
        <v>1</v>
      </c>
      <c r="I123" s="106" t="s">
        <v>39</v>
      </c>
      <c r="J123" s="35">
        <v>38</v>
      </c>
      <c r="K123" s="32">
        <v>12</v>
      </c>
      <c r="L123" s="32">
        <v>11</v>
      </c>
      <c r="M123" s="32">
        <v>150</v>
      </c>
      <c r="N123" s="32" t="s">
        <v>46</v>
      </c>
      <c r="O123" s="32" t="s">
        <v>152</v>
      </c>
      <c r="P123" s="37">
        <v>575550</v>
      </c>
      <c r="Q123" s="36">
        <v>20370</v>
      </c>
      <c r="R123" s="36">
        <v>15208</v>
      </c>
      <c r="S123" s="38">
        <v>0.74658811978399608</v>
      </c>
      <c r="T123" s="36">
        <v>64731</v>
      </c>
      <c r="U123" s="36">
        <v>44953</v>
      </c>
      <c r="V123" s="36">
        <v>100</v>
      </c>
      <c r="W123" s="39">
        <f t="shared" si="16"/>
        <v>1656400</v>
      </c>
      <c r="X123" s="40">
        <f t="shared" si="9"/>
        <v>108500</v>
      </c>
      <c r="Y123" s="40">
        <f t="shared" si="10"/>
        <v>121400</v>
      </c>
      <c r="Z123" s="40">
        <f t="shared" si="11"/>
        <v>12900</v>
      </c>
      <c r="AA123" s="40">
        <f t="shared" si="17"/>
        <v>1547900</v>
      </c>
      <c r="AB123" s="40">
        <f t="shared" si="12"/>
        <v>1137000</v>
      </c>
      <c r="AC123" s="40">
        <f t="shared" si="13"/>
        <v>250500</v>
      </c>
      <c r="AD123" s="40">
        <f t="shared" si="14"/>
        <v>150400</v>
      </c>
      <c r="AE123" s="39">
        <v>5</v>
      </c>
      <c r="AF123" s="39">
        <v>3</v>
      </c>
      <c r="AG123" s="42">
        <f t="shared" si="15"/>
        <v>1.8111567254286403E-6</v>
      </c>
      <c r="AH123" s="52" t="s">
        <v>38</v>
      </c>
      <c r="AI123" s="39" t="s">
        <v>45</v>
      </c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</row>
    <row r="124" spans="1:146" x14ac:dyDescent="0.25">
      <c r="A124" s="28" t="s">
        <v>205</v>
      </c>
      <c r="B124" s="28" t="s">
        <v>206</v>
      </c>
      <c r="C124" s="13" t="s">
        <v>51</v>
      </c>
      <c r="D124" s="14" t="s">
        <v>36</v>
      </c>
      <c r="E124" s="15">
        <v>5</v>
      </c>
      <c r="F124" s="16" t="s">
        <v>52</v>
      </c>
      <c r="G124" s="17">
        <v>0</v>
      </c>
      <c r="H124" s="17">
        <v>0</v>
      </c>
      <c r="I124" s="105" t="s">
        <v>82</v>
      </c>
      <c r="J124" s="16">
        <v>28</v>
      </c>
      <c r="K124" s="13">
        <v>3</v>
      </c>
      <c r="L124" s="13">
        <v>3</v>
      </c>
      <c r="M124" s="13" t="s">
        <v>38</v>
      </c>
      <c r="N124" s="13" t="s">
        <v>38</v>
      </c>
      <c r="O124" s="13" t="s">
        <v>38</v>
      </c>
      <c r="P124" s="18">
        <v>7218600</v>
      </c>
      <c r="Q124" s="17">
        <v>434432</v>
      </c>
      <c r="R124" s="17">
        <v>420504</v>
      </c>
      <c r="S124" s="19">
        <v>0.9679397466116676</v>
      </c>
      <c r="T124" s="17">
        <v>1508523</v>
      </c>
      <c r="U124" s="17">
        <v>1450707</v>
      </c>
      <c r="V124" s="17">
        <v>3382</v>
      </c>
      <c r="W124" s="22">
        <f t="shared" si="16"/>
        <v>56019448</v>
      </c>
      <c r="X124" s="30">
        <f t="shared" si="9"/>
        <v>3669470</v>
      </c>
      <c r="Y124" s="30">
        <f t="shared" si="10"/>
        <v>4105748</v>
      </c>
      <c r="Z124" s="30">
        <f t="shared" si="11"/>
        <v>436278</v>
      </c>
      <c r="AA124" s="30">
        <f t="shared" si="17"/>
        <v>52349978</v>
      </c>
      <c r="AB124" s="30">
        <f t="shared" si="12"/>
        <v>38453340</v>
      </c>
      <c r="AC124" s="30">
        <f t="shared" si="13"/>
        <v>8471910</v>
      </c>
      <c r="AD124" s="30">
        <f t="shared" si="14"/>
        <v>5086528</v>
      </c>
      <c r="AE124" s="22">
        <v>209</v>
      </c>
      <c r="AF124" s="22">
        <v>207</v>
      </c>
      <c r="AG124" s="23">
        <f t="shared" si="15"/>
        <v>3.6951453002535834E-6</v>
      </c>
      <c r="AH124" s="24" t="s">
        <v>38</v>
      </c>
      <c r="AI124" s="25" t="s">
        <v>3</v>
      </c>
    </row>
    <row r="125" spans="1:146" x14ac:dyDescent="0.25">
      <c r="A125" s="47" t="s">
        <v>207</v>
      </c>
      <c r="B125" s="47" t="s">
        <v>206</v>
      </c>
      <c r="C125" s="13" t="s">
        <v>51</v>
      </c>
      <c r="D125" s="14" t="s">
        <v>42</v>
      </c>
      <c r="E125" s="15">
        <v>5</v>
      </c>
      <c r="F125" s="16" t="s">
        <v>52</v>
      </c>
      <c r="G125" s="17">
        <v>0</v>
      </c>
      <c r="H125" s="17">
        <v>0</v>
      </c>
      <c r="I125" s="105" t="s">
        <v>82</v>
      </c>
      <c r="J125" s="16">
        <v>28</v>
      </c>
      <c r="K125" s="13">
        <v>3</v>
      </c>
      <c r="L125" s="13">
        <v>3</v>
      </c>
      <c r="M125" s="13" t="s">
        <v>38</v>
      </c>
      <c r="N125" s="13" t="s">
        <v>38</v>
      </c>
      <c r="O125" s="13" t="s">
        <v>38</v>
      </c>
      <c r="P125" s="18">
        <v>7986333</v>
      </c>
      <c r="Q125" s="17">
        <v>500393</v>
      </c>
      <c r="R125" s="17">
        <v>488240</v>
      </c>
      <c r="S125" s="19">
        <v>0.97571308951164382</v>
      </c>
      <c r="T125" s="17">
        <v>2318438</v>
      </c>
      <c r="U125" s="17">
        <v>2252999</v>
      </c>
      <c r="V125" s="17">
        <v>3638</v>
      </c>
      <c r="W125" s="22">
        <f t="shared" si="16"/>
        <v>60259832</v>
      </c>
      <c r="X125" s="30">
        <f t="shared" si="9"/>
        <v>3947230</v>
      </c>
      <c r="Y125" s="30">
        <f t="shared" si="10"/>
        <v>4416532</v>
      </c>
      <c r="Z125" s="30">
        <f t="shared" si="11"/>
        <v>469302</v>
      </c>
      <c r="AA125" s="30">
        <f t="shared" si="17"/>
        <v>56312602</v>
      </c>
      <c r="AB125" s="30">
        <f t="shared" si="12"/>
        <v>41364060</v>
      </c>
      <c r="AC125" s="30">
        <f t="shared" si="13"/>
        <v>9113190</v>
      </c>
      <c r="AD125" s="30">
        <f t="shared" si="14"/>
        <v>5471552</v>
      </c>
      <c r="AE125" s="22">
        <v>109</v>
      </c>
      <c r="AF125" s="22">
        <v>107</v>
      </c>
      <c r="AG125" s="23">
        <f t="shared" si="15"/>
        <v>1.7756438484594514E-6</v>
      </c>
      <c r="AH125" s="24" t="s">
        <v>38</v>
      </c>
      <c r="AI125" s="22" t="s">
        <v>3</v>
      </c>
    </row>
    <row r="126" spans="1:146" x14ac:dyDescent="0.25">
      <c r="A126" s="12" t="s">
        <v>208</v>
      </c>
      <c r="B126" s="12" t="s">
        <v>206</v>
      </c>
      <c r="C126" s="13" t="s">
        <v>58</v>
      </c>
      <c r="D126" s="14" t="s">
        <v>45</v>
      </c>
      <c r="E126" s="15">
        <v>5</v>
      </c>
      <c r="F126" s="16" t="s">
        <v>52</v>
      </c>
      <c r="G126" s="17">
        <v>0</v>
      </c>
      <c r="H126" s="17">
        <v>0</v>
      </c>
      <c r="I126" s="105" t="s">
        <v>82</v>
      </c>
      <c r="J126" s="16">
        <v>28</v>
      </c>
      <c r="K126" s="13">
        <v>3</v>
      </c>
      <c r="L126" s="13">
        <v>2</v>
      </c>
      <c r="M126" s="13">
        <v>150</v>
      </c>
      <c r="N126" s="13" t="s">
        <v>46</v>
      </c>
      <c r="O126" s="13" t="s">
        <v>152</v>
      </c>
      <c r="P126" s="18">
        <v>2273874</v>
      </c>
      <c r="Q126" s="17">
        <v>78537</v>
      </c>
      <c r="R126" s="17">
        <v>42271</v>
      </c>
      <c r="S126" s="19">
        <v>0.53823038822465841</v>
      </c>
      <c r="T126" s="17">
        <v>260618</v>
      </c>
      <c r="U126" s="17">
        <v>133324</v>
      </c>
      <c r="V126" s="56">
        <v>253</v>
      </c>
      <c r="W126" s="20">
        <f t="shared" si="16"/>
        <v>4190692</v>
      </c>
      <c r="X126" s="21">
        <f t="shared" si="9"/>
        <v>274505</v>
      </c>
      <c r="Y126" s="21">
        <f t="shared" si="10"/>
        <v>307142</v>
      </c>
      <c r="Z126" s="21">
        <f t="shared" si="11"/>
        <v>32637</v>
      </c>
      <c r="AA126" s="21">
        <f t="shared" si="17"/>
        <v>3916187</v>
      </c>
      <c r="AB126" s="21">
        <f t="shared" si="12"/>
        <v>2876610</v>
      </c>
      <c r="AC126" s="21">
        <f t="shared" si="13"/>
        <v>633765</v>
      </c>
      <c r="AD126" s="21">
        <f t="shared" si="14"/>
        <v>380512</v>
      </c>
      <c r="AE126" s="20">
        <v>7</v>
      </c>
      <c r="AF126" s="20">
        <v>6</v>
      </c>
      <c r="AG126" s="23">
        <f t="shared" si="15"/>
        <v>1.4317444469791623E-6</v>
      </c>
      <c r="AH126" s="55" t="s">
        <v>38</v>
      </c>
      <c r="AI126" s="25" t="s">
        <v>45</v>
      </c>
    </row>
    <row r="127" spans="1:146" x14ac:dyDescent="0.25">
      <c r="A127" s="47" t="s">
        <v>209</v>
      </c>
      <c r="B127" s="47" t="s">
        <v>206</v>
      </c>
      <c r="C127" s="13" t="s">
        <v>58</v>
      </c>
      <c r="D127" s="14" t="s">
        <v>45</v>
      </c>
      <c r="E127" s="15">
        <v>5</v>
      </c>
      <c r="F127" s="16" t="s">
        <v>52</v>
      </c>
      <c r="G127" s="17">
        <v>0</v>
      </c>
      <c r="H127" s="17">
        <v>0</v>
      </c>
      <c r="I127" s="105" t="s">
        <v>82</v>
      </c>
      <c r="J127" s="16">
        <v>28</v>
      </c>
      <c r="K127" s="13">
        <v>3</v>
      </c>
      <c r="L127" s="13">
        <v>2</v>
      </c>
      <c r="M127" s="13">
        <v>150</v>
      </c>
      <c r="N127" s="13" t="s">
        <v>46</v>
      </c>
      <c r="O127" s="13" t="s">
        <v>152</v>
      </c>
      <c r="P127" s="18">
        <v>4787838</v>
      </c>
      <c r="Q127" s="17">
        <v>159111</v>
      </c>
      <c r="R127" s="17">
        <v>143918</v>
      </c>
      <c r="S127" s="19">
        <v>0.90451320147569936</v>
      </c>
      <c r="T127" s="17">
        <v>448105</v>
      </c>
      <c r="U127" s="17">
        <v>511598</v>
      </c>
      <c r="V127" s="17">
        <v>1027</v>
      </c>
      <c r="W127" s="20">
        <f t="shared" si="16"/>
        <v>17011228</v>
      </c>
      <c r="X127" s="21">
        <f t="shared" si="9"/>
        <v>1114295</v>
      </c>
      <c r="Y127" s="21">
        <f t="shared" si="10"/>
        <v>1246778</v>
      </c>
      <c r="Z127" s="21">
        <f t="shared" si="11"/>
        <v>132483</v>
      </c>
      <c r="AA127" s="21">
        <f t="shared" si="17"/>
        <v>15896933</v>
      </c>
      <c r="AB127" s="21">
        <f t="shared" si="12"/>
        <v>11676990</v>
      </c>
      <c r="AC127" s="21">
        <f t="shared" si="13"/>
        <v>2572635</v>
      </c>
      <c r="AD127" s="21">
        <f t="shared" si="14"/>
        <v>1544608</v>
      </c>
      <c r="AE127" s="20">
        <v>18</v>
      </c>
      <c r="AF127" s="20">
        <v>18</v>
      </c>
      <c r="AG127" s="23">
        <f t="shared" si="15"/>
        <v>1.058124669189079E-6</v>
      </c>
      <c r="AH127" s="24" t="s">
        <v>38</v>
      </c>
      <c r="AI127" s="22" t="s">
        <v>45</v>
      </c>
    </row>
    <row r="128" spans="1:146" s="53" customFormat="1" x14ac:dyDescent="0.25">
      <c r="A128" s="61" t="s">
        <v>210</v>
      </c>
      <c r="B128" s="61" t="s">
        <v>206</v>
      </c>
      <c r="C128" s="32" t="s">
        <v>58</v>
      </c>
      <c r="D128" s="33" t="s">
        <v>45</v>
      </c>
      <c r="E128" s="34">
        <v>5</v>
      </c>
      <c r="F128" s="35" t="s">
        <v>52</v>
      </c>
      <c r="G128" s="36">
        <v>0</v>
      </c>
      <c r="H128" s="36">
        <v>0</v>
      </c>
      <c r="I128" s="106" t="s">
        <v>82</v>
      </c>
      <c r="J128" s="35">
        <v>28</v>
      </c>
      <c r="K128" s="32">
        <v>3</v>
      </c>
      <c r="L128" s="32">
        <v>2</v>
      </c>
      <c r="M128" s="32">
        <v>125</v>
      </c>
      <c r="N128" s="32" t="s">
        <v>46</v>
      </c>
      <c r="O128" s="32" t="s">
        <v>152</v>
      </c>
      <c r="P128" s="37">
        <v>492443</v>
      </c>
      <c r="Q128" s="36">
        <v>14279</v>
      </c>
      <c r="R128" s="36">
        <v>7261</v>
      </c>
      <c r="S128" s="38">
        <v>0.50850899922963788</v>
      </c>
      <c r="T128" s="36">
        <v>52391</v>
      </c>
      <c r="U128" s="36">
        <v>21753</v>
      </c>
      <c r="V128" s="36">
        <v>55</v>
      </c>
      <c r="W128" s="41">
        <f t="shared" si="16"/>
        <v>911020</v>
      </c>
      <c r="X128" s="51">
        <f t="shared" si="9"/>
        <v>59675</v>
      </c>
      <c r="Y128" s="51">
        <f t="shared" si="10"/>
        <v>66770</v>
      </c>
      <c r="Z128" s="51">
        <f t="shared" si="11"/>
        <v>7095</v>
      </c>
      <c r="AA128" s="51">
        <f t="shared" si="17"/>
        <v>851345</v>
      </c>
      <c r="AB128" s="51">
        <f t="shared" si="12"/>
        <v>625350</v>
      </c>
      <c r="AC128" s="51">
        <f t="shared" si="13"/>
        <v>137775</v>
      </c>
      <c r="AD128" s="51">
        <f t="shared" si="14"/>
        <v>82720</v>
      </c>
      <c r="AE128" s="41">
        <v>3</v>
      </c>
      <c r="AF128" s="41">
        <v>3</v>
      </c>
      <c r="AG128" s="42">
        <f t="shared" si="15"/>
        <v>3.2930122280520734E-6</v>
      </c>
      <c r="AH128" s="43" t="s">
        <v>38</v>
      </c>
      <c r="AI128" s="44" t="s">
        <v>45</v>
      </c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</row>
    <row r="129" spans="1:146" x14ac:dyDescent="0.25">
      <c r="A129" s="49" t="s">
        <v>211</v>
      </c>
      <c r="B129" s="49" t="s">
        <v>212</v>
      </c>
      <c r="C129" s="13" t="s">
        <v>103</v>
      </c>
      <c r="D129" s="14" t="s">
        <v>36</v>
      </c>
      <c r="E129" s="15">
        <v>17.8</v>
      </c>
      <c r="F129" s="16" t="s">
        <v>37</v>
      </c>
      <c r="G129" s="17">
        <v>0</v>
      </c>
      <c r="H129" s="17">
        <v>0</v>
      </c>
      <c r="I129" s="105" t="s">
        <v>39</v>
      </c>
      <c r="J129" s="16">
        <v>31</v>
      </c>
      <c r="K129" s="13">
        <v>3</v>
      </c>
      <c r="L129" s="13">
        <v>3</v>
      </c>
      <c r="M129" s="13" t="s">
        <v>38</v>
      </c>
      <c r="N129" s="13" t="s">
        <v>38</v>
      </c>
      <c r="O129" s="13" t="s">
        <v>38</v>
      </c>
      <c r="P129" s="18">
        <v>3798458</v>
      </c>
      <c r="Q129" s="17">
        <v>202607</v>
      </c>
      <c r="R129" s="17">
        <v>200799</v>
      </c>
      <c r="S129" s="19">
        <v>0.99107632016662806</v>
      </c>
      <c r="T129" s="17">
        <v>602750</v>
      </c>
      <c r="U129" s="17">
        <v>597053</v>
      </c>
      <c r="V129" s="79">
        <v>2913</v>
      </c>
      <c r="W129" s="71">
        <f t="shared" si="16"/>
        <v>48250932</v>
      </c>
      <c r="X129" s="21">
        <f t="shared" si="9"/>
        <v>3160605</v>
      </c>
      <c r="Y129" s="21">
        <f t="shared" si="10"/>
        <v>3536382</v>
      </c>
      <c r="Z129" s="21">
        <f t="shared" si="11"/>
        <v>375777</v>
      </c>
      <c r="AA129" s="21">
        <f t="shared" si="17"/>
        <v>45090327</v>
      </c>
      <c r="AB129" s="21">
        <f t="shared" si="12"/>
        <v>33120810</v>
      </c>
      <c r="AC129" s="21">
        <f t="shared" si="13"/>
        <v>7297065</v>
      </c>
      <c r="AD129" s="21">
        <f t="shared" si="14"/>
        <v>4381152</v>
      </c>
      <c r="AE129" s="71">
        <v>497</v>
      </c>
      <c r="AF129" s="71">
        <v>486</v>
      </c>
      <c r="AG129" s="23">
        <f t="shared" si="15"/>
        <v>1.0072344302074828E-5</v>
      </c>
      <c r="AH129" s="24" t="s">
        <v>38</v>
      </c>
      <c r="AI129" s="25" t="s">
        <v>3</v>
      </c>
    </row>
    <row r="130" spans="1:146" x14ac:dyDescent="0.25">
      <c r="A130" s="49" t="s">
        <v>213</v>
      </c>
      <c r="B130" s="49" t="s">
        <v>212</v>
      </c>
      <c r="C130" s="13" t="s">
        <v>103</v>
      </c>
      <c r="D130" s="14" t="s">
        <v>42</v>
      </c>
      <c r="E130" s="15">
        <v>17.8</v>
      </c>
      <c r="F130" s="16" t="s">
        <v>37</v>
      </c>
      <c r="G130" s="17">
        <v>0</v>
      </c>
      <c r="H130" s="17">
        <v>0</v>
      </c>
      <c r="I130" s="105" t="s">
        <v>39</v>
      </c>
      <c r="J130" s="16">
        <v>31</v>
      </c>
      <c r="K130" s="13">
        <v>3</v>
      </c>
      <c r="L130" s="13">
        <v>3</v>
      </c>
      <c r="M130" s="13" t="s">
        <v>38</v>
      </c>
      <c r="N130" s="13" t="s">
        <v>38</v>
      </c>
      <c r="O130" s="13" t="s">
        <v>38</v>
      </c>
      <c r="P130" s="18">
        <v>8774144</v>
      </c>
      <c r="Q130" s="17">
        <v>465418</v>
      </c>
      <c r="R130" s="17">
        <v>461067</v>
      </c>
      <c r="S130" s="19">
        <v>0.99065141442746085</v>
      </c>
      <c r="T130" s="17">
        <v>1542787</v>
      </c>
      <c r="U130" s="17">
        <v>1527710</v>
      </c>
      <c r="V130" s="80">
        <v>5126</v>
      </c>
      <c r="W130" s="71">
        <f t="shared" si="16"/>
        <v>84907064</v>
      </c>
      <c r="X130" s="21">
        <f t="shared" ref="X130:X193" si="18">$V130*1085</f>
        <v>5561710</v>
      </c>
      <c r="Y130" s="21">
        <f t="shared" ref="Y130:Y193" si="19">$V130*1214</f>
        <v>6222964</v>
      </c>
      <c r="Z130" s="21">
        <f t="shared" ref="Z130:Z193" si="20">$V130*129</f>
        <v>661254</v>
      </c>
      <c r="AA130" s="21">
        <f t="shared" si="17"/>
        <v>79345354</v>
      </c>
      <c r="AB130" s="21">
        <f t="shared" ref="AB130:AB193" si="21">$V130*11370</f>
        <v>58282620</v>
      </c>
      <c r="AC130" s="21">
        <f t="shared" ref="AC130:AC193" si="22">$V130*2505</f>
        <v>12840630</v>
      </c>
      <c r="AD130" s="21">
        <f t="shared" ref="AD130:AD193" si="23">$V130*1504</f>
        <v>7709504</v>
      </c>
      <c r="AE130" s="71">
        <v>340</v>
      </c>
      <c r="AF130" s="71">
        <v>329</v>
      </c>
      <c r="AG130" s="23">
        <f t="shared" ref="AG130:AG193" si="24">AF130/W130</f>
        <v>3.8748248320069101E-6</v>
      </c>
      <c r="AH130" s="24" t="s">
        <v>38</v>
      </c>
      <c r="AI130" s="22" t="s">
        <v>3</v>
      </c>
    </row>
    <row r="131" spans="1:146" x14ac:dyDescent="0.25">
      <c r="A131" s="47" t="s">
        <v>214</v>
      </c>
      <c r="B131" s="47" t="s">
        <v>212</v>
      </c>
      <c r="C131" s="13" t="s">
        <v>103</v>
      </c>
      <c r="D131" s="16" t="s">
        <v>45</v>
      </c>
      <c r="E131" s="15">
        <v>17.8</v>
      </c>
      <c r="F131" s="16" t="s">
        <v>37</v>
      </c>
      <c r="G131" s="17">
        <v>0</v>
      </c>
      <c r="H131" s="17">
        <v>0</v>
      </c>
      <c r="I131" s="105" t="s">
        <v>39</v>
      </c>
      <c r="J131" s="16">
        <v>31</v>
      </c>
      <c r="K131" s="13">
        <v>3</v>
      </c>
      <c r="L131" s="13">
        <v>2</v>
      </c>
      <c r="M131" s="13">
        <v>150</v>
      </c>
      <c r="N131" s="13" t="s">
        <v>46</v>
      </c>
      <c r="O131" s="13" t="s">
        <v>152</v>
      </c>
      <c r="P131" s="18">
        <v>794439</v>
      </c>
      <c r="Q131" s="56">
        <v>15974</v>
      </c>
      <c r="R131" s="56">
        <v>13836</v>
      </c>
      <c r="S131" s="60">
        <v>0.86615750594716412</v>
      </c>
      <c r="T131" s="56">
        <v>54194</v>
      </c>
      <c r="U131" s="56">
        <v>44028</v>
      </c>
      <c r="V131" s="56">
        <v>115</v>
      </c>
      <c r="W131" s="22">
        <f t="shared" ref="W131:W194" si="25">V131*16564</f>
        <v>1904860</v>
      </c>
      <c r="X131" s="30">
        <f t="shared" si="18"/>
        <v>124775</v>
      </c>
      <c r="Y131" s="30">
        <f t="shared" si="19"/>
        <v>139610</v>
      </c>
      <c r="Z131" s="30">
        <f t="shared" si="20"/>
        <v>14835</v>
      </c>
      <c r="AA131" s="30">
        <f t="shared" ref="AA131:AA194" si="26">$V131*15479</f>
        <v>1780085</v>
      </c>
      <c r="AB131" s="30">
        <f t="shared" si="21"/>
        <v>1307550</v>
      </c>
      <c r="AC131" s="30">
        <f t="shared" si="22"/>
        <v>288075</v>
      </c>
      <c r="AD131" s="30">
        <f t="shared" si="23"/>
        <v>172960</v>
      </c>
      <c r="AE131" s="22">
        <v>5</v>
      </c>
      <c r="AF131" s="22">
        <v>4</v>
      </c>
      <c r="AG131" s="23">
        <f t="shared" si="24"/>
        <v>2.099891855569438E-6</v>
      </c>
      <c r="AH131" s="24" t="s">
        <v>38</v>
      </c>
      <c r="AI131" s="22" t="s">
        <v>45</v>
      </c>
    </row>
    <row r="132" spans="1:146" x14ac:dyDescent="0.25">
      <c r="A132" s="63" t="s">
        <v>215</v>
      </c>
      <c r="B132" s="63" t="s">
        <v>212</v>
      </c>
      <c r="C132" s="13" t="s">
        <v>112</v>
      </c>
      <c r="D132" s="16" t="s">
        <v>45</v>
      </c>
      <c r="E132" s="15">
        <v>17.8</v>
      </c>
      <c r="F132" s="16" t="s">
        <v>37</v>
      </c>
      <c r="G132" s="17">
        <v>0</v>
      </c>
      <c r="H132" s="17">
        <v>0</v>
      </c>
      <c r="I132" s="105" t="s">
        <v>39</v>
      </c>
      <c r="J132" s="16">
        <v>31</v>
      </c>
      <c r="K132" s="13">
        <v>3</v>
      </c>
      <c r="L132" s="13">
        <v>2</v>
      </c>
      <c r="M132" s="13">
        <v>150</v>
      </c>
      <c r="N132" s="13" t="s">
        <v>46</v>
      </c>
      <c r="O132" s="13" t="s">
        <v>152</v>
      </c>
      <c r="P132" s="18">
        <v>1014823</v>
      </c>
      <c r="Q132" s="17">
        <v>39161</v>
      </c>
      <c r="R132" s="17">
        <v>8905</v>
      </c>
      <c r="S132" s="19">
        <v>0.2273946017721713</v>
      </c>
      <c r="T132" s="17">
        <v>161156</v>
      </c>
      <c r="U132" s="17">
        <v>27854</v>
      </c>
      <c r="V132" s="17">
        <v>63</v>
      </c>
      <c r="W132" s="22">
        <f t="shared" si="25"/>
        <v>1043532</v>
      </c>
      <c r="X132" s="30">
        <f t="shared" si="18"/>
        <v>68355</v>
      </c>
      <c r="Y132" s="30">
        <f t="shared" si="19"/>
        <v>76482</v>
      </c>
      <c r="Z132" s="30">
        <f t="shared" si="20"/>
        <v>8127</v>
      </c>
      <c r="AA132" s="30">
        <f t="shared" si="26"/>
        <v>975177</v>
      </c>
      <c r="AB132" s="30">
        <f t="shared" si="21"/>
        <v>716310</v>
      </c>
      <c r="AC132" s="30">
        <f t="shared" si="22"/>
        <v>157815</v>
      </c>
      <c r="AD132" s="30">
        <f t="shared" si="23"/>
        <v>94752</v>
      </c>
      <c r="AE132" s="22">
        <v>4</v>
      </c>
      <c r="AF132" s="22">
        <v>4</v>
      </c>
      <c r="AG132" s="23">
        <f t="shared" si="24"/>
        <v>3.8331359268331017E-6</v>
      </c>
      <c r="AH132" s="24" t="s">
        <v>38</v>
      </c>
      <c r="AI132" s="22" t="s">
        <v>45</v>
      </c>
    </row>
    <row r="133" spans="1:146" s="53" customFormat="1" x14ac:dyDescent="0.25">
      <c r="A133" s="72" t="s">
        <v>216</v>
      </c>
      <c r="B133" s="72" t="s">
        <v>212</v>
      </c>
      <c r="C133" s="32" t="s">
        <v>103</v>
      </c>
      <c r="D133" s="35" t="s">
        <v>45</v>
      </c>
      <c r="E133" s="34">
        <v>17.8</v>
      </c>
      <c r="F133" s="35" t="s">
        <v>37</v>
      </c>
      <c r="G133" s="36">
        <v>0</v>
      </c>
      <c r="H133" s="36">
        <v>0</v>
      </c>
      <c r="I133" s="106" t="s">
        <v>39</v>
      </c>
      <c r="J133" s="35">
        <v>31</v>
      </c>
      <c r="K133" s="32">
        <v>3</v>
      </c>
      <c r="L133" s="32">
        <v>2</v>
      </c>
      <c r="M133" s="32">
        <v>150</v>
      </c>
      <c r="N133" s="32" t="s">
        <v>46</v>
      </c>
      <c r="O133" s="32" t="s">
        <v>152</v>
      </c>
      <c r="P133" s="37">
        <v>2592298</v>
      </c>
      <c r="Q133" s="36">
        <v>91565</v>
      </c>
      <c r="R133" s="36">
        <v>54891</v>
      </c>
      <c r="S133" s="38">
        <v>0.5994757822312019</v>
      </c>
      <c r="T133" s="36">
        <v>312179</v>
      </c>
      <c r="U133" s="36">
        <v>170502</v>
      </c>
      <c r="V133" s="36">
        <v>398</v>
      </c>
      <c r="W133" s="39">
        <f t="shared" si="25"/>
        <v>6592472</v>
      </c>
      <c r="X133" s="40">
        <f t="shared" si="18"/>
        <v>431830</v>
      </c>
      <c r="Y133" s="40">
        <f t="shared" si="19"/>
        <v>483172</v>
      </c>
      <c r="Z133" s="40">
        <f t="shared" si="20"/>
        <v>51342</v>
      </c>
      <c r="AA133" s="40">
        <f t="shared" si="26"/>
        <v>6160642</v>
      </c>
      <c r="AB133" s="40">
        <f t="shared" si="21"/>
        <v>4525260</v>
      </c>
      <c r="AC133" s="40">
        <f t="shared" si="22"/>
        <v>996990</v>
      </c>
      <c r="AD133" s="40">
        <f t="shared" si="23"/>
        <v>598592</v>
      </c>
      <c r="AE133" s="39">
        <v>17</v>
      </c>
      <c r="AF133" s="39">
        <v>15</v>
      </c>
      <c r="AG133" s="42">
        <f t="shared" si="24"/>
        <v>2.2753225193827142E-6</v>
      </c>
      <c r="AH133" s="52" t="s">
        <v>38</v>
      </c>
      <c r="AI133" s="39" t="s">
        <v>45</v>
      </c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</row>
    <row r="134" spans="1:146" x14ac:dyDescent="0.25">
      <c r="A134" s="12" t="s">
        <v>217</v>
      </c>
      <c r="B134" s="12" t="s">
        <v>218</v>
      </c>
      <c r="C134" s="13" t="s">
        <v>51</v>
      </c>
      <c r="D134" s="14" t="s">
        <v>36</v>
      </c>
      <c r="E134" s="15">
        <v>8.3000000000000007</v>
      </c>
      <c r="F134" s="16" t="s">
        <v>52</v>
      </c>
      <c r="G134" s="17">
        <v>0</v>
      </c>
      <c r="H134" s="17">
        <v>0</v>
      </c>
      <c r="I134" s="105" t="s">
        <v>62</v>
      </c>
      <c r="J134" s="16">
        <v>36</v>
      </c>
      <c r="K134" s="13">
        <v>2</v>
      </c>
      <c r="L134" s="13">
        <v>2</v>
      </c>
      <c r="M134" s="13" t="s">
        <v>38</v>
      </c>
      <c r="N134" s="13" t="s">
        <v>38</v>
      </c>
      <c r="O134" s="13" t="s">
        <v>38</v>
      </c>
      <c r="P134" s="18">
        <v>4287349</v>
      </c>
      <c r="Q134" s="17">
        <v>256008</v>
      </c>
      <c r="R134" s="17">
        <v>149806</v>
      </c>
      <c r="S134" s="19">
        <v>0.58516140120621229</v>
      </c>
      <c r="T134" s="17">
        <v>1228420</v>
      </c>
      <c r="U134" s="17">
        <v>679299</v>
      </c>
      <c r="V134" s="56">
        <v>1403</v>
      </c>
      <c r="W134" s="20">
        <f t="shared" si="25"/>
        <v>23239292</v>
      </c>
      <c r="X134" s="21">
        <f t="shared" si="18"/>
        <v>1522255</v>
      </c>
      <c r="Y134" s="21">
        <f t="shared" si="19"/>
        <v>1703242</v>
      </c>
      <c r="Z134" s="21">
        <f t="shared" si="20"/>
        <v>180987</v>
      </c>
      <c r="AA134" s="21">
        <f t="shared" si="26"/>
        <v>21717037</v>
      </c>
      <c r="AB134" s="21">
        <f t="shared" si="21"/>
        <v>15952110</v>
      </c>
      <c r="AC134" s="21">
        <f t="shared" si="22"/>
        <v>3514515</v>
      </c>
      <c r="AD134" s="21">
        <f t="shared" si="23"/>
        <v>2110112</v>
      </c>
      <c r="AE134" s="20">
        <v>121</v>
      </c>
      <c r="AF134" s="20">
        <v>121</v>
      </c>
      <c r="AG134" s="23">
        <f t="shared" si="24"/>
        <v>5.2066990681127461E-6</v>
      </c>
      <c r="AH134" s="55" t="s">
        <v>38</v>
      </c>
      <c r="AI134" s="25" t="s">
        <v>3</v>
      </c>
    </row>
    <row r="135" spans="1:146" x14ac:dyDescent="0.25">
      <c r="A135" s="47" t="s">
        <v>219</v>
      </c>
      <c r="B135" s="47" t="s">
        <v>218</v>
      </c>
      <c r="C135" s="13" t="s">
        <v>220</v>
      </c>
      <c r="D135" s="14" t="s">
        <v>42</v>
      </c>
      <c r="E135" s="15">
        <v>8.3000000000000007</v>
      </c>
      <c r="F135" s="16" t="s">
        <v>52</v>
      </c>
      <c r="G135" s="17">
        <v>0</v>
      </c>
      <c r="H135" s="17">
        <v>0</v>
      </c>
      <c r="I135" s="105" t="s">
        <v>62</v>
      </c>
      <c r="J135" s="16">
        <v>36</v>
      </c>
      <c r="K135" s="13">
        <v>2</v>
      </c>
      <c r="L135" s="13">
        <v>2</v>
      </c>
      <c r="M135" s="13" t="s">
        <v>38</v>
      </c>
      <c r="N135" s="13" t="s">
        <v>38</v>
      </c>
      <c r="O135" s="13" t="s">
        <v>38</v>
      </c>
      <c r="P135" s="18">
        <v>1864584</v>
      </c>
      <c r="Q135" s="17">
        <v>99170</v>
      </c>
      <c r="R135" s="17">
        <v>88726</v>
      </c>
      <c r="S135" s="29">
        <v>0.89468589291116263</v>
      </c>
      <c r="T135" s="17">
        <v>235766</v>
      </c>
      <c r="U135" s="17">
        <v>279414</v>
      </c>
      <c r="V135" s="17">
        <v>693</v>
      </c>
      <c r="W135" s="22">
        <f t="shared" si="25"/>
        <v>11478852</v>
      </c>
      <c r="X135" s="30">
        <f t="shared" si="18"/>
        <v>751905</v>
      </c>
      <c r="Y135" s="30">
        <f t="shared" si="19"/>
        <v>841302</v>
      </c>
      <c r="Z135" s="30">
        <f t="shared" si="20"/>
        <v>89397</v>
      </c>
      <c r="AA135" s="30">
        <f t="shared" si="26"/>
        <v>10726947</v>
      </c>
      <c r="AB135" s="30">
        <f t="shared" si="21"/>
        <v>7879410</v>
      </c>
      <c r="AC135" s="30">
        <f t="shared" si="22"/>
        <v>1735965</v>
      </c>
      <c r="AD135" s="30">
        <f t="shared" si="23"/>
        <v>1042272</v>
      </c>
      <c r="AE135" s="22">
        <v>47</v>
      </c>
      <c r="AF135" s="22">
        <v>47</v>
      </c>
      <c r="AG135" s="23">
        <f t="shared" si="24"/>
        <v>4.0944861036626309E-6</v>
      </c>
      <c r="AH135" s="17" t="s">
        <v>43</v>
      </c>
      <c r="AI135" s="25" t="s">
        <v>3</v>
      </c>
    </row>
    <row r="136" spans="1:146" x14ac:dyDescent="0.25">
      <c r="A136" s="47" t="s">
        <v>221</v>
      </c>
      <c r="B136" s="47" t="s">
        <v>218</v>
      </c>
      <c r="C136" s="13" t="s">
        <v>51</v>
      </c>
      <c r="D136" s="14" t="s">
        <v>45</v>
      </c>
      <c r="E136" s="15">
        <v>8.3000000000000007</v>
      </c>
      <c r="F136" s="16" t="s">
        <v>52</v>
      </c>
      <c r="G136" s="17">
        <v>0</v>
      </c>
      <c r="H136" s="17">
        <v>0</v>
      </c>
      <c r="I136" s="105" t="s">
        <v>62</v>
      </c>
      <c r="J136" s="16">
        <v>36</v>
      </c>
      <c r="K136" s="13">
        <v>2</v>
      </c>
      <c r="L136" s="13">
        <v>2</v>
      </c>
      <c r="M136" s="13">
        <v>125</v>
      </c>
      <c r="N136" s="13" t="s">
        <v>46</v>
      </c>
      <c r="O136" s="13" t="s">
        <v>152</v>
      </c>
      <c r="P136" s="18">
        <v>2353527</v>
      </c>
      <c r="Q136" s="17">
        <v>122604</v>
      </c>
      <c r="R136" s="17">
        <v>111855</v>
      </c>
      <c r="S136" s="19">
        <v>0.91232749339336405</v>
      </c>
      <c r="T136" s="17">
        <v>416863</v>
      </c>
      <c r="U136" s="17">
        <v>366135</v>
      </c>
      <c r="V136" s="17">
        <v>728</v>
      </c>
      <c r="W136" s="22">
        <f t="shared" si="25"/>
        <v>12058592</v>
      </c>
      <c r="X136" s="30">
        <f t="shared" si="18"/>
        <v>789880</v>
      </c>
      <c r="Y136" s="30">
        <f t="shared" si="19"/>
        <v>883792</v>
      </c>
      <c r="Z136" s="30">
        <f t="shared" si="20"/>
        <v>93912</v>
      </c>
      <c r="AA136" s="30">
        <f t="shared" si="26"/>
        <v>11268712</v>
      </c>
      <c r="AB136" s="30">
        <f t="shared" si="21"/>
        <v>8277360</v>
      </c>
      <c r="AC136" s="30">
        <f t="shared" si="22"/>
        <v>1823640</v>
      </c>
      <c r="AD136" s="30">
        <f t="shared" si="23"/>
        <v>1094912</v>
      </c>
      <c r="AE136" s="22">
        <v>29</v>
      </c>
      <c r="AF136" s="22">
        <v>29</v>
      </c>
      <c r="AG136" s="23">
        <f t="shared" si="24"/>
        <v>2.4049242233255757E-6</v>
      </c>
      <c r="AH136" s="24" t="s">
        <v>38</v>
      </c>
      <c r="AI136" s="22" t="s">
        <v>45</v>
      </c>
    </row>
    <row r="137" spans="1:146" s="53" customFormat="1" x14ac:dyDescent="0.25">
      <c r="A137" s="72" t="s">
        <v>222</v>
      </c>
      <c r="B137" s="72" t="s">
        <v>218</v>
      </c>
      <c r="C137" s="32" t="s">
        <v>51</v>
      </c>
      <c r="D137" s="33" t="s">
        <v>45</v>
      </c>
      <c r="E137" s="34">
        <v>8.3000000000000007</v>
      </c>
      <c r="F137" s="35" t="s">
        <v>52</v>
      </c>
      <c r="G137" s="36">
        <v>0</v>
      </c>
      <c r="H137" s="36">
        <v>0</v>
      </c>
      <c r="I137" s="106" t="s">
        <v>62</v>
      </c>
      <c r="J137" s="35">
        <v>36</v>
      </c>
      <c r="K137" s="32">
        <v>2</v>
      </c>
      <c r="L137" s="32">
        <v>2</v>
      </c>
      <c r="M137" s="32">
        <v>125</v>
      </c>
      <c r="N137" s="32" t="s">
        <v>46</v>
      </c>
      <c r="O137" s="32" t="s">
        <v>152</v>
      </c>
      <c r="P137" s="37">
        <v>4466813</v>
      </c>
      <c r="Q137" s="36">
        <v>237894</v>
      </c>
      <c r="R137" s="36">
        <v>203629</v>
      </c>
      <c r="S137" s="38">
        <v>0.85596526183930655</v>
      </c>
      <c r="T137" s="36">
        <v>810521</v>
      </c>
      <c r="U137" s="36">
        <v>668733</v>
      </c>
      <c r="V137" s="36">
        <v>1464</v>
      </c>
      <c r="W137" s="39">
        <f t="shared" si="25"/>
        <v>24249696</v>
      </c>
      <c r="X137" s="40">
        <f t="shared" si="18"/>
        <v>1588440</v>
      </c>
      <c r="Y137" s="40">
        <f t="shared" si="19"/>
        <v>1777296</v>
      </c>
      <c r="Z137" s="40">
        <f t="shared" si="20"/>
        <v>188856</v>
      </c>
      <c r="AA137" s="40">
        <f t="shared" si="26"/>
        <v>22661256</v>
      </c>
      <c r="AB137" s="40">
        <f t="shared" si="21"/>
        <v>16645680</v>
      </c>
      <c r="AC137" s="40">
        <f t="shared" si="22"/>
        <v>3667320</v>
      </c>
      <c r="AD137" s="40">
        <f t="shared" si="23"/>
        <v>2201856</v>
      </c>
      <c r="AE137" s="39">
        <v>51</v>
      </c>
      <c r="AF137" s="39">
        <v>51</v>
      </c>
      <c r="AG137" s="42">
        <f t="shared" si="24"/>
        <v>2.103119148380252E-6</v>
      </c>
      <c r="AH137" s="52" t="s">
        <v>38</v>
      </c>
      <c r="AI137" s="39" t="s">
        <v>45</v>
      </c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</row>
    <row r="138" spans="1:146" x14ac:dyDescent="0.25">
      <c r="A138" s="47" t="s">
        <v>223</v>
      </c>
      <c r="B138" s="47" t="s">
        <v>224</v>
      </c>
      <c r="C138" s="13" t="s">
        <v>51</v>
      </c>
      <c r="D138" s="14" t="s">
        <v>36</v>
      </c>
      <c r="E138" s="15">
        <v>7.2</v>
      </c>
      <c r="F138" s="16" t="s">
        <v>52</v>
      </c>
      <c r="G138" s="17">
        <v>0</v>
      </c>
      <c r="H138" s="17">
        <v>0</v>
      </c>
      <c r="I138" s="105" t="s">
        <v>39</v>
      </c>
      <c r="J138" s="16">
        <v>32</v>
      </c>
      <c r="K138" s="13">
        <v>2</v>
      </c>
      <c r="L138" s="13">
        <v>2</v>
      </c>
      <c r="M138" s="13" t="s">
        <v>38</v>
      </c>
      <c r="N138" s="13" t="s">
        <v>38</v>
      </c>
      <c r="O138" s="13" t="s">
        <v>38</v>
      </c>
      <c r="P138" s="18">
        <v>8280618</v>
      </c>
      <c r="Q138" s="17">
        <v>507457</v>
      </c>
      <c r="R138" s="17">
        <v>483342</v>
      </c>
      <c r="S138" s="29">
        <v>0.95247873218814594</v>
      </c>
      <c r="T138" s="17">
        <v>1928125</v>
      </c>
      <c r="U138" s="17">
        <v>1816966</v>
      </c>
      <c r="V138" s="17">
        <v>3187</v>
      </c>
      <c r="W138" s="22">
        <f t="shared" si="25"/>
        <v>52789468</v>
      </c>
      <c r="X138" s="30">
        <f t="shared" si="18"/>
        <v>3457895</v>
      </c>
      <c r="Y138" s="30">
        <f t="shared" si="19"/>
        <v>3869018</v>
      </c>
      <c r="Z138" s="30">
        <f t="shared" si="20"/>
        <v>411123</v>
      </c>
      <c r="AA138" s="30">
        <f t="shared" si="26"/>
        <v>49331573</v>
      </c>
      <c r="AB138" s="30">
        <f t="shared" si="21"/>
        <v>36236190</v>
      </c>
      <c r="AC138" s="30">
        <f t="shared" si="22"/>
        <v>7983435</v>
      </c>
      <c r="AD138" s="30">
        <f t="shared" si="23"/>
        <v>4793248</v>
      </c>
      <c r="AE138" s="22">
        <v>355</v>
      </c>
      <c r="AF138" s="22">
        <v>351</v>
      </c>
      <c r="AG138" s="23">
        <f t="shared" si="24"/>
        <v>6.6490535574255074E-6</v>
      </c>
      <c r="AH138" s="24" t="s">
        <v>38</v>
      </c>
      <c r="AI138" s="25" t="s">
        <v>3</v>
      </c>
    </row>
    <row r="139" spans="1:146" x14ac:dyDescent="0.25">
      <c r="A139" s="47" t="s">
        <v>225</v>
      </c>
      <c r="B139" s="47" t="s">
        <v>224</v>
      </c>
      <c r="C139" s="13" t="s">
        <v>51</v>
      </c>
      <c r="D139" s="14" t="s">
        <v>42</v>
      </c>
      <c r="E139" s="15">
        <v>7.2</v>
      </c>
      <c r="F139" s="16" t="s">
        <v>52</v>
      </c>
      <c r="G139" s="17">
        <v>0</v>
      </c>
      <c r="H139" s="17">
        <v>0</v>
      </c>
      <c r="I139" s="105" t="s">
        <v>39</v>
      </c>
      <c r="J139" s="16">
        <v>32</v>
      </c>
      <c r="K139" s="13">
        <v>2</v>
      </c>
      <c r="L139" s="13">
        <v>2</v>
      </c>
      <c r="M139" s="13" t="s">
        <v>38</v>
      </c>
      <c r="N139" s="13" t="s">
        <v>38</v>
      </c>
      <c r="O139" s="13" t="s">
        <v>38</v>
      </c>
      <c r="P139" s="18">
        <v>8341423</v>
      </c>
      <c r="Q139" s="17">
        <v>486835</v>
      </c>
      <c r="R139" s="17">
        <v>483672</v>
      </c>
      <c r="S139" s="19">
        <v>0.99350293220495656</v>
      </c>
      <c r="T139" s="17">
        <v>1782532</v>
      </c>
      <c r="U139" s="17">
        <v>1768367</v>
      </c>
      <c r="V139" s="17">
        <v>3838</v>
      </c>
      <c r="W139" s="22">
        <f t="shared" si="25"/>
        <v>63572632</v>
      </c>
      <c r="X139" s="30">
        <f t="shared" si="18"/>
        <v>4164230</v>
      </c>
      <c r="Y139" s="30">
        <f t="shared" si="19"/>
        <v>4659332</v>
      </c>
      <c r="Z139" s="30">
        <f t="shared" si="20"/>
        <v>495102</v>
      </c>
      <c r="AA139" s="30">
        <f t="shared" si="26"/>
        <v>59408402</v>
      </c>
      <c r="AB139" s="30">
        <f t="shared" si="21"/>
        <v>43638060</v>
      </c>
      <c r="AC139" s="30">
        <f t="shared" si="22"/>
        <v>9614190</v>
      </c>
      <c r="AD139" s="30">
        <f t="shared" si="23"/>
        <v>5772352</v>
      </c>
      <c r="AE139" s="22">
        <v>195</v>
      </c>
      <c r="AF139" s="22">
        <v>191</v>
      </c>
      <c r="AG139" s="23">
        <f t="shared" si="24"/>
        <v>3.0044375070077323E-6</v>
      </c>
      <c r="AH139" s="24" t="s">
        <v>38</v>
      </c>
      <c r="AI139" s="22" t="s">
        <v>3</v>
      </c>
    </row>
    <row r="140" spans="1:146" x14ac:dyDescent="0.25">
      <c r="A140" s="47" t="s">
        <v>226</v>
      </c>
      <c r="B140" s="47" t="s">
        <v>224</v>
      </c>
      <c r="C140" s="13" t="s">
        <v>51</v>
      </c>
      <c r="D140" s="14" t="s">
        <v>45</v>
      </c>
      <c r="E140" s="15">
        <v>7.2</v>
      </c>
      <c r="F140" s="16" t="s">
        <v>52</v>
      </c>
      <c r="G140" s="17">
        <v>0</v>
      </c>
      <c r="H140" s="17">
        <v>0</v>
      </c>
      <c r="I140" s="105" t="s">
        <v>39</v>
      </c>
      <c r="J140" s="16">
        <v>32</v>
      </c>
      <c r="K140" s="13">
        <v>2</v>
      </c>
      <c r="L140" s="13">
        <v>2</v>
      </c>
      <c r="M140" s="13">
        <v>150</v>
      </c>
      <c r="N140" s="13" t="s">
        <v>46</v>
      </c>
      <c r="O140" s="13" t="s">
        <v>152</v>
      </c>
      <c r="P140" s="18">
        <v>3835450</v>
      </c>
      <c r="Q140" s="17">
        <v>193742</v>
      </c>
      <c r="R140" s="17">
        <v>166490</v>
      </c>
      <c r="S140" s="19">
        <v>0.85933870817891833</v>
      </c>
      <c r="T140" s="17">
        <v>693704</v>
      </c>
      <c r="U140" s="17">
        <v>572270</v>
      </c>
      <c r="V140" s="17">
        <v>1086</v>
      </c>
      <c r="W140" s="22">
        <f t="shared" si="25"/>
        <v>17988504</v>
      </c>
      <c r="X140" s="30">
        <f t="shared" si="18"/>
        <v>1178310</v>
      </c>
      <c r="Y140" s="30">
        <f t="shared" si="19"/>
        <v>1318404</v>
      </c>
      <c r="Z140" s="30">
        <f t="shared" si="20"/>
        <v>140094</v>
      </c>
      <c r="AA140" s="30">
        <f t="shared" si="26"/>
        <v>16810194</v>
      </c>
      <c r="AB140" s="30">
        <f t="shared" si="21"/>
        <v>12347820</v>
      </c>
      <c r="AC140" s="30">
        <f t="shared" si="22"/>
        <v>2720430</v>
      </c>
      <c r="AD140" s="30">
        <f t="shared" si="23"/>
        <v>1633344</v>
      </c>
      <c r="AE140" s="22">
        <v>27</v>
      </c>
      <c r="AF140" s="22">
        <v>27</v>
      </c>
      <c r="AG140" s="23">
        <f t="shared" si="24"/>
        <v>1.50095861223368E-6</v>
      </c>
      <c r="AH140" s="24" t="s">
        <v>38</v>
      </c>
      <c r="AI140" s="22" t="s">
        <v>45</v>
      </c>
    </row>
    <row r="141" spans="1:146" s="53" customFormat="1" x14ac:dyDescent="0.25">
      <c r="A141" s="31" t="s">
        <v>227</v>
      </c>
      <c r="B141" s="31" t="s">
        <v>224</v>
      </c>
      <c r="C141" s="32" t="s">
        <v>51</v>
      </c>
      <c r="D141" s="33" t="s">
        <v>45</v>
      </c>
      <c r="E141" s="34">
        <v>7.2</v>
      </c>
      <c r="F141" s="35" t="s">
        <v>52</v>
      </c>
      <c r="G141" s="36">
        <v>0</v>
      </c>
      <c r="H141" s="36">
        <v>0</v>
      </c>
      <c r="I141" s="106" t="s">
        <v>39</v>
      </c>
      <c r="J141" s="35">
        <v>32</v>
      </c>
      <c r="K141" s="32">
        <v>2</v>
      </c>
      <c r="L141" s="32">
        <v>2</v>
      </c>
      <c r="M141" s="32">
        <v>150</v>
      </c>
      <c r="N141" s="32" t="s">
        <v>46</v>
      </c>
      <c r="O141" s="32" t="s">
        <v>152</v>
      </c>
      <c r="P141" s="37">
        <v>2259851</v>
      </c>
      <c r="Q141" s="36">
        <v>130063</v>
      </c>
      <c r="R141" s="36">
        <v>119165</v>
      </c>
      <c r="S141" s="38">
        <v>0.91620983677141077</v>
      </c>
      <c r="T141" s="36">
        <v>470100</v>
      </c>
      <c r="U141" s="36">
        <v>420856</v>
      </c>
      <c r="V141" s="36">
        <v>774</v>
      </c>
      <c r="W141" s="41">
        <f t="shared" si="25"/>
        <v>12820536</v>
      </c>
      <c r="X141" s="51">
        <f t="shared" si="18"/>
        <v>839790</v>
      </c>
      <c r="Y141" s="51">
        <f t="shared" si="19"/>
        <v>939636</v>
      </c>
      <c r="Z141" s="51">
        <f t="shared" si="20"/>
        <v>99846</v>
      </c>
      <c r="AA141" s="51">
        <f t="shared" si="26"/>
        <v>11980746</v>
      </c>
      <c r="AB141" s="51">
        <f t="shared" si="21"/>
        <v>8800380</v>
      </c>
      <c r="AC141" s="51">
        <f t="shared" si="22"/>
        <v>1938870</v>
      </c>
      <c r="AD141" s="51">
        <f t="shared" si="23"/>
        <v>1164096</v>
      </c>
      <c r="AE141" s="41">
        <v>24</v>
      </c>
      <c r="AF141" s="41">
        <v>23</v>
      </c>
      <c r="AG141" s="42">
        <f t="shared" si="24"/>
        <v>1.7939967564538644E-6</v>
      </c>
      <c r="AH141" s="52" t="s">
        <v>38</v>
      </c>
      <c r="AI141" s="39" t="s">
        <v>45</v>
      </c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</row>
    <row r="142" spans="1:146" x14ac:dyDescent="0.25">
      <c r="A142" s="47" t="s">
        <v>228</v>
      </c>
      <c r="B142" s="47" t="s">
        <v>230</v>
      </c>
      <c r="C142" s="13" t="s">
        <v>55</v>
      </c>
      <c r="D142" s="14" t="s">
        <v>60</v>
      </c>
      <c r="E142" s="15">
        <v>1.3</v>
      </c>
      <c r="F142" s="16" t="s">
        <v>81</v>
      </c>
      <c r="G142" s="17">
        <v>5</v>
      </c>
      <c r="H142" s="17">
        <v>5</v>
      </c>
      <c r="I142" s="105" t="s">
        <v>39</v>
      </c>
      <c r="J142" s="16">
        <v>23</v>
      </c>
      <c r="K142" s="13">
        <v>12</v>
      </c>
      <c r="L142" s="13">
        <v>12</v>
      </c>
      <c r="M142" s="13" t="s">
        <v>38</v>
      </c>
      <c r="N142" s="13" t="s">
        <v>38</v>
      </c>
      <c r="O142" s="13" t="s">
        <v>38</v>
      </c>
      <c r="P142" s="18">
        <v>6958174</v>
      </c>
      <c r="Q142" s="17">
        <v>558827</v>
      </c>
      <c r="R142" s="17">
        <v>556069</v>
      </c>
      <c r="S142" s="68">
        <v>0.99506466222999246</v>
      </c>
      <c r="T142" s="17">
        <v>2049985</v>
      </c>
      <c r="U142" s="17">
        <v>2038214</v>
      </c>
      <c r="V142" s="17">
        <v>3748</v>
      </c>
      <c r="W142" s="22">
        <f t="shared" si="25"/>
        <v>62081872</v>
      </c>
      <c r="X142" s="30">
        <f t="shared" si="18"/>
        <v>4066580</v>
      </c>
      <c r="Y142" s="30">
        <f t="shared" si="19"/>
        <v>4550072</v>
      </c>
      <c r="Z142" s="30">
        <f t="shared" si="20"/>
        <v>483492</v>
      </c>
      <c r="AA142" s="30">
        <f t="shared" si="26"/>
        <v>58015292</v>
      </c>
      <c r="AB142" s="30">
        <f t="shared" si="21"/>
        <v>42614760</v>
      </c>
      <c r="AC142" s="30">
        <f t="shared" si="22"/>
        <v>9388740</v>
      </c>
      <c r="AD142" s="30">
        <f t="shared" si="23"/>
        <v>5636992</v>
      </c>
      <c r="AE142" s="22">
        <v>81</v>
      </c>
      <c r="AF142" s="20">
        <v>74</v>
      </c>
      <c r="AG142" s="23">
        <f t="shared" si="24"/>
        <v>1.191974365721446E-6</v>
      </c>
      <c r="AH142" s="54" t="s">
        <v>38</v>
      </c>
      <c r="AI142" s="22" t="s">
        <v>3</v>
      </c>
    </row>
    <row r="143" spans="1:146" x14ac:dyDescent="0.25">
      <c r="A143" s="47" t="s">
        <v>229</v>
      </c>
      <c r="B143" s="47" t="s">
        <v>230</v>
      </c>
      <c r="C143" s="13" t="s">
        <v>51</v>
      </c>
      <c r="D143" s="14" t="s">
        <v>36</v>
      </c>
      <c r="E143" s="15">
        <v>1.3</v>
      </c>
      <c r="F143" s="16" t="s">
        <v>81</v>
      </c>
      <c r="G143" s="17">
        <v>5</v>
      </c>
      <c r="H143" s="17">
        <v>5</v>
      </c>
      <c r="I143" s="105" t="s">
        <v>39</v>
      </c>
      <c r="J143" s="16">
        <v>23</v>
      </c>
      <c r="K143" s="13">
        <v>12</v>
      </c>
      <c r="L143" s="13">
        <v>12</v>
      </c>
      <c r="M143" s="13" t="s">
        <v>38</v>
      </c>
      <c r="N143" s="13" t="s">
        <v>38</v>
      </c>
      <c r="O143" s="13" t="s">
        <v>38</v>
      </c>
      <c r="P143" s="18">
        <v>7137117</v>
      </c>
      <c r="Q143" s="17">
        <v>432309</v>
      </c>
      <c r="R143" s="17">
        <v>423837</v>
      </c>
      <c r="S143" s="19">
        <v>0.98040290625455406</v>
      </c>
      <c r="T143" s="17">
        <v>1860047</v>
      </c>
      <c r="U143" s="17">
        <v>1807533</v>
      </c>
      <c r="V143" s="17">
        <v>3018</v>
      </c>
      <c r="W143" s="22">
        <f t="shared" si="25"/>
        <v>49990152</v>
      </c>
      <c r="X143" s="30">
        <f t="shared" si="18"/>
        <v>3274530</v>
      </c>
      <c r="Y143" s="30">
        <f t="shared" si="19"/>
        <v>3663852</v>
      </c>
      <c r="Z143" s="30">
        <f t="shared" si="20"/>
        <v>389322</v>
      </c>
      <c r="AA143" s="30">
        <f t="shared" si="26"/>
        <v>46715622</v>
      </c>
      <c r="AB143" s="30">
        <f t="shared" si="21"/>
        <v>34314660</v>
      </c>
      <c r="AC143" s="30">
        <f t="shared" si="22"/>
        <v>7560090</v>
      </c>
      <c r="AD143" s="30">
        <f t="shared" si="23"/>
        <v>4539072</v>
      </c>
      <c r="AE143" s="22">
        <v>103</v>
      </c>
      <c r="AF143" s="22">
        <v>95</v>
      </c>
      <c r="AG143" s="23">
        <f t="shared" si="24"/>
        <v>1.9003742977216794E-6</v>
      </c>
      <c r="AH143" s="24" t="s">
        <v>38</v>
      </c>
      <c r="AI143" s="25" t="s">
        <v>3</v>
      </c>
    </row>
    <row r="144" spans="1:146" x14ac:dyDescent="0.25">
      <c r="A144" s="47" t="s">
        <v>231</v>
      </c>
      <c r="B144" s="47" t="s">
        <v>230</v>
      </c>
      <c r="C144" s="13" t="s">
        <v>51</v>
      </c>
      <c r="D144" s="14" t="s">
        <v>42</v>
      </c>
      <c r="E144" s="15">
        <v>1.3</v>
      </c>
      <c r="F144" s="16" t="s">
        <v>81</v>
      </c>
      <c r="G144" s="17">
        <v>5</v>
      </c>
      <c r="H144" s="17">
        <v>5</v>
      </c>
      <c r="I144" s="105" t="s">
        <v>39</v>
      </c>
      <c r="J144" s="16">
        <v>23</v>
      </c>
      <c r="K144" s="13">
        <v>12</v>
      </c>
      <c r="L144" s="13">
        <v>12</v>
      </c>
      <c r="M144" s="13" t="s">
        <v>38</v>
      </c>
      <c r="N144" s="13" t="s">
        <v>38</v>
      </c>
      <c r="O144" s="13" t="s">
        <v>38</v>
      </c>
      <c r="P144" s="18">
        <v>6783290</v>
      </c>
      <c r="Q144" s="17">
        <v>516602</v>
      </c>
      <c r="R144" s="17">
        <v>512595</v>
      </c>
      <c r="S144" s="19">
        <v>0.99224354532115633</v>
      </c>
      <c r="T144" s="17">
        <v>2089637</v>
      </c>
      <c r="U144" s="17">
        <v>2071444</v>
      </c>
      <c r="V144" s="17">
        <v>4030</v>
      </c>
      <c r="W144" s="22">
        <f t="shared" si="25"/>
        <v>66752920</v>
      </c>
      <c r="X144" s="30">
        <f t="shared" si="18"/>
        <v>4372550</v>
      </c>
      <c r="Y144" s="30">
        <f t="shared" si="19"/>
        <v>4892420</v>
      </c>
      <c r="Z144" s="30">
        <f t="shared" si="20"/>
        <v>519870</v>
      </c>
      <c r="AA144" s="30">
        <f t="shared" si="26"/>
        <v>62380370</v>
      </c>
      <c r="AB144" s="30">
        <f t="shared" si="21"/>
        <v>45821100</v>
      </c>
      <c r="AC144" s="30">
        <f t="shared" si="22"/>
        <v>10095150</v>
      </c>
      <c r="AD144" s="30">
        <f t="shared" si="23"/>
        <v>6061120</v>
      </c>
      <c r="AE144" s="22">
        <v>106</v>
      </c>
      <c r="AF144" s="22">
        <v>98</v>
      </c>
      <c r="AG144" s="23">
        <f t="shared" si="24"/>
        <v>1.4681005714806184E-6</v>
      </c>
      <c r="AH144" s="24" t="s">
        <v>38</v>
      </c>
      <c r="AI144" s="22" t="s">
        <v>3</v>
      </c>
    </row>
    <row r="145" spans="1:146" x14ac:dyDescent="0.25">
      <c r="A145" s="47" t="s">
        <v>232</v>
      </c>
      <c r="B145" s="47" t="s">
        <v>230</v>
      </c>
      <c r="C145" s="13" t="s">
        <v>55</v>
      </c>
      <c r="D145" s="14" t="s">
        <v>45</v>
      </c>
      <c r="E145" s="15">
        <v>1.3</v>
      </c>
      <c r="F145" s="16" t="s">
        <v>81</v>
      </c>
      <c r="G145" s="17">
        <v>5</v>
      </c>
      <c r="H145" s="17">
        <v>4</v>
      </c>
      <c r="I145" s="105" t="s">
        <v>39</v>
      </c>
      <c r="J145" s="16">
        <v>23</v>
      </c>
      <c r="K145" s="13">
        <v>12</v>
      </c>
      <c r="L145" s="13">
        <v>12</v>
      </c>
      <c r="M145" s="13">
        <v>150</v>
      </c>
      <c r="N145" s="13" t="s">
        <v>46</v>
      </c>
      <c r="O145" s="13" t="s">
        <v>152</v>
      </c>
      <c r="P145" s="18">
        <v>3736518</v>
      </c>
      <c r="Q145" s="17">
        <v>279981</v>
      </c>
      <c r="R145" s="17">
        <v>265388</v>
      </c>
      <c r="S145" s="19">
        <v>0.94787860604826757</v>
      </c>
      <c r="T145" s="17">
        <v>1103695</v>
      </c>
      <c r="U145" s="17">
        <v>1026469</v>
      </c>
      <c r="V145" s="17">
        <v>1837</v>
      </c>
      <c r="W145" s="20">
        <f t="shared" si="25"/>
        <v>30428068</v>
      </c>
      <c r="X145" s="21">
        <f t="shared" si="18"/>
        <v>1993145</v>
      </c>
      <c r="Y145" s="21">
        <f t="shared" si="19"/>
        <v>2230118</v>
      </c>
      <c r="Z145" s="21">
        <f t="shared" si="20"/>
        <v>236973</v>
      </c>
      <c r="AA145" s="21">
        <f t="shared" si="26"/>
        <v>28434923</v>
      </c>
      <c r="AB145" s="21">
        <f t="shared" si="21"/>
        <v>20886690</v>
      </c>
      <c r="AC145" s="21">
        <f t="shared" si="22"/>
        <v>4601685</v>
      </c>
      <c r="AD145" s="21">
        <f t="shared" si="23"/>
        <v>2762848</v>
      </c>
      <c r="AE145" s="20">
        <v>26</v>
      </c>
      <c r="AF145" s="20">
        <v>22</v>
      </c>
      <c r="AG145" s="23">
        <f t="shared" si="24"/>
        <v>7.2301665685774068E-7</v>
      </c>
      <c r="AH145" s="24" t="s">
        <v>38</v>
      </c>
      <c r="AI145" s="22" t="s">
        <v>45</v>
      </c>
    </row>
    <row r="146" spans="1:146" x14ac:dyDescent="0.25">
      <c r="A146" s="12" t="s">
        <v>233</v>
      </c>
      <c r="B146" s="12" t="s">
        <v>230</v>
      </c>
      <c r="C146" s="13" t="s">
        <v>58</v>
      </c>
      <c r="D146" s="14" t="s">
        <v>45</v>
      </c>
      <c r="E146" s="15">
        <v>1.3</v>
      </c>
      <c r="F146" s="16" t="s">
        <v>81</v>
      </c>
      <c r="G146" s="17">
        <v>5</v>
      </c>
      <c r="H146" s="17">
        <v>3</v>
      </c>
      <c r="I146" s="105" t="s">
        <v>39</v>
      </c>
      <c r="J146" s="16">
        <v>23</v>
      </c>
      <c r="K146" s="13">
        <v>12</v>
      </c>
      <c r="L146" s="13">
        <v>12</v>
      </c>
      <c r="M146" s="13">
        <v>150</v>
      </c>
      <c r="N146" s="13" t="s">
        <v>46</v>
      </c>
      <c r="O146" s="13" t="s">
        <v>152</v>
      </c>
      <c r="P146" s="18">
        <v>6035382</v>
      </c>
      <c r="Q146" s="17">
        <v>240304</v>
      </c>
      <c r="R146" s="17">
        <v>233591</v>
      </c>
      <c r="S146" s="19">
        <v>0.97206455156801386</v>
      </c>
      <c r="T146" s="17">
        <v>735143</v>
      </c>
      <c r="U146" s="17">
        <v>712027</v>
      </c>
      <c r="V146" s="17">
        <v>1795</v>
      </c>
      <c r="W146" s="20">
        <f t="shared" si="25"/>
        <v>29732380</v>
      </c>
      <c r="X146" s="21">
        <f t="shared" si="18"/>
        <v>1947575</v>
      </c>
      <c r="Y146" s="21">
        <f t="shared" si="19"/>
        <v>2179130</v>
      </c>
      <c r="Z146" s="21">
        <f t="shared" si="20"/>
        <v>231555</v>
      </c>
      <c r="AA146" s="21">
        <f t="shared" si="26"/>
        <v>27784805</v>
      </c>
      <c r="AB146" s="21">
        <f t="shared" si="21"/>
        <v>20409150</v>
      </c>
      <c r="AC146" s="21">
        <f t="shared" si="22"/>
        <v>4496475</v>
      </c>
      <c r="AD146" s="21">
        <f t="shared" si="23"/>
        <v>2699680</v>
      </c>
      <c r="AE146" s="20">
        <v>31</v>
      </c>
      <c r="AF146" s="20">
        <v>28</v>
      </c>
      <c r="AG146" s="23">
        <f t="shared" si="24"/>
        <v>9.4173423049214361E-7</v>
      </c>
      <c r="AH146" s="55" t="s">
        <v>38</v>
      </c>
      <c r="AI146" s="25" t="s">
        <v>45</v>
      </c>
    </row>
    <row r="147" spans="1:146" x14ac:dyDescent="0.25">
      <c r="A147" s="47" t="s">
        <v>234</v>
      </c>
      <c r="B147" s="47" t="s">
        <v>230</v>
      </c>
      <c r="C147" s="13" t="s">
        <v>58</v>
      </c>
      <c r="D147" s="14" t="s">
        <v>45</v>
      </c>
      <c r="E147" s="15">
        <v>1.3</v>
      </c>
      <c r="F147" s="16" t="s">
        <v>81</v>
      </c>
      <c r="G147" s="17">
        <v>5</v>
      </c>
      <c r="H147" s="17">
        <v>5</v>
      </c>
      <c r="I147" s="105" t="s">
        <v>39</v>
      </c>
      <c r="J147" s="16">
        <v>23</v>
      </c>
      <c r="K147" s="13">
        <v>12</v>
      </c>
      <c r="L147" s="13">
        <v>12</v>
      </c>
      <c r="M147" s="13">
        <v>125</v>
      </c>
      <c r="N147" s="13" t="s">
        <v>46</v>
      </c>
      <c r="O147" s="13" t="s">
        <v>152</v>
      </c>
      <c r="P147" s="18">
        <v>6952598</v>
      </c>
      <c r="Q147" s="17">
        <v>370976</v>
      </c>
      <c r="R147" s="17">
        <v>345502</v>
      </c>
      <c r="S147" s="19">
        <v>0.93133248512033129</v>
      </c>
      <c r="T147" s="17">
        <v>1202814</v>
      </c>
      <c r="U147" s="17">
        <v>1094193</v>
      </c>
      <c r="V147" s="17">
        <v>2748</v>
      </c>
      <c r="W147" s="22">
        <f t="shared" si="25"/>
        <v>45517872</v>
      </c>
      <c r="X147" s="30">
        <f t="shared" si="18"/>
        <v>2981580</v>
      </c>
      <c r="Y147" s="30">
        <f t="shared" si="19"/>
        <v>3336072</v>
      </c>
      <c r="Z147" s="30">
        <f t="shared" si="20"/>
        <v>354492</v>
      </c>
      <c r="AA147" s="30">
        <f t="shared" si="26"/>
        <v>42536292</v>
      </c>
      <c r="AB147" s="30">
        <f t="shared" si="21"/>
        <v>31244760</v>
      </c>
      <c r="AC147" s="30">
        <f t="shared" si="22"/>
        <v>6883740</v>
      </c>
      <c r="AD147" s="30">
        <f t="shared" si="23"/>
        <v>4132992</v>
      </c>
      <c r="AE147" s="22">
        <v>22</v>
      </c>
      <c r="AF147" s="22">
        <v>17</v>
      </c>
      <c r="AG147" s="23">
        <f t="shared" si="24"/>
        <v>3.7347967409372739E-7</v>
      </c>
      <c r="AH147" s="24" t="s">
        <v>38</v>
      </c>
      <c r="AI147" s="22" t="s">
        <v>45</v>
      </c>
    </row>
    <row r="148" spans="1:146" x14ac:dyDescent="0.25">
      <c r="A148" s="12" t="s">
        <v>235</v>
      </c>
      <c r="B148" s="12" t="s">
        <v>230</v>
      </c>
      <c r="C148" s="13" t="s">
        <v>58</v>
      </c>
      <c r="D148" s="14" t="s">
        <v>45</v>
      </c>
      <c r="E148" s="15">
        <v>1.3</v>
      </c>
      <c r="F148" s="16" t="s">
        <v>81</v>
      </c>
      <c r="G148" s="17">
        <v>5</v>
      </c>
      <c r="H148" s="17">
        <v>2</v>
      </c>
      <c r="I148" s="105" t="s">
        <v>39</v>
      </c>
      <c r="J148" s="16">
        <v>23</v>
      </c>
      <c r="K148" s="13">
        <v>12</v>
      </c>
      <c r="L148" s="13">
        <v>12</v>
      </c>
      <c r="M148" s="13">
        <v>125</v>
      </c>
      <c r="N148" s="13" t="s">
        <v>46</v>
      </c>
      <c r="O148" s="13" t="s">
        <v>152</v>
      </c>
      <c r="P148" s="18">
        <v>3069532</v>
      </c>
      <c r="Q148" s="17">
        <v>111572</v>
      </c>
      <c r="R148" s="17">
        <v>84996</v>
      </c>
      <c r="S148" s="19">
        <v>0.76180403685512499</v>
      </c>
      <c r="T148" s="17">
        <v>383053</v>
      </c>
      <c r="U148" s="17">
        <v>278624</v>
      </c>
      <c r="V148" s="17">
        <v>501</v>
      </c>
      <c r="W148" s="22">
        <f t="shared" si="25"/>
        <v>8298564</v>
      </c>
      <c r="X148" s="30">
        <f t="shared" si="18"/>
        <v>543585</v>
      </c>
      <c r="Y148" s="30">
        <f t="shared" si="19"/>
        <v>608214</v>
      </c>
      <c r="Z148" s="30">
        <f t="shared" si="20"/>
        <v>64629</v>
      </c>
      <c r="AA148" s="30">
        <f t="shared" si="26"/>
        <v>7754979</v>
      </c>
      <c r="AB148" s="30">
        <f t="shared" si="21"/>
        <v>5696370</v>
      </c>
      <c r="AC148" s="30">
        <f t="shared" si="22"/>
        <v>1255005</v>
      </c>
      <c r="AD148" s="30">
        <f t="shared" si="23"/>
        <v>753504</v>
      </c>
      <c r="AE148" s="22">
        <v>12</v>
      </c>
      <c r="AF148" s="22">
        <v>10</v>
      </c>
      <c r="AG148" s="23">
        <f t="shared" si="24"/>
        <v>1.2050277614295678E-6</v>
      </c>
      <c r="AH148" s="24" t="s">
        <v>38</v>
      </c>
      <c r="AI148" s="22" t="s">
        <v>45</v>
      </c>
    </row>
    <row r="149" spans="1:146" x14ac:dyDescent="0.25">
      <c r="A149" s="47" t="s">
        <v>236</v>
      </c>
      <c r="B149" s="47" t="s">
        <v>230</v>
      </c>
      <c r="C149" s="13" t="s">
        <v>55</v>
      </c>
      <c r="D149" s="14" t="s">
        <v>45</v>
      </c>
      <c r="E149" s="15">
        <v>1.3</v>
      </c>
      <c r="F149" s="16" t="s">
        <v>81</v>
      </c>
      <c r="G149" s="17">
        <v>5</v>
      </c>
      <c r="H149" s="17">
        <v>4</v>
      </c>
      <c r="I149" s="105" t="s">
        <v>39</v>
      </c>
      <c r="J149" s="16">
        <v>23</v>
      </c>
      <c r="K149" s="13">
        <v>12</v>
      </c>
      <c r="L149" s="13">
        <v>12</v>
      </c>
      <c r="M149" s="13">
        <v>150</v>
      </c>
      <c r="N149" s="13" t="s">
        <v>46</v>
      </c>
      <c r="O149" s="13" t="s">
        <v>152</v>
      </c>
      <c r="P149" s="18">
        <v>623905</v>
      </c>
      <c r="Q149" s="17">
        <v>44802</v>
      </c>
      <c r="R149" s="17">
        <v>35144</v>
      </c>
      <c r="S149" s="19">
        <v>0.78442926655060041</v>
      </c>
      <c r="T149" s="17">
        <v>177091</v>
      </c>
      <c r="U149" s="17">
        <v>129849</v>
      </c>
      <c r="V149" s="17">
        <v>230</v>
      </c>
      <c r="W149" s="71">
        <f t="shared" si="25"/>
        <v>3809720</v>
      </c>
      <c r="X149" s="21">
        <f t="shared" si="18"/>
        <v>249550</v>
      </c>
      <c r="Y149" s="21">
        <f t="shared" si="19"/>
        <v>279220</v>
      </c>
      <c r="Z149" s="21">
        <f t="shared" si="20"/>
        <v>29670</v>
      </c>
      <c r="AA149" s="21">
        <f t="shared" si="26"/>
        <v>3560170</v>
      </c>
      <c r="AB149" s="21">
        <f t="shared" si="21"/>
        <v>2615100</v>
      </c>
      <c r="AC149" s="21">
        <f t="shared" si="22"/>
        <v>576150</v>
      </c>
      <c r="AD149" s="21">
        <f t="shared" si="23"/>
        <v>345920</v>
      </c>
      <c r="AE149" s="71">
        <v>7</v>
      </c>
      <c r="AF149" s="71">
        <v>3</v>
      </c>
      <c r="AG149" s="23">
        <f t="shared" si="24"/>
        <v>7.8745944583853936E-7</v>
      </c>
      <c r="AH149" s="24" t="s">
        <v>38</v>
      </c>
      <c r="AI149" s="22" t="s">
        <v>45</v>
      </c>
    </row>
    <row r="150" spans="1:146" x14ac:dyDescent="0.25">
      <c r="A150" s="12" t="s">
        <v>237</v>
      </c>
      <c r="B150" s="12" t="s">
        <v>230</v>
      </c>
      <c r="C150" s="13" t="s">
        <v>58</v>
      </c>
      <c r="D150" s="14" t="s">
        <v>45</v>
      </c>
      <c r="E150" s="15">
        <v>1.3</v>
      </c>
      <c r="F150" s="16" t="s">
        <v>81</v>
      </c>
      <c r="G150" s="17">
        <v>5</v>
      </c>
      <c r="H150" s="17">
        <v>4</v>
      </c>
      <c r="I150" s="105" t="s">
        <v>39</v>
      </c>
      <c r="J150" s="16">
        <v>23</v>
      </c>
      <c r="K150" s="13">
        <v>12</v>
      </c>
      <c r="L150" s="13">
        <v>12</v>
      </c>
      <c r="M150" s="13">
        <v>150</v>
      </c>
      <c r="N150" s="13" t="s">
        <v>46</v>
      </c>
      <c r="O150" s="13" t="s">
        <v>152</v>
      </c>
      <c r="P150" s="18">
        <v>2011032</v>
      </c>
      <c r="Q150" s="17">
        <v>89757</v>
      </c>
      <c r="R150" s="17">
        <v>77609</v>
      </c>
      <c r="S150" s="19">
        <v>0.86465679557026198</v>
      </c>
      <c r="T150" s="17">
        <v>263604</v>
      </c>
      <c r="U150" s="17">
        <v>217927</v>
      </c>
      <c r="V150" s="17">
        <v>691</v>
      </c>
      <c r="W150" s="22">
        <f t="shared" si="25"/>
        <v>11445724</v>
      </c>
      <c r="X150" s="30">
        <f t="shared" si="18"/>
        <v>749735</v>
      </c>
      <c r="Y150" s="30">
        <f t="shared" si="19"/>
        <v>838874</v>
      </c>
      <c r="Z150" s="30">
        <f t="shared" si="20"/>
        <v>89139</v>
      </c>
      <c r="AA150" s="30">
        <f t="shared" si="26"/>
        <v>10695989</v>
      </c>
      <c r="AB150" s="30">
        <f t="shared" si="21"/>
        <v>7856670</v>
      </c>
      <c r="AC150" s="30">
        <f t="shared" si="22"/>
        <v>1730955</v>
      </c>
      <c r="AD150" s="30">
        <f t="shared" si="23"/>
        <v>1039264</v>
      </c>
      <c r="AE150" s="22">
        <v>12</v>
      </c>
      <c r="AF150" s="20">
        <v>8</v>
      </c>
      <c r="AG150" s="23">
        <f t="shared" si="24"/>
        <v>6.9895097942253365E-7</v>
      </c>
      <c r="AH150" s="55" t="s">
        <v>38</v>
      </c>
      <c r="AI150" s="25" t="s">
        <v>45</v>
      </c>
    </row>
    <row r="151" spans="1:146" x14ac:dyDescent="0.25">
      <c r="A151" s="28" t="s">
        <v>238</v>
      </c>
      <c r="B151" s="28" t="s">
        <v>230</v>
      </c>
      <c r="C151" s="13" t="s">
        <v>58</v>
      </c>
      <c r="D151" s="14" t="s">
        <v>45</v>
      </c>
      <c r="E151" s="15">
        <v>1.3</v>
      </c>
      <c r="F151" s="16" t="s">
        <v>81</v>
      </c>
      <c r="G151" s="17">
        <v>5</v>
      </c>
      <c r="H151" s="17">
        <v>3</v>
      </c>
      <c r="I151" s="105" t="s">
        <v>39</v>
      </c>
      <c r="J151" s="16">
        <v>23</v>
      </c>
      <c r="K151" s="13">
        <v>12</v>
      </c>
      <c r="L151" s="13">
        <v>12</v>
      </c>
      <c r="M151" s="13">
        <v>150</v>
      </c>
      <c r="N151" s="13" t="s">
        <v>46</v>
      </c>
      <c r="O151" s="13" t="s">
        <v>152</v>
      </c>
      <c r="P151" s="18">
        <v>751188</v>
      </c>
      <c r="Q151" s="17">
        <v>33484</v>
      </c>
      <c r="R151" s="17">
        <v>26982</v>
      </c>
      <c r="S151" s="19">
        <v>0.80581770397801933</v>
      </c>
      <c r="T151" s="17">
        <v>106864</v>
      </c>
      <c r="U151" s="17">
        <v>81114</v>
      </c>
      <c r="V151" s="17">
        <v>205</v>
      </c>
      <c r="W151" s="22">
        <f t="shared" si="25"/>
        <v>3395620</v>
      </c>
      <c r="X151" s="30">
        <f t="shared" si="18"/>
        <v>222425</v>
      </c>
      <c r="Y151" s="30">
        <f t="shared" si="19"/>
        <v>248870</v>
      </c>
      <c r="Z151" s="30">
        <f t="shared" si="20"/>
        <v>26445</v>
      </c>
      <c r="AA151" s="30">
        <f t="shared" si="26"/>
        <v>3173195</v>
      </c>
      <c r="AB151" s="30">
        <f t="shared" si="21"/>
        <v>2330850</v>
      </c>
      <c r="AC151" s="30">
        <f t="shared" si="22"/>
        <v>513525</v>
      </c>
      <c r="AD151" s="30">
        <f t="shared" si="23"/>
        <v>308320</v>
      </c>
      <c r="AE151" s="22">
        <v>5</v>
      </c>
      <c r="AF151" s="22">
        <v>2</v>
      </c>
      <c r="AG151" s="23">
        <f t="shared" si="24"/>
        <v>5.8899405704996439E-7</v>
      </c>
      <c r="AH151" s="24" t="s">
        <v>38</v>
      </c>
      <c r="AI151" s="22" t="s">
        <v>45</v>
      </c>
    </row>
    <row r="152" spans="1:146" x14ac:dyDescent="0.25">
      <c r="A152" s="28" t="s">
        <v>239</v>
      </c>
      <c r="B152" s="28" t="s">
        <v>230</v>
      </c>
      <c r="C152" s="13" t="s">
        <v>58</v>
      </c>
      <c r="D152" s="14" t="s">
        <v>45</v>
      </c>
      <c r="E152" s="15">
        <v>1.3</v>
      </c>
      <c r="F152" s="16" t="s">
        <v>81</v>
      </c>
      <c r="G152" s="17">
        <v>5</v>
      </c>
      <c r="H152" s="17">
        <v>4</v>
      </c>
      <c r="I152" s="105" t="s">
        <v>39</v>
      </c>
      <c r="J152" s="16">
        <v>23</v>
      </c>
      <c r="K152" s="13">
        <v>12</v>
      </c>
      <c r="L152" s="13">
        <v>12</v>
      </c>
      <c r="M152" s="13">
        <v>150</v>
      </c>
      <c r="N152" s="13" t="s">
        <v>46</v>
      </c>
      <c r="O152" s="13" t="s">
        <v>152</v>
      </c>
      <c r="P152" s="18">
        <v>2126772</v>
      </c>
      <c r="Q152" s="17">
        <v>68378</v>
      </c>
      <c r="R152" s="17">
        <v>47861</v>
      </c>
      <c r="S152" s="19">
        <v>0.69994735148732046</v>
      </c>
      <c r="T152" s="17">
        <v>220137</v>
      </c>
      <c r="U152" s="17">
        <v>140248</v>
      </c>
      <c r="V152" s="17">
        <v>289</v>
      </c>
      <c r="W152" s="22">
        <f t="shared" si="25"/>
        <v>4786996</v>
      </c>
      <c r="X152" s="30">
        <f t="shared" si="18"/>
        <v>313565</v>
      </c>
      <c r="Y152" s="30">
        <f t="shared" si="19"/>
        <v>350846</v>
      </c>
      <c r="Z152" s="30">
        <f t="shared" si="20"/>
        <v>37281</v>
      </c>
      <c r="AA152" s="30">
        <f t="shared" si="26"/>
        <v>4473431</v>
      </c>
      <c r="AB152" s="30">
        <f t="shared" si="21"/>
        <v>3285930</v>
      </c>
      <c r="AC152" s="30">
        <f t="shared" si="22"/>
        <v>723945</v>
      </c>
      <c r="AD152" s="30">
        <f t="shared" si="23"/>
        <v>434656</v>
      </c>
      <c r="AE152" s="22">
        <v>7</v>
      </c>
      <c r="AF152" s="22">
        <v>3</v>
      </c>
      <c r="AG152" s="23">
        <f t="shared" si="24"/>
        <v>6.2669782886804162E-7</v>
      </c>
      <c r="AH152" s="24" t="s">
        <v>38</v>
      </c>
      <c r="AI152" s="22" t="s">
        <v>45</v>
      </c>
    </row>
    <row r="153" spans="1:146" x14ac:dyDescent="0.25">
      <c r="A153" s="28" t="s">
        <v>240</v>
      </c>
      <c r="B153" s="28" t="s">
        <v>230</v>
      </c>
      <c r="C153" s="13" t="s">
        <v>58</v>
      </c>
      <c r="D153" s="14" t="s">
        <v>45</v>
      </c>
      <c r="E153" s="15">
        <v>1.3</v>
      </c>
      <c r="F153" s="16" t="s">
        <v>81</v>
      </c>
      <c r="G153" s="17">
        <v>5</v>
      </c>
      <c r="H153" s="17">
        <v>3</v>
      </c>
      <c r="I153" s="105" t="s">
        <v>39</v>
      </c>
      <c r="J153" s="16">
        <v>23</v>
      </c>
      <c r="K153" s="13">
        <v>12</v>
      </c>
      <c r="L153" s="13">
        <v>12</v>
      </c>
      <c r="M153" s="13">
        <v>150</v>
      </c>
      <c r="N153" s="13" t="s">
        <v>46</v>
      </c>
      <c r="O153" s="13" t="s">
        <v>152</v>
      </c>
      <c r="P153" s="18">
        <v>789147</v>
      </c>
      <c r="Q153" s="17">
        <v>25388</v>
      </c>
      <c r="R153" s="17">
        <v>16990</v>
      </c>
      <c r="S153" s="81">
        <v>0.66921380179612411</v>
      </c>
      <c r="T153" s="17">
        <v>84923</v>
      </c>
      <c r="U153" s="17">
        <v>48786</v>
      </c>
      <c r="V153" s="17">
        <v>119</v>
      </c>
      <c r="W153" s="22">
        <f t="shared" si="25"/>
        <v>1971116</v>
      </c>
      <c r="X153" s="30">
        <f t="shared" si="18"/>
        <v>129115</v>
      </c>
      <c r="Y153" s="30">
        <f t="shared" si="19"/>
        <v>144466</v>
      </c>
      <c r="Z153" s="30">
        <f t="shared" si="20"/>
        <v>15351</v>
      </c>
      <c r="AA153" s="30">
        <f t="shared" si="26"/>
        <v>1842001</v>
      </c>
      <c r="AB153" s="30">
        <f t="shared" si="21"/>
        <v>1353030</v>
      </c>
      <c r="AC153" s="30">
        <f t="shared" si="22"/>
        <v>298095</v>
      </c>
      <c r="AD153" s="30">
        <f t="shared" si="23"/>
        <v>178976</v>
      </c>
      <c r="AE153" s="22">
        <v>4</v>
      </c>
      <c r="AF153" s="22">
        <v>1</v>
      </c>
      <c r="AG153" s="23">
        <f t="shared" si="24"/>
        <v>5.0732681384555759E-7</v>
      </c>
      <c r="AH153" s="24" t="s">
        <v>38</v>
      </c>
      <c r="AI153" s="22" t="s">
        <v>45</v>
      </c>
    </row>
    <row r="154" spans="1:146" x14ac:dyDescent="0.25">
      <c r="A154" s="65" t="s">
        <v>241</v>
      </c>
      <c r="B154" s="65" t="s">
        <v>230</v>
      </c>
      <c r="C154" s="13" t="s">
        <v>58</v>
      </c>
      <c r="D154" s="14" t="s">
        <v>45</v>
      </c>
      <c r="E154" s="15">
        <v>1.3</v>
      </c>
      <c r="F154" s="16" t="s">
        <v>81</v>
      </c>
      <c r="G154" s="17">
        <v>5</v>
      </c>
      <c r="H154" s="17">
        <v>4</v>
      </c>
      <c r="I154" s="105" t="s">
        <v>39</v>
      </c>
      <c r="J154" s="16">
        <v>23</v>
      </c>
      <c r="K154" s="13">
        <v>12</v>
      </c>
      <c r="L154" s="13">
        <v>12</v>
      </c>
      <c r="M154" s="13">
        <v>150</v>
      </c>
      <c r="N154" s="13" t="s">
        <v>46</v>
      </c>
      <c r="O154" s="13" t="s">
        <v>152</v>
      </c>
      <c r="P154" s="18">
        <v>1895685</v>
      </c>
      <c r="Q154" s="17">
        <v>83659</v>
      </c>
      <c r="R154" s="17">
        <v>32785</v>
      </c>
      <c r="S154" s="19">
        <v>0.39188849974300433</v>
      </c>
      <c r="T154" s="17">
        <v>268635</v>
      </c>
      <c r="U154" s="17">
        <v>102296</v>
      </c>
      <c r="V154" s="17">
        <v>221</v>
      </c>
      <c r="W154" s="71">
        <f t="shared" si="25"/>
        <v>3660644</v>
      </c>
      <c r="X154" s="21">
        <f t="shared" si="18"/>
        <v>239785</v>
      </c>
      <c r="Y154" s="21">
        <f t="shared" si="19"/>
        <v>268294</v>
      </c>
      <c r="Z154" s="21">
        <f t="shared" si="20"/>
        <v>28509</v>
      </c>
      <c r="AA154" s="21">
        <f t="shared" si="26"/>
        <v>3420859</v>
      </c>
      <c r="AB154" s="21">
        <f t="shared" si="21"/>
        <v>2512770</v>
      </c>
      <c r="AC154" s="21">
        <f t="shared" si="22"/>
        <v>553605</v>
      </c>
      <c r="AD154" s="21">
        <f t="shared" si="23"/>
        <v>332384</v>
      </c>
      <c r="AE154" s="71">
        <v>6</v>
      </c>
      <c r="AF154" s="71">
        <v>2</v>
      </c>
      <c r="AG154" s="23">
        <f t="shared" si="24"/>
        <v>5.4635195337213891E-7</v>
      </c>
      <c r="AH154" s="24" t="s">
        <v>38</v>
      </c>
      <c r="AI154" s="22" t="s">
        <v>45</v>
      </c>
    </row>
    <row r="155" spans="1:146" x14ac:dyDescent="0.25">
      <c r="A155" s="65" t="s">
        <v>242</v>
      </c>
      <c r="B155" s="65" t="s">
        <v>230</v>
      </c>
      <c r="C155" s="13" t="s">
        <v>58</v>
      </c>
      <c r="D155" s="14" t="s">
        <v>45</v>
      </c>
      <c r="E155" s="15">
        <v>1.3</v>
      </c>
      <c r="F155" s="16" t="s">
        <v>81</v>
      </c>
      <c r="G155" s="17">
        <v>5</v>
      </c>
      <c r="H155" s="17">
        <v>4</v>
      </c>
      <c r="I155" s="105" t="s">
        <v>39</v>
      </c>
      <c r="J155" s="16">
        <v>23</v>
      </c>
      <c r="K155" s="13">
        <v>12</v>
      </c>
      <c r="L155" s="13">
        <v>12</v>
      </c>
      <c r="M155" s="13">
        <v>150</v>
      </c>
      <c r="N155" s="13" t="s">
        <v>46</v>
      </c>
      <c r="O155" s="13" t="s">
        <v>152</v>
      </c>
      <c r="P155" s="18">
        <v>3399581</v>
      </c>
      <c r="Q155" s="17">
        <v>111577</v>
      </c>
      <c r="R155" s="17">
        <v>82951</v>
      </c>
      <c r="S155" s="19">
        <v>0.74344174874750169</v>
      </c>
      <c r="T155" s="17">
        <v>362056</v>
      </c>
      <c r="U155" s="17">
        <v>252862</v>
      </c>
      <c r="V155" s="56">
        <v>610</v>
      </c>
      <c r="W155" s="71">
        <f t="shared" si="25"/>
        <v>10104040</v>
      </c>
      <c r="X155" s="21">
        <f t="shared" si="18"/>
        <v>661850</v>
      </c>
      <c r="Y155" s="21">
        <f t="shared" si="19"/>
        <v>740540</v>
      </c>
      <c r="Z155" s="21">
        <f t="shared" si="20"/>
        <v>78690</v>
      </c>
      <c r="AA155" s="21">
        <f t="shared" si="26"/>
        <v>9442190</v>
      </c>
      <c r="AB155" s="21">
        <f t="shared" si="21"/>
        <v>6935700</v>
      </c>
      <c r="AC155" s="21">
        <f t="shared" si="22"/>
        <v>1528050</v>
      </c>
      <c r="AD155" s="21">
        <f t="shared" si="23"/>
        <v>917440</v>
      </c>
      <c r="AE155" s="71">
        <v>20</v>
      </c>
      <c r="AF155" s="71">
        <v>16</v>
      </c>
      <c r="AG155" s="23">
        <f t="shared" si="24"/>
        <v>1.5835250058392484E-6</v>
      </c>
      <c r="AH155" s="24" t="s">
        <v>38</v>
      </c>
      <c r="AI155" s="22" t="s">
        <v>45</v>
      </c>
    </row>
    <row r="156" spans="1:146" s="53" customFormat="1" x14ac:dyDescent="0.25">
      <c r="A156" s="66" t="s">
        <v>243</v>
      </c>
      <c r="B156" s="66" t="s">
        <v>230</v>
      </c>
      <c r="C156" s="32" t="s">
        <v>58</v>
      </c>
      <c r="D156" s="33" t="s">
        <v>45</v>
      </c>
      <c r="E156" s="34">
        <v>1.3</v>
      </c>
      <c r="F156" s="35" t="s">
        <v>81</v>
      </c>
      <c r="G156" s="36">
        <v>5</v>
      </c>
      <c r="H156" s="36">
        <v>3</v>
      </c>
      <c r="I156" s="106" t="s">
        <v>39</v>
      </c>
      <c r="J156" s="35">
        <v>23</v>
      </c>
      <c r="K156" s="32">
        <v>12</v>
      </c>
      <c r="L156" s="32">
        <v>12</v>
      </c>
      <c r="M156" s="32">
        <v>150</v>
      </c>
      <c r="N156" s="32" t="s">
        <v>46</v>
      </c>
      <c r="O156" s="32" t="s">
        <v>152</v>
      </c>
      <c r="P156" s="37">
        <v>535118</v>
      </c>
      <c r="Q156" s="36">
        <v>17773</v>
      </c>
      <c r="R156" s="36">
        <v>14203</v>
      </c>
      <c r="S156" s="38">
        <v>0.7991335171327294</v>
      </c>
      <c r="T156" s="36">
        <v>56611</v>
      </c>
      <c r="U156" s="36">
        <v>43023</v>
      </c>
      <c r="V156" s="36">
        <v>107</v>
      </c>
      <c r="W156" s="41">
        <f t="shared" si="25"/>
        <v>1772348</v>
      </c>
      <c r="X156" s="51">
        <f t="shared" si="18"/>
        <v>116095</v>
      </c>
      <c r="Y156" s="51">
        <f t="shared" si="19"/>
        <v>129898</v>
      </c>
      <c r="Z156" s="51">
        <f t="shared" si="20"/>
        <v>13803</v>
      </c>
      <c r="AA156" s="51">
        <f t="shared" si="26"/>
        <v>1656253</v>
      </c>
      <c r="AB156" s="51">
        <f t="shared" si="21"/>
        <v>1216590</v>
      </c>
      <c r="AC156" s="51">
        <f t="shared" si="22"/>
        <v>268035</v>
      </c>
      <c r="AD156" s="51">
        <f t="shared" si="23"/>
        <v>160928</v>
      </c>
      <c r="AE156" s="41">
        <v>4</v>
      </c>
      <c r="AF156" s="41">
        <v>1</v>
      </c>
      <c r="AG156" s="42">
        <f t="shared" si="24"/>
        <v>5.6422327894973218E-7</v>
      </c>
      <c r="AH156" s="52" t="s">
        <v>38</v>
      </c>
      <c r="AI156" s="39" t="s">
        <v>45</v>
      </c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</row>
    <row r="157" spans="1:146" x14ac:dyDescent="0.25">
      <c r="A157" s="12" t="s">
        <v>244</v>
      </c>
      <c r="B157" s="12" t="s">
        <v>245</v>
      </c>
      <c r="C157" s="13" t="s">
        <v>112</v>
      </c>
      <c r="D157" s="14" t="s">
        <v>36</v>
      </c>
      <c r="E157" s="15">
        <v>17</v>
      </c>
      <c r="F157" s="16" t="s">
        <v>37</v>
      </c>
      <c r="G157" s="17">
        <v>0</v>
      </c>
      <c r="H157" s="17">
        <v>0</v>
      </c>
      <c r="I157" s="105" t="s">
        <v>62</v>
      </c>
      <c r="J157" s="16">
        <v>30</v>
      </c>
      <c r="K157" s="13">
        <v>2</v>
      </c>
      <c r="L157" s="13">
        <v>2</v>
      </c>
      <c r="M157" s="13" t="s">
        <v>38</v>
      </c>
      <c r="N157" s="13" t="s">
        <v>38</v>
      </c>
      <c r="O157" s="13" t="s">
        <v>38</v>
      </c>
      <c r="P157" s="18">
        <v>2568017</v>
      </c>
      <c r="Q157" s="17">
        <v>132271</v>
      </c>
      <c r="R157" s="17">
        <v>129578</v>
      </c>
      <c r="S157" s="68">
        <v>0.97964028396247094</v>
      </c>
      <c r="T157" s="17">
        <v>379530</v>
      </c>
      <c r="U157" s="17">
        <v>369723</v>
      </c>
      <c r="V157" s="17">
        <v>1149</v>
      </c>
      <c r="W157" s="22">
        <f t="shared" si="25"/>
        <v>19032036</v>
      </c>
      <c r="X157" s="30">
        <f t="shared" si="18"/>
        <v>1246665</v>
      </c>
      <c r="Y157" s="30">
        <f t="shared" si="19"/>
        <v>1394886</v>
      </c>
      <c r="Z157" s="30">
        <f t="shared" si="20"/>
        <v>148221</v>
      </c>
      <c r="AA157" s="30">
        <f t="shared" si="26"/>
        <v>17785371</v>
      </c>
      <c r="AB157" s="30">
        <f t="shared" si="21"/>
        <v>13064130</v>
      </c>
      <c r="AC157" s="30">
        <f t="shared" si="22"/>
        <v>2878245</v>
      </c>
      <c r="AD157" s="30">
        <f t="shared" si="23"/>
        <v>1728096</v>
      </c>
      <c r="AE157" s="22">
        <v>264</v>
      </c>
      <c r="AF157" s="20">
        <v>259</v>
      </c>
      <c r="AG157" s="23">
        <f t="shared" si="24"/>
        <v>1.3608633359037362E-5</v>
      </c>
      <c r="AH157" s="55" t="s">
        <v>38</v>
      </c>
      <c r="AI157" s="25" t="s">
        <v>3</v>
      </c>
    </row>
    <row r="158" spans="1:146" x14ac:dyDescent="0.25">
      <c r="A158" s="12" t="s">
        <v>246</v>
      </c>
      <c r="B158" s="12" t="s">
        <v>245</v>
      </c>
      <c r="C158" s="13" t="s">
        <v>112</v>
      </c>
      <c r="D158" s="14" t="s">
        <v>42</v>
      </c>
      <c r="E158" s="15">
        <v>17</v>
      </c>
      <c r="F158" s="16" t="s">
        <v>37</v>
      </c>
      <c r="G158" s="17">
        <v>0</v>
      </c>
      <c r="H158" s="17">
        <v>0</v>
      </c>
      <c r="I158" s="105" t="s">
        <v>62</v>
      </c>
      <c r="J158" s="16">
        <v>30</v>
      </c>
      <c r="K158" s="13">
        <v>2</v>
      </c>
      <c r="L158" s="13">
        <v>2</v>
      </c>
      <c r="M158" s="13" t="s">
        <v>38</v>
      </c>
      <c r="N158" s="13" t="s">
        <v>38</v>
      </c>
      <c r="O158" s="13" t="s">
        <v>38</v>
      </c>
      <c r="P158" s="18">
        <v>2912286</v>
      </c>
      <c r="Q158" s="17">
        <v>203558</v>
      </c>
      <c r="R158" s="17">
        <v>183927</v>
      </c>
      <c r="S158" s="19">
        <v>0.90356065593098778</v>
      </c>
      <c r="T158" s="17">
        <v>698851</v>
      </c>
      <c r="U158" s="17">
        <v>625520</v>
      </c>
      <c r="V158" s="17">
        <v>1391</v>
      </c>
      <c r="W158" s="22">
        <f t="shared" si="25"/>
        <v>23040524</v>
      </c>
      <c r="X158" s="30">
        <f t="shared" si="18"/>
        <v>1509235</v>
      </c>
      <c r="Y158" s="30">
        <f t="shared" si="19"/>
        <v>1688674</v>
      </c>
      <c r="Z158" s="30">
        <f t="shared" si="20"/>
        <v>179439</v>
      </c>
      <c r="AA158" s="30">
        <f t="shared" si="26"/>
        <v>21531289</v>
      </c>
      <c r="AB158" s="30">
        <f t="shared" si="21"/>
        <v>15815670</v>
      </c>
      <c r="AC158" s="30">
        <f t="shared" si="22"/>
        <v>3484455</v>
      </c>
      <c r="AD158" s="30">
        <f t="shared" si="23"/>
        <v>2092064</v>
      </c>
      <c r="AE158" s="22">
        <v>180</v>
      </c>
      <c r="AF158" s="20">
        <v>175</v>
      </c>
      <c r="AG158" s="23">
        <f t="shared" si="24"/>
        <v>7.5953133704771641E-6</v>
      </c>
      <c r="AH158" s="55" t="s">
        <v>38</v>
      </c>
      <c r="AI158" s="25" t="s">
        <v>3</v>
      </c>
    </row>
    <row r="159" spans="1:146" x14ac:dyDescent="0.25">
      <c r="A159" s="47" t="s">
        <v>247</v>
      </c>
      <c r="B159" s="47" t="s">
        <v>245</v>
      </c>
      <c r="C159" s="13" t="s">
        <v>112</v>
      </c>
      <c r="D159" s="16" t="s">
        <v>45</v>
      </c>
      <c r="E159" s="15">
        <v>17</v>
      </c>
      <c r="F159" s="16" t="s">
        <v>37</v>
      </c>
      <c r="G159" s="17">
        <v>0</v>
      </c>
      <c r="H159" s="17">
        <v>0</v>
      </c>
      <c r="I159" s="105" t="s">
        <v>62</v>
      </c>
      <c r="J159" s="16">
        <v>30</v>
      </c>
      <c r="K159" s="13">
        <v>2</v>
      </c>
      <c r="L159" s="13">
        <v>2</v>
      </c>
      <c r="M159" s="13">
        <v>150</v>
      </c>
      <c r="N159" s="13" t="s">
        <v>46</v>
      </c>
      <c r="O159" s="13" t="s">
        <v>152</v>
      </c>
      <c r="P159" s="18">
        <v>604266</v>
      </c>
      <c r="Q159" s="17">
        <v>29522</v>
      </c>
      <c r="R159" s="17">
        <v>16474</v>
      </c>
      <c r="S159" s="19">
        <v>0.55802452408373415</v>
      </c>
      <c r="T159" s="17">
        <v>108202</v>
      </c>
      <c r="U159" s="17">
        <v>52010</v>
      </c>
      <c r="V159" s="17">
        <v>107</v>
      </c>
      <c r="W159" s="22">
        <f t="shared" si="25"/>
        <v>1772348</v>
      </c>
      <c r="X159" s="30">
        <f t="shared" si="18"/>
        <v>116095</v>
      </c>
      <c r="Y159" s="30">
        <f t="shared" si="19"/>
        <v>129898</v>
      </c>
      <c r="Z159" s="30">
        <f t="shared" si="20"/>
        <v>13803</v>
      </c>
      <c r="AA159" s="30">
        <f t="shared" si="26"/>
        <v>1656253</v>
      </c>
      <c r="AB159" s="30">
        <f t="shared" si="21"/>
        <v>1216590</v>
      </c>
      <c r="AC159" s="30">
        <f t="shared" si="22"/>
        <v>268035</v>
      </c>
      <c r="AD159" s="30">
        <f t="shared" si="23"/>
        <v>160928</v>
      </c>
      <c r="AE159" s="22">
        <v>4</v>
      </c>
      <c r="AF159" s="22">
        <v>4</v>
      </c>
      <c r="AG159" s="23">
        <f t="shared" si="24"/>
        <v>2.2568931157989287E-6</v>
      </c>
      <c r="AH159" s="24" t="s">
        <v>38</v>
      </c>
      <c r="AI159" s="22" t="s">
        <v>45</v>
      </c>
    </row>
    <row r="160" spans="1:146" s="53" customFormat="1" x14ac:dyDescent="0.25">
      <c r="A160" s="72" t="s">
        <v>248</v>
      </c>
      <c r="B160" s="72" t="s">
        <v>245</v>
      </c>
      <c r="C160" s="32" t="s">
        <v>112</v>
      </c>
      <c r="D160" s="35" t="s">
        <v>45</v>
      </c>
      <c r="E160" s="34">
        <v>17</v>
      </c>
      <c r="F160" s="35" t="s">
        <v>37</v>
      </c>
      <c r="G160" s="36">
        <v>0</v>
      </c>
      <c r="H160" s="36">
        <v>0</v>
      </c>
      <c r="I160" s="106" t="s">
        <v>62</v>
      </c>
      <c r="J160" s="35">
        <v>30</v>
      </c>
      <c r="K160" s="32">
        <v>2</v>
      </c>
      <c r="L160" s="32">
        <v>2</v>
      </c>
      <c r="M160" s="32">
        <v>150</v>
      </c>
      <c r="N160" s="32" t="s">
        <v>46</v>
      </c>
      <c r="O160" s="32" t="s">
        <v>152</v>
      </c>
      <c r="P160" s="37">
        <v>4698105</v>
      </c>
      <c r="Q160" s="36">
        <v>210225</v>
      </c>
      <c r="R160" s="36">
        <v>130791</v>
      </c>
      <c r="S160" s="70">
        <v>0.62214769889404209</v>
      </c>
      <c r="T160" s="36">
        <v>1111254</v>
      </c>
      <c r="U160" s="36">
        <v>464502</v>
      </c>
      <c r="V160" s="36">
        <v>740</v>
      </c>
      <c r="W160" s="39">
        <f t="shared" si="25"/>
        <v>12257360</v>
      </c>
      <c r="X160" s="40">
        <f t="shared" si="18"/>
        <v>802900</v>
      </c>
      <c r="Y160" s="40">
        <f t="shared" si="19"/>
        <v>898360</v>
      </c>
      <c r="Z160" s="40">
        <f t="shared" si="20"/>
        <v>95460</v>
      </c>
      <c r="AA160" s="40">
        <f t="shared" si="26"/>
        <v>11454460</v>
      </c>
      <c r="AB160" s="40">
        <f t="shared" si="21"/>
        <v>8413800</v>
      </c>
      <c r="AC160" s="40">
        <f t="shared" si="22"/>
        <v>1853700</v>
      </c>
      <c r="AD160" s="40">
        <f t="shared" si="23"/>
        <v>1112960</v>
      </c>
      <c r="AE160" s="39">
        <v>13</v>
      </c>
      <c r="AF160" s="39">
        <v>13</v>
      </c>
      <c r="AG160" s="42">
        <f t="shared" si="24"/>
        <v>1.060587271647402E-6</v>
      </c>
      <c r="AH160" s="82" t="s">
        <v>249</v>
      </c>
      <c r="AI160" s="44" t="s">
        <v>45</v>
      </c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</row>
    <row r="161" spans="1:146" x14ac:dyDescent="0.25">
      <c r="A161" s="28" t="s">
        <v>250</v>
      </c>
      <c r="B161" s="28" t="s">
        <v>251</v>
      </c>
      <c r="C161" s="13" t="s">
        <v>94</v>
      </c>
      <c r="D161" s="14" t="s">
        <v>36</v>
      </c>
      <c r="E161" s="15">
        <v>0.99</v>
      </c>
      <c r="F161" s="16" t="s">
        <v>81</v>
      </c>
      <c r="G161" s="17">
        <v>0</v>
      </c>
      <c r="H161" s="17">
        <v>0</v>
      </c>
      <c r="I161" s="105" t="s">
        <v>99</v>
      </c>
      <c r="J161" s="16">
        <v>10</v>
      </c>
      <c r="K161" s="13">
        <v>2</v>
      </c>
      <c r="L161" s="13">
        <v>2</v>
      </c>
      <c r="M161" s="13" t="s">
        <v>38</v>
      </c>
      <c r="N161" s="13" t="s">
        <v>38</v>
      </c>
      <c r="O161" s="13" t="s">
        <v>38</v>
      </c>
      <c r="P161" s="18">
        <v>13273259</v>
      </c>
      <c r="Q161" s="17">
        <v>361940</v>
      </c>
      <c r="R161" s="17">
        <v>321045</v>
      </c>
      <c r="S161" s="29">
        <v>0.8870116593910593</v>
      </c>
      <c r="T161" s="17">
        <v>1471938</v>
      </c>
      <c r="U161" s="17">
        <v>1264329</v>
      </c>
      <c r="V161" s="17">
        <v>2463</v>
      </c>
      <c r="W161" s="22">
        <f t="shared" si="25"/>
        <v>40797132</v>
      </c>
      <c r="X161" s="30">
        <f t="shared" si="18"/>
        <v>2672355</v>
      </c>
      <c r="Y161" s="30">
        <f t="shared" si="19"/>
        <v>2990082</v>
      </c>
      <c r="Z161" s="30">
        <f t="shared" si="20"/>
        <v>317727</v>
      </c>
      <c r="AA161" s="30">
        <f t="shared" si="26"/>
        <v>38124777</v>
      </c>
      <c r="AB161" s="30">
        <f t="shared" si="21"/>
        <v>28004310</v>
      </c>
      <c r="AC161" s="30">
        <f t="shared" si="22"/>
        <v>6169815</v>
      </c>
      <c r="AD161" s="30">
        <f t="shared" si="23"/>
        <v>3704352</v>
      </c>
      <c r="AE161" s="22">
        <v>96</v>
      </c>
      <c r="AF161" s="22">
        <v>92</v>
      </c>
      <c r="AG161" s="23">
        <f t="shared" si="24"/>
        <v>2.2550604782708746E-6</v>
      </c>
      <c r="AH161" s="17" t="s">
        <v>43</v>
      </c>
      <c r="AI161" s="22" t="s">
        <v>3</v>
      </c>
    </row>
    <row r="162" spans="1:146" x14ac:dyDescent="0.25">
      <c r="A162" s="65" t="s">
        <v>252</v>
      </c>
      <c r="B162" s="65" t="s">
        <v>251</v>
      </c>
      <c r="C162" s="13" t="s">
        <v>94</v>
      </c>
      <c r="D162" s="14" t="s">
        <v>42</v>
      </c>
      <c r="E162" s="15">
        <v>0.99</v>
      </c>
      <c r="F162" s="16" t="s">
        <v>81</v>
      </c>
      <c r="G162" s="17">
        <v>0</v>
      </c>
      <c r="H162" s="17">
        <v>0</v>
      </c>
      <c r="I162" s="105" t="s">
        <v>99</v>
      </c>
      <c r="J162" s="16">
        <v>10</v>
      </c>
      <c r="K162" s="13">
        <v>2</v>
      </c>
      <c r="L162" s="13">
        <v>2</v>
      </c>
      <c r="M162" s="13" t="s">
        <v>38</v>
      </c>
      <c r="N162" s="13" t="s">
        <v>38</v>
      </c>
      <c r="O162" s="13" t="s">
        <v>38</v>
      </c>
      <c r="P162" s="18">
        <v>15245940</v>
      </c>
      <c r="Q162" s="17">
        <v>622464</v>
      </c>
      <c r="R162" s="17">
        <v>600640</v>
      </c>
      <c r="S162" s="29">
        <v>0.96493933785728969</v>
      </c>
      <c r="T162" s="17">
        <v>2607007</v>
      </c>
      <c r="U162" s="17">
        <v>2502529</v>
      </c>
      <c r="V162" s="17">
        <v>4458</v>
      </c>
      <c r="W162" s="22">
        <f t="shared" si="25"/>
        <v>73842312</v>
      </c>
      <c r="X162" s="30">
        <f t="shared" si="18"/>
        <v>4836930</v>
      </c>
      <c r="Y162" s="30">
        <f t="shared" si="19"/>
        <v>5412012</v>
      </c>
      <c r="Z162" s="30">
        <f t="shared" si="20"/>
        <v>575082</v>
      </c>
      <c r="AA162" s="30">
        <f t="shared" si="26"/>
        <v>69005382</v>
      </c>
      <c r="AB162" s="30">
        <f t="shared" si="21"/>
        <v>50687460</v>
      </c>
      <c r="AC162" s="30">
        <f t="shared" si="22"/>
        <v>11167290</v>
      </c>
      <c r="AD162" s="30">
        <f t="shared" si="23"/>
        <v>6704832</v>
      </c>
      <c r="AE162" s="22">
        <v>109</v>
      </c>
      <c r="AF162" s="22">
        <v>105</v>
      </c>
      <c r="AG162" s="23">
        <f t="shared" si="24"/>
        <v>1.4219489768955229E-6</v>
      </c>
      <c r="AH162" s="17" t="s">
        <v>43</v>
      </c>
      <c r="AI162" s="25" t="s">
        <v>3</v>
      </c>
    </row>
    <row r="163" spans="1:146" x14ac:dyDescent="0.25">
      <c r="A163" s="47" t="s">
        <v>253</v>
      </c>
      <c r="B163" s="47" t="s">
        <v>251</v>
      </c>
      <c r="C163" s="13" t="s">
        <v>35</v>
      </c>
      <c r="D163" s="14" t="s">
        <v>45</v>
      </c>
      <c r="E163" s="15">
        <v>0.99</v>
      </c>
      <c r="F163" s="16" t="s">
        <v>81</v>
      </c>
      <c r="G163" s="17">
        <v>0</v>
      </c>
      <c r="H163" s="17">
        <v>0</v>
      </c>
      <c r="I163" s="105" t="s">
        <v>99</v>
      </c>
      <c r="J163" s="16">
        <v>10</v>
      </c>
      <c r="K163" s="13">
        <v>2</v>
      </c>
      <c r="L163" s="13">
        <v>2</v>
      </c>
      <c r="M163" s="13">
        <v>125</v>
      </c>
      <c r="N163" s="13" t="s">
        <v>46</v>
      </c>
      <c r="O163" s="13" t="s">
        <v>152</v>
      </c>
      <c r="P163" s="18">
        <v>3695151</v>
      </c>
      <c r="Q163" s="17">
        <v>90105</v>
      </c>
      <c r="R163" s="17">
        <v>80953</v>
      </c>
      <c r="S163" s="19">
        <v>0.89842960989956167</v>
      </c>
      <c r="T163" s="17">
        <v>390969</v>
      </c>
      <c r="U163" s="17">
        <v>345137</v>
      </c>
      <c r="V163" s="17">
        <v>474</v>
      </c>
      <c r="W163" s="22">
        <f t="shared" si="25"/>
        <v>7851336</v>
      </c>
      <c r="X163" s="30">
        <f t="shared" si="18"/>
        <v>514290</v>
      </c>
      <c r="Y163" s="30">
        <f t="shared" si="19"/>
        <v>575436</v>
      </c>
      <c r="Z163" s="30">
        <f t="shared" si="20"/>
        <v>61146</v>
      </c>
      <c r="AA163" s="30">
        <f t="shared" si="26"/>
        <v>7337046</v>
      </c>
      <c r="AB163" s="30">
        <f t="shared" si="21"/>
        <v>5389380</v>
      </c>
      <c r="AC163" s="30">
        <f t="shared" si="22"/>
        <v>1187370</v>
      </c>
      <c r="AD163" s="30">
        <f t="shared" si="23"/>
        <v>712896</v>
      </c>
      <c r="AE163" s="22">
        <v>10</v>
      </c>
      <c r="AF163" s="20">
        <v>10</v>
      </c>
      <c r="AG163" s="23">
        <f t="shared" si="24"/>
        <v>1.2736685832831509E-6</v>
      </c>
      <c r="AH163" s="24" t="s">
        <v>38</v>
      </c>
      <c r="AI163" s="22" t="s">
        <v>45</v>
      </c>
    </row>
    <row r="164" spans="1:146" s="53" customFormat="1" x14ac:dyDescent="0.25">
      <c r="A164" s="72" t="s">
        <v>254</v>
      </c>
      <c r="B164" s="72" t="s">
        <v>251</v>
      </c>
      <c r="C164" s="32" t="s">
        <v>55</v>
      </c>
      <c r="D164" s="33" t="s">
        <v>45</v>
      </c>
      <c r="E164" s="34">
        <v>0.99</v>
      </c>
      <c r="F164" s="35" t="s">
        <v>81</v>
      </c>
      <c r="G164" s="36">
        <v>0</v>
      </c>
      <c r="H164" s="36">
        <v>0</v>
      </c>
      <c r="I164" s="106" t="s">
        <v>99</v>
      </c>
      <c r="J164" s="35">
        <v>10</v>
      </c>
      <c r="K164" s="32">
        <v>2</v>
      </c>
      <c r="L164" s="32">
        <v>2</v>
      </c>
      <c r="M164" s="32">
        <v>100</v>
      </c>
      <c r="N164" s="32" t="s">
        <v>46</v>
      </c>
      <c r="O164" s="32" t="s">
        <v>152</v>
      </c>
      <c r="P164" s="37">
        <v>826492</v>
      </c>
      <c r="Q164" s="36">
        <v>55468</v>
      </c>
      <c r="R164" s="36">
        <v>51376</v>
      </c>
      <c r="S164" s="38">
        <v>0.92622773491021848</v>
      </c>
      <c r="T164" s="36">
        <v>213506</v>
      </c>
      <c r="U164" s="36">
        <v>191208</v>
      </c>
      <c r="V164" s="36">
        <v>359</v>
      </c>
      <c r="W164" s="39">
        <f t="shared" si="25"/>
        <v>5946476</v>
      </c>
      <c r="X164" s="40">
        <f t="shared" si="18"/>
        <v>389515</v>
      </c>
      <c r="Y164" s="40">
        <f t="shared" si="19"/>
        <v>435826</v>
      </c>
      <c r="Z164" s="40">
        <f t="shared" si="20"/>
        <v>46311</v>
      </c>
      <c r="AA164" s="40">
        <f t="shared" si="26"/>
        <v>5556961</v>
      </c>
      <c r="AB164" s="40">
        <f t="shared" si="21"/>
        <v>4081830</v>
      </c>
      <c r="AC164" s="40">
        <f t="shared" si="22"/>
        <v>899295</v>
      </c>
      <c r="AD164" s="40">
        <f t="shared" si="23"/>
        <v>539936</v>
      </c>
      <c r="AE164" s="39">
        <v>3</v>
      </c>
      <c r="AF164" s="39">
        <v>3</v>
      </c>
      <c r="AG164" s="42">
        <f t="shared" si="24"/>
        <v>5.0450048062079123E-7</v>
      </c>
      <c r="AH164" s="52" t="s">
        <v>38</v>
      </c>
      <c r="AI164" s="39" t="s">
        <v>45</v>
      </c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</row>
    <row r="165" spans="1:146" x14ac:dyDescent="0.25">
      <c r="A165" s="12" t="s">
        <v>255</v>
      </c>
      <c r="B165" s="12" t="s">
        <v>257</v>
      </c>
      <c r="C165" s="13" t="s">
        <v>55</v>
      </c>
      <c r="D165" s="14" t="s">
        <v>60</v>
      </c>
      <c r="E165" s="15">
        <v>13</v>
      </c>
      <c r="F165" s="16" t="s">
        <v>61</v>
      </c>
      <c r="G165" s="17">
        <v>1</v>
      </c>
      <c r="H165" s="17">
        <v>1</v>
      </c>
      <c r="I165" s="105" t="s">
        <v>39</v>
      </c>
      <c r="J165" s="16">
        <v>17</v>
      </c>
      <c r="K165" s="13">
        <v>12</v>
      </c>
      <c r="L165" s="13">
        <v>10</v>
      </c>
      <c r="M165" s="13" t="s">
        <v>38</v>
      </c>
      <c r="N165" s="13" t="s">
        <v>38</v>
      </c>
      <c r="O165" s="13" t="s">
        <v>38</v>
      </c>
      <c r="P165" s="18">
        <v>7239595</v>
      </c>
      <c r="Q165" s="17">
        <v>538245</v>
      </c>
      <c r="R165" s="17">
        <v>529359</v>
      </c>
      <c r="S165" s="19">
        <v>0.98349078951035307</v>
      </c>
      <c r="T165" s="17">
        <v>2018941</v>
      </c>
      <c r="U165" s="17">
        <v>1980290</v>
      </c>
      <c r="V165" s="17">
        <v>3784</v>
      </c>
      <c r="W165" s="20">
        <f t="shared" si="25"/>
        <v>62678176</v>
      </c>
      <c r="X165" s="21">
        <f t="shared" si="18"/>
        <v>4105640</v>
      </c>
      <c r="Y165" s="21">
        <f t="shared" si="19"/>
        <v>4593776</v>
      </c>
      <c r="Z165" s="21">
        <f t="shared" si="20"/>
        <v>488136</v>
      </c>
      <c r="AA165" s="21">
        <f t="shared" si="26"/>
        <v>58572536</v>
      </c>
      <c r="AB165" s="21">
        <f t="shared" si="21"/>
        <v>43024080</v>
      </c>
      <c r="AC165" s="21">
        <f t="shared" si="22"/>
        <v>9478920</v>
      </c>
      <c r="AD165" s="21">
        <f t="shared" si="23"/>
        <v>5691136</v>
      </c>
      <c r="AE165" s="20">
        <v>269</v>
      </c>
      <c r="AF165" s="20">
        <v>260</v>
      </c>
      <c r="AG165" s="23">
        <f t="shared" si="24"/>
        <v>4.1481743182826504E-6</v>
      </c>
      <c r="AH165" s="54" t="s">
        <v>38</v>
      </c>
      <c r="AI165" s="22" t="s">
        <v>3</v>
      </c>
    </row>
    <row r="166" spans="1:146" x14ac:dyDescent="0.25">
      <c r="A166" s="49" t="s">
        <v>256</v>
      </c>
      <c r="B166" s="49" t="s">
        <v>257</v>
      </c>
      <c r="C166" s="13" t="s">
        <v>51</v>
      </c>
      <c r="D166" s="14" t="s">
        <v>36</v>
      </c>
      <c r="E166" s="15">
        <v>13</v>
      </c>
      <c r="F166" s="16" t="s">
        <v>61</v>
      </c>
      <c r="G166" s="17">
        <v>1</v>
      </c>
      <c r="H166" s="17">
        <v>1</v>
      </c>
      <c r="I166" s="105" t="s">
        <v>39</v>
      </c>
      <c r="J166" s="16">
        <v>17</v>
      </c>
      <c r="K166" s="13">
        <v>12</v>
      </c>
      <c r="L166" s="13">
        <v>10</v>
      </c>
      <c r="M166" s="13" t="s">
        <v>38</v>
      </c>
      <c r="N166" s="13" t="s">
        <v>38</v>
      </c>
      <c r="O166" s="13" t="s">
        <v>38</v>
      </c>
      <c r="P166" s="18">
        <v>9777389</v>
      </c>
      <c r="Q166" s="17">
        <v>623906</v>
      </c>
      <c r="R166" s="17">
        <v>604224</v>
      </c>
      <c r="S166" s="19">
        <v>0.96845358114844227</v>
      </c>
      <c r="T166" s="17">
        <v>2742863</v>
      </c>
      <c r="U166" s="17">
        <v>2647736</v>
      </c>
      <c r="V166" s="17">
        <v>4302</v>
      </c>
      <c r="W166" s="71">
        <f t="shared" si="25"/>
        <v>71258328</v>
      </c>
      <c r="X166" s="21">
        <f t="shared" si="18"/>
        <v>4667670</v>
      </c>
      <c r="Y166" s="21">
        <f t="shared" si="19"/>
        <v>5222628</v>
      </c>
      <c r="Z166" s="21">
        <f t="shared" si="20"/>
        <v>554958</v>
      </c>
      <c r="AA166" s="21">
        <f t="shared" si="26"/>
        <v>66590658</v>
      </c>
      <c r="AB166" s="21">
        <f t="shared" si="21"/>
        <v>48913740</v>
      </c>
      <c r="AC166" s="21">
        <f t="shared" si="22"/>
        <v>10776510</v>
      </c>
      <c r="AD166" s="21">
        <f t="shared" si="23"/>
        <v>6470208</v>
      </c>
      <c r="AE166" s="71">
        <v>570</v>
      </c>
      <c r="AF166" s="71">
        <v>561</v>
      </c>
      <c r="AG166" s="23">
        <f t="shared" si="24"/>
        <v>7.8727640087204957E-6</v>
      </c>
      <c r="AH166" s="24" t="s">
        <v>38</v>
      </c>
      <c r="AI166" s="25" t="s">
        <v>3</v>
      </c>
    </row>
    <row r="167" spans="1:146" x14ac:dyDescent="0.25">
      <c r="A167" s="49" t="s">
        <v>258</v>
      </c>
      <c r="B167" s="49" t="s">
        <v>257</v>
      </c>
      <c r="C167" s="13" t="s">
        <v>51</v>
      </c>
      <c r="D167" s="14" t="s">
        <v>42</v>
      </c>
      <c r="E167" s="15">
        <v>13</v>
      </c>
      <c r="F167" s="16" t="s">
        <v>61</v>
      </c>
      <c r="G167" s="17">
        <v>1</v>
      </c>
      <c r="H167" s="17">
        <v>1</v>
      </c>
      <c r="I167" s="105" t="s">
        <v>39</v>
      </c>
      <c r="J167" s="16">
        <v>17</v>
      </c>
      <c r="K167" s="13">
        <v>12</v>
      </c>
      <c r="L167" s="13">
        <v>10</v>
      </c>
      <c r="M167" s="13" t="s">
        <v>38</v>
      </c>
      <c r="N167" s="13" t="s">
        <v>38</v>
      </c>
      <c r="O167" s="13" t="s">
        <v>38</v>
      </c>
      <c r="P167" s="18">
        <v>8977929</v>
      </c>
      <c r="Q167" s="17">
        <v>409359</v>
      </c>
      <c r="R167" s="17">
        <v>327282</v>
      </c>
      <c r="S167" s="19">
        <v>0.79949872849992309</v>
      </c>
      <c r="T167" s="17">
        <v>1533668</v>
      </c>
      <c r="U167" s="17">
        <v>1185158</v>
      </c>
      <c r="V167" s="56">
        <v>2084</v>
      </c>
      <c r="W167" s="71">
        <f t="shared" si="25"/>
        <v>34519376</v>
      </c>
      <c r="X167" s="21">
        <f t="shared" si="18"/>
        <v>2261140</v>
      </c>
      <c r="Y167" s="21">
        <f t="shared" si="19"/>
        <v>2529976</v>
      </c>
      <c r="Z167" s="21">
        <f t="shared" si="20"/>
        <v>268836</v>
      </c>
      <c r="AA167" s="21">
        <f t="shared" si="26"/>
        <v>32258236</v>
      </c>
      <c r="AB167" s="21">
        <f t="shared" si="21"/>
        <v>23695080</v>
      </c>
      <c r="AC167" s="21">
        <f t="shared" si="22"/>
        <v>5220420</v>
      </c>
      <c r="AD167" s="21">
        <f t="shared" si="23"/>
        <v>3134336</v>
      </c>
      <c r="AE167" s="71">
        <v>164</v>
      </c>
      <c r="AF167" s="71">
        <v>155</v>
      </c>
      <c r="AG167" s="23">
        <f t="shared" si="24"/>
        <v>4.4902318048854649E-6</v>
      </c>
      <c r="AH167" s="24" t="s">
        <v>38</v>
      </c>
      <c r="AI167" s="22" t="s">
        <v>3</v>
      </c>
    </row>
    <row r="168" spans="1:146" x14ac:dyDescent="0.25">
      <c r="A168" s="58" t="s">
        <v>259</v>
      </c>
      <c r="B168" s="58" t="s">
        <v>257</v>
      </c>
      <c r="C168" s="13" t="s">
        <v>51</v>
      </c>
      <c r="D168" s="14" t="s">
        <v>45</v>
      </c>
      <c r="E168" s="15">
        <v>13</v>
      </c>
      <c r="F168" s="16" t="s">
        <v>61</v>
      </c>
      <c r="G168" s="17">
        <v>1</v>
      </c>
      <c r="H168" s="17">
        <v>1</v>
      </c>
      <c r="I168" s="105" t="s">
        <v>39</v>
      </c>
      <c r="J168" s="16">
        <v>17</v>
      </c>
      <c r="K168" s="13">
        <v>12</v>
      </c>
      <c r="L168" s="13">
        <v>7</v>
      </c>
      <c r="M168" s="13">
        <v>150</v>
      </c>
      <c r="N168" s="13" t="s">
        <v>46</v>
      </c>
      <c r="O168" s="13" t="s">
        <v>152</v>
      </c>
      <c r="P168" s="18">
        <v>4164432</v>
      </c>
      <c r="Q168" s="17">
        <v>176426</v>
      </c>
      <c r="R168" s="17">
        <v>5010</v>
      </c>
      <c r="S168" s="19">
        <v>2.8397175019554941E-2</v>
      </c>
      <c r="T168" s="17">
        <v>776942</v>
      </c>
      <c r="U168" s="17">
        <v>17544</v>
      </c>
      <c r="V168" s="17">
        <v>30</v>
      </c>
      <c r="W168" s="20">
        <f t="shared" si="25"/>
        <v>496920</v>
      </c>
      <c r="X168" s="21">
        <f t="shared" si="18"/>
        <v>32550</v>
      </c>
      <c r="Y168" s="21">
        <f t="shared" si="19"/>
        <v>36420</v>
      </c>
      <c r="Z168" s="21">
        <f t="shared" si="20"/>
        <v>3870</v>
      </c>
      <c r="AA168" s="21">
        <f t="shared" si="26"/>
        <v>464370</v>
      </c>
      <c r="AB168" s="21">
        <f t="shared" si="21"/>
        <v>341100</v>
      </c>
      <c r="AC168" s="21">
        <f t="shared" si="22"/>
        <v>75150</v>
      </c>
      <c r="AD168" s="21">
        <f t="shared" si="23"/>
        <v>45120</v>
      </c>
      <c r="AE168" s="20">
        <v>4</v>
      </c>
      <c r="AF168" s="20">
        <v>3</v>
      </c>
      <c r="AG168" s="23">
        <f t="shared" si="24"/>
        <v>6.037189084762135E-6</v>
      </c>
      <c r="AH168" s="24" t="s">
        <v>38</v>
      </c>
      <c r="AI168" s="24" t="s">
        <v>69</v>
      </c>
    </row>
    <row r="169" spans="1:146" x14ac:dyDescent="0.25">
      <c r="A169" s="83" t="s">
        <v>260</v>
      </c>
      <c r="B169" s="83" t="s">
        <v>257</v>
      </c>
      <c r="C169" s="13" t="s">
        <v>58</v>
      </c>
      <c r="D169" s="14" t="s">
        <v>45</v>
      </c>
      <c r="E169" s="15">
        <v>13</v>
      </c>
      <c r="F169" s="16" t="s">
        <v>61</v>
      </c>
      <c r="G169" s="17">
        <v>1</v>
      </c>
      <c r="H169" s="17">
        <v>1</v>
      </c>
      <c r="I169" s="105" t="s">
        <v>39</v>
      </c>
      <c r="J169" s="16">
        <v>17</v>
      </c>
      <c r="K169" s="13">
        <v>12</v>
      </c>
      <c r="L169" s="13">
        <v>7</v>
      </c>
      <c r="M169" s="13">
        <v>100</v>
      </c>
      <c r="N169" s="13" t="s">
        <v>46</v>
      </c>
      <c r="O169" s="13" t="s">
        <v>152</v>
      </c>
      <c r="P169" s="18">
        <v>952626</v>
      </c>
      <c r="Q169" s="56">
        <v>30739</v>
      </c>
      <c r="R169" s="56">
        <v>22319</v>
      </c>
      <c r="S169" s="60">
        <v>0.72608087445915614</v>
      </c>
      <c r="T169" s="56">
        <v>97883</v>
      </c>
      <c r="U169" s="56">
        <v>64085</v>
      </c>
      <c r="V169" s="56">
        <v>127</v>
      </c>
      <c r="W169" s="22">
        <f t="shared" si="25"/>
        <v>2103628</v>
      </c>
      <c r="X169" s="30">
        <f t="shared" si="18"/>
        <v>137795</v>
      </c>
      <c r="Y169" s="30">
        <f t="shared" si="19"/>
        <v>154178</v>
      </c>
      <c r="Z169" s="30">
        <f t="shared" si="20"/>
        <v>16383</v>
      </c>
      <c r="AA169" s="30">
        <f t="shared" si="26"/>
        <v>1965833</v>
      </c>
      <c r="AB169" s="30">
        <f t="shared" si="21"/>
        <v>1443990</v>
      </c>
      <c r="AC169" s="30">
        <f t="shared" si="22"/>
        <v>318135</v>
      </c>
      <c r="AD169" s="30">
        <f t="shared" si="23"/>
        <v>191008</v>
      </c>
      <c r="AE169" s="22">
        <v>9</v>
      </c>
      <c r="AF169" s="22">
        <v>8</v>
      </c>
      <c r="AG169" s="23">
        <f t="shared" si="24"/>
        <v>3.8029537541808725E-6</v>
      </c>
      <c r="AH169" s="24" t="s">
        <v>38</v>
      </c>
      <c r="AI169" s="22" t="s">
        <v>45</v>
      </c>
    </row>
    <row r="170" spans="1:146" x14ac:dyDescent="0.25">
      <c r="A170" s="58" t="s">
        <v>261</v>
      </c>
      <c r="B170" s="58" t="s">
        <v>257</v>
      </c>
      <c r="C170" s="13" t="s">
        <v>58</v>
      </c>
      <c r="D170" s="14" t="s">
        <v>45</v>
      </c>
      <c r="E170" s="15">
        <v>13</v>
      </c>
      <c r="F170" s="16" t="s">
        <v>61</v>
      </c>
      <c r="G170" s="17">
        <v>1</v>
      </c>
      <c r="H170" s="17">
        <v>0</v>
      </c>
      <c r="I170" s="105" t="s">
        <v>39</v>
      </c>
      <c r="J170" s="16">
        <v>17</v>
      </c>
      <c r="K170" s="13">
        <v>12</v>
      </c>
      <c r="L170" s="13">
        <v>7</v>
      </c>
      <c r="M170" s="13">
        <v>125</v>
      </c>
      <c r="N170" s="13" t="s">
        <v>46</v>
      </c>
      <c r="O170" s="13" t="s">
        <v>152</v>
      </c>
      <c r="P170" s="18">
        <v>1097337</v>
      </c>
      <c r="Q170" s="17">
        <v>34236</v>
      </c>
      <c r="R170" s="17">
        <v>9174</v>
      </c>
      <c r="S170" s="19">
        <v>0.26796354714335785</v>
      </c>
      <c r="T170" s="17">
        <v>110016</v>
      </c>
      <c r="U170" s="17">
        <v>25989</v>
      </c>
      <c r="V170" s="17">
        <v>48</v>
      </c>
      <c r="W170" s="22">
        <f t="shared" si="25"/>
        <v>795072</v>
      </c>
      <c r="X170" s="30">
        <f t="shared" si="18"/>
        <v>52080</v>
      </c>
      <c r="Y170" s="30">
        <f t="shared" si="19"/>
        <v>58272</v>
      </c>
      <c r="Z170" s="30">
        <f t="shared" si="20"/>
        <v>6192</v>
      </c>
      <c r="AA170" s="30">
        <f t="shared" si="26"/>
        <v>742992</v>
      </c>
      <c r="AB170" s="30">
        <f t="shared" si="21"/>
        <v>545760</v>
      </c>
      <c r="AC170" s="30">
        <f t="shared" si="22"/>
        <v>120240</v>
      </c>
      <c r="AD170" s="30">
        <f t="shared" si="23"/>
        <v>72192</v>
      </c>
      <c r="AE170" s="22">
        <v>3</v>
      </c>
      <c r="AF170" s="22">
        <v>3</v>
      </c>
      <c r="AG170" s="23">
        <f t="shared" si="24"/>
        <v>3.7732431779763342E-6</v>
      </c>
      <c r="AH170" s="24" t="s">
        <v>38</v>
      </c>
      <c r="AI170" s="24" t="s">
        <v>69</v>
      </c>
    </row>
    <row r="171" spans="1:146" x14ac:dyDescent="0.25">
      <c r="A171" s="65" t="s">
        <v>262</v>
      </c>
      <c r="B171" s="65" t="s">
        <v>257</v>
      </c>
      <c r="C171" s="13" t="s">
        <v>58</v>
      </c>
      <c r="D171" s="14" t="s">
        <v>45</v>
      </c>
      <c r="E171" s="15">
        <v>13</v>
      </c>
      <c r="F171" s="16" t="s">
        <v>61</v>
      </c>
      <c r="G171" s="17">
        <v>1</v>
      </c>
      <c r="H171" s="17">
        <v>0</v>
      </c>
      <c r="I171" s="105" t="s">
        <v>39</v>
      </c>
      <c r="J171" s="16">
        <v>17</v>
      </c>
      <c r="K171" s="13">
        <v>12</v>
      </c>
      <c r="L171" s="13">
        <v>7</v>
      </c>
      <c r="M171" s="13">
        <v>75</v>
      </c>
      <c r="N171" s="59" t="s">
        <v>68</v>
      </c>
      <c r="O171" s="13" t="s">
        <v>152</v>
      </c>
      <c r="P171" s="18">
        <v>892365</v>
      </c>
      <c r="Q171" s="17">
        <v>35888</v>
      </c>
      <c r="R171" s="17">
        <v>24848</v>
      </c>
      <c r="S171" s="19">
        <v>0.6923762817654926</v>
      </c>
      <c r="T171" s="17">
        <v>124479</v>
      </c>
      <c r="U171" s="17">
        <v>79687</v>
      </c>
      <c r="V171" s="56">
        <v>173</v>
      </c>
      <c r="W171" s="20">
        <f t="shared" si="25"/>
        <v>2865572</v>
      </c>
      <c r="X171" s="21">
        <f t="shared" si="18"/>
        <v>187705</v>
      </c>
      <c r="Y171" s="21">
        <f t="shared" si="19"/>
        <v>210022</v>
      </c>
      <c r="Z171" s="21">
        <f t="shared" si="20"/>
        <v>22317</v>
      </c>
      <c r="AA171" s="21">
        <f t="shared" si="26"/>
        <v>2677867</v>
      </c>
      <c r="AB171" s="21">
        <f t="shared" si="21"/>
        <v>1967010</v>
      </c>
      <c r="AC171" s="21">
        <f t="shared" si="22"/>
        <v>433365</v>
      </c>
      <c r="AD171" s="21">
        <f t="shared" si="23"/>
        <v>260192</v>
      </c>
      <c r="AE171" s="20">
        <v>3</v>
      </c>
      <c r="AF171" s="20">
        <v>3</v>
      </c>
      <c r="AG171" s="23">
        <f t="shared" si="24"/>
        <v>1.046911401981873E-6</v>
      </c>
      <c r="AH171" s="55" t="s">
        <v>38</v>
      </c>
      <c r="AI171" s="25" t="s">
        <v>45</v>
      </c>
    </row>
    <row r="172" spans="1:146" x14ac:dyDescent="0.25">
      <c r="A172" s="48" t="s">
        <v>263</v>
      </c>
      <c r="B172" s="48" t="s">
        <v>257</v>
      </c>
      <c r="C172" s="13" t="s">
        <v>58</v>
      </c>
      <c r="D172" s="14" t="s">
        <v>45</v>
      </c>
      <c r="E172" s="15">
        <v>13</v>
      </c>
      <c r="F172" s="16" t="s">
        <v>61</v>
      </c>
      <c r="G172" s="17">
        <v>1</v>
      </c>
      <c r="H172" s="17">
        <v>0</v>
      </c>
      <c r="I172" s="105" t="s">
        <v>39</v>
      </c>
      <c r="J172" s="16">
        <v>17</v>
      </c>
      <c r="K172" s="13">
        <v>12</v>
      </c>
      <c r="L172" s="13">
        <v>7</v>
      </c>
      <c r="M172" s="13">
        <v>125</v>
      </c>
      <c r="N172" s="59" t="s">
        <v>68</v>
      </c>
      <c r="O172" s="13" t="s">
        <v>152</v>
      </c>
      <c r="P172" s="18">
        <v>665790</v>
      </c>
      <c r="Q172" s="17">
        <v>17943</v>
      </c>
      <c r="R172" s="17">
        <v>11885</v>
      </c>
      <c r="S172" s="19">
        <v>0.66237529955971686</v>
      </c>
      <c r="T172" s="17">
        <v>60208</v>
      </c>
      <c r="U172" s="17">
        <v>36262</v>
      </c>
      <c r="V172" s="17">
        <v>82</v>
      </c>
      <c r="W172" s="22">
        <f t="shared" si="25"/>
        <v>1358248</v>
      </c>
      <c r="X172" s="30">
        <f t="shared" si="18"/>
        <v>88970</v>
      </c>
      <c r="Y172" s="30">
        <f t="shared" si="19"/>
        <v>99548</v>
      </c>
      <c r="Z172" s="30">
        <f t="shared" si="20"/>
        <v>10578</v>
      </c>
      <c r="AA172" s="30">
        <f t="shared" si="26"/>
        <v>1269278</v>
      </c>
      <c r="AB172" s="30">
        <f t="shared" si="21"/>
        <v>932340</v>
      </c>
      <c r="AC172" s="30">
        <f t="shared" si="22"/>
        <v>205410</v>
      </c>
      <c r="AD172" s="30">
        <f t="shared" si="23"/>
        <v>123328</v>
      </c>
      <c r="AE172" s="22">
        <v>3</v>
      </c>
      <c r="AF172" s="20">
        <v>3</v>
      </c>
      <c r="AG172" s="23">
        <f t="shared" si="24"/>
        <v>2.2087277139373662E-6</v>
      </c>
      <c r="AH172" s="55" t="s">
        <v>38</v>
      </c>
      <c r="AI172" s="25" t="s">
        <v>45</v>
      </c>
    </row>
    <row r="173" spans="1:146" x14ac:dyDescent="0.25">
      <c r="A173" s="47" t="s">
        <v>264</v>
      </c>
      <c r="B173" s="47" t="s">
        <v>257</v>
      </c>
      <c r="C173" s="13" t="s">
        <v>58</v>
      </c>
      <c r="D173" s="14" t="s">
        <v>45</v>
      </c>
      <c r="E173" s="15">
        <v>13</v>
      </c>
      <c r="F173" s="16" t="s">
        <v>61</v>
      </c>
      <c r="G173" s="17">
        <v>1</v>
      </c>
      <c r="H173" s="17">
        <v>1</v>
      </c>
      <c r="I173" s="105" t="s">
        <v>39</v>
      </c>
      <c r="J173" s="16">
        <v>17</v>
      </c>
      <c r="K173" s="13">
        <v>12</v>
      </c>
      <c r="L173" s="13">
        <v>7</v>
      </c>
      <c r="M173" s="13">
        <v>75</v>
      </c>
      <c r="N173" s="59" t="s">
        <v>68</v>
      </c>
      <c r="O173" s="13" t="s">
        <v>152</v>
      </c>
      <c r="P173" s="18">
        <v>843523</v>
      </c>
      <c r="Q173" s="17">
        <v>40430</v>
      </c>
      <c r="R173" s="17">
        <v>31776</v>
      </c>
      <c r="S173" s="19">
        <v>0.78595102646549597</v>
      </c>
      <c r="T173" s="17">
        <v>144210</v>
      </c>
      <c r="U173" s="17">
        <v>106000</v>
      </c>
      <c r="V173" s="17">
        <v>212</v>
      </c>
      <c r="W173" s="20">
        <f t="shared" si="25"/>
        <v>3511568</v>
      </c>
      <c r="X173" s="21">
        <f t="shared" si="18"/>
        <v>230020</v>
      </c>
      <c r="Y173" s="21">
        <f t="shared" si="19"/>
        <v>257368</v>
      </c>
      <c r="Z173" s="21">
        <f t="shared" si="20"/>
        <v>27348</v>
      </c>
      <c r="AA173" s="21">
        <f t="shared" si="26"/>
        <v>3281548</v>
      </c>
      <c r="AB173" s="21">
        <f t="shared" si="21"/>
        <v>2410440</v>
      </c>
      <c r="AC173" s="21">
        <f t="shared" si="22"/>
        <v>531060</v>
      </c>
      <c r="AD173" s="21">
        <f t="shared" si="23"/>
        <v>318848</v>
      </c>
      <c r="AE173" s="20">
        <v>8</v>
      </c>
      <c r="AF173" s="20">
        <v>7</v>
      </c>
      <c r="AG173" s="23">
        <f t="shared" si="24"/>
        <v>1.9934114902516482E-6</v>
      </c>
      <c r="AH173" s="24" t="s">
        <v>38</v>
      </c>
      <c r="AI173" s="22" t="s">
        <v>45</v>
      </c>
    </row>
    <row r="174" spans="1:146" x14ac:dyDescent="0.25">
      <c r="A174" s="49" t="s">
        <v>265</v>
      </c>
      <c r="B174" s="49" t="s">
        <v>257</v>
      </c>
      <c r="C174" s="13" t="s">
        <v>51</v>
      </c>
      <c r="D174" s="14" t="s">
        <v>45</v>
      </c>
      <c r="E174" s="15">
        <v>13</v>
      </c>
      <c r="F174" s="16" t="s">
        <v>61</v>
      </c>
      <c r="G174" s="17">
        <v>1</v>
      </c>
      <c r="H174" s="17">
        <v>1</v>
      </c>
      <c r="I174" s="105" t="s">
        <v>39</v>
      </c>
      <c r="J174" s="16">
        <v>17</v>
      </c>
      <c r="K174" s="13">
        <v>12</v>
      </c>
      <c r="L174" s="13">
        <v>7</v>
      </c>
      <c r="M174" s="13">
        <v>150</v>
      </c>
      <c r="N174" s="13" t="s">
        <v>46</v>
      </c>
      <c r="O174" s="13" t="s">
        <v>152</v>
      </c>
      <c r="P174" s="18">
        <v>1397072</v>
      </c>
      <c r="Q174" s="17">
        <v>43743</v>
      </c>
      <c r="R174" s="17">
        <v>30609</v>
      </c>
      <c r="S174" s="19">
        <v>0.69974624511350392</v>
      </c>
      <c r="T174" s="17">
        <v>159513</v>
      </c>
      <c r="U174" s="17">
        <v>104297</v>
      </c>
      <c r="V174" s="17">
        <v>195</v>
      </c>
      <c r="W174" s="20">
        <f t="shared" si="25"/>
        <v>3229980</v>
      </c>
      <c r="X174" s="21">
        <f t="shared" si="18"/>
        <v>211575</v>
      </c>
      <c r="Y174" s="21">
        <f t="shared" si="19"/>
        <v>236730</v>
      </c>
      <c r="Z174" s="21">
        <f t="shared" si="20"/>
        <v>25155</v>
      </c>
      <c r="AA174" s="21">
        <f t="shared" si="26"/>
        <v>3018405</v>
      </c>
      <c r="AB174" s="21">
        <f t="shared" si="21"/>
        <v>2217150</v>
      </c>
      <c r="AC174" s="21">
        <f t="shared" si="22"/>
        <v>488475</v>
      </c>
      <c r="AD174" s="21">
        <f t="shared" si="23"/>
        <v>293280</v>
      </c>
      <c r="AE174" s="20">
        <v>10</v>
      </c>
      <c r="AF174" s="20">
        <v>9</v>
      </c>
      <c r="AG174" s="23">
        <f t="shared" si="24"/>
        <v>2.7863949621979082E-6</v>
      </c>
      <c r="AH174" s="55" t="s">
        <v>38</v>
      </c>
      <c r="AI174" s="25" t="s">
        <v>45</v>
      </c>
    </row>
    <row r="175" spans="1:146" x14ac:dyDescent="0.25">
      <c r="A175" s="63" t="s">
        <v>266</v>
      </c>
      <c r="B175" s="63" t="s">
        <v>257</v>
      </c>
      <c r="C175" s="13" t="s">
        <v>55</v>
      </c>
      <c r="D175" s="14" t="s">
        <v>45</v>
      </c>
      <c r="E175" s="15">
        <v>13</v>
      </c>
      <c r="F175" s="16" t="s">
        <v>61</v>
      </c>
      <c r="G175" s="17">
        <v>1</v>
      </c>
      <c r="H175" s="17">
        <v>1</v>
      </c>
      <c r="I175" s="105" t="s">
        <v>39</v>
      </c>
      <c r="J175" s="16">
        <v>17</v>
      </c>
      <c r="K175" s="13">
        <v>12</v>
      </c>
      <c r="L175" s="13">
        <v>7</v>
      </c>
      <c r="M175" s="13">
        <v>125</v>
      </c>
      <c r="N175" s="13" t="s">
        <v>46</v>
      </c>
      <c r="O175" s="13" t="s">
        <v>152</v>
      </c>
      <c r="P175" s="18">
        <v>446161</v>
      </c>
      <c r="Q175" s="17">
        <v>25129</v>
      </c>
      <c r="R175" s="17">
        <v>9039</v>
      </c>
      <c r="S175" s="29">
        <v>0.35970392773289822</v>
      </c>
      <c r="T175" s="17">
        <v>107484</v>
      </c>
      <c r="U175" s="17">
        <v>30314</v>
      </c>
      <c r="V175" s="17">
        <v>68</v>
      </c>
      <c r="W175" s="22">
        <f t="shared" si="25"/>
        <v>1126352</v>
      </c>
      <c r="X175" s="30">
        <f t="shared" si="18"/>
        <v>73780</v>
      </c>
      <c r="Y175" s="30">
        <f t="shared" si="19"/>
        <v>82552</v>
      </c>
      <c r="Z175" s="30">
        <f t="shared" si="20"/>
        <v>8772</v>
      </c>
      <c r="AA175" s="30">
        <f t="shared" si="26"/>
        <v>1052572</v>
      </c>
      <c r="AB175" s="30">
        <f t="shared" si="21"/>
        <v>773160</v>
      </c>
      <c r="AC175" s="30">
        <f t="shared" si="22"/>
        <v>170340</v>
      </c>
      <c r="AD175" s="30">
        <f t="shared" si="23"/>
        <v>102272</v>
      </c>
      <c r="AE175" s="22">
        <v>4</v>
      </c>
      <c r="AF175" s="22">
        <v>3</v>
      </c>
      <c r="AG175" s="23">
        <f t="shared" si="24"/>
        <v>2.6634657726891773E-6</v>
      </c>
      <c r="AH175" s="24" t="s">
        <v>38</v>
      </c>
      <c r="AI175" s="22" t="s">
        <v>45</v>
      </c>
    </row>
    <row r="176" spans="1:146" x14ac:dyDescent="0.25">
      <c r="A176" s="84" t="s">
        <v>267</v>
      </c>
      <c r="B176" s="84" t="s">
        <v>257</v>
      </c>
      <c r="C176" s="13" t="s">
        <v>55</v>
      </c>
      <c r="D176" s="14" t="s">
        <v>45</v>
      </c>
      <c r="E176" s="15">
        <v>13</v>
      </c>
      <c r="F176" s="16" t="s">
        <v>61</v>
      </c>
      <c r="G176" s="17">
        <v>1</v>
      </c>
      <c r="H176" s="17">
        <v>1</v>
      </c>
      <c r="I176" s="105" t="s">
        <v>39</v>
      </c>
      <c r="J176" s="16">
        <v>17</v>
      </c>
      <c r="K176" s="13">
        <v>12</v>
      </c>
      <c r="L176" s="13">
        <v>7</v>
      </c>
      <c r="M176" s="13">
        <v>125</v>
      </c>
      <c r="N176" s="13" t="s">
        <v>46</v>
      </c>
      <c r="O176" s="13" t="s">
        <v>152</v>
      </c>
      <c r="P176" s="18">
        <v>2749777</v>
      </c>
      <c r="Q176" s="17">
        <v>108736</v>
      </c>
      <c r="R176" s="17">
        <v>25834</v>
      </c>
      <c r="S176" s="19">
        <v>0.23758460859329017</v>
      </c>
      <c r="T176" s="17">
        <v>365710</v>
      </c>
      <c r="U176" s="17">
        <v>77923</v>
      </c>
      <c r="V176" s="56">
        <v>194</v>
      </c>
      <c r="W176" s="20">
        <f t="shared" si="25"/>
        <v>3213416</v>
      </c>
      <c r="X176" s="21">
        <f t="shared" si="18"/>
        <v>210490</v>
      </c>
      <c r="Y176" s="21">
        <f t="shared" si="19"/>
        <v>235516</v>
      </c>
      <c r="Z176" s="21">
        <f t="shared" si="20"/>
        <v>25026</v>
      </c>
      <c r="AA176" s="21">
        <f t="shared" si="26"/>
        <v>3002926</v>
      </c>
      <c r="AB176" s="21">
        <f t="shared" si="21"/>
        <v>2205780</v>
      </c>
      <c r="AC176" s="21">
        <f t="shared" si="22"/>
        <v>485970</v>
      </c>
      <c r="AD176" s="21">
        <f t="shared" si="23"/>
        <v>291776</v>
      </c>
      <c r="AE176" s="20">
        <v>18</v>
      </c>
      <c r="AF176" s="20">
        <v>17</v>
      </c>
      <c r="AG176" s="23">
        <f t="shared" si="24"/>
        <v>5.2903203320080566E-6</v>
      </c>
      <c r="AH176" s="55" t="s">
        <v>38</v>
      </c>
      <c r="AI176" s="25" t="s">
        <v>45</v>
      </c>
    </row>
    <row r="177" spans="1:146" x14ac:dyDescent="0.25">
      <c r="A177" s="47" t="s">
        <v>268</v>
      </c>
      <c r="B177" s="47" t="s">
        <v>257</v>
      </c>
      <c r="C177" s="13" t="s">
        <v>58</v>
      </c>
      <c r="D177" s="14" t="s">
        <v>45</v>
      </c>
      <c r="E177" s="15">
        <v>13</v>
      </c>
      <c r="F177" s="16" t="s">
        <v>61</v>
      </c>
      <c r="G177" s="17">
        <v>1</v>
      </c>
      <c r="H177" s="17">
        <v>0</v>
      </c>
      <c r="I177" s="105" t="s">
        <v>39</v>
      </c>
      <c r="J177" s="16">
        <v>17</v>
      </c>
      <c r="K177" s="13">
        <v>12</v>
      </c>
      <c r="L177" s="13">
        <v>7</v>
      </c>
      <c r="M177" s="13">
        <v>125</v>
      </c>
      <c r="N177" s="13" t="s">
        <v>46</v>
      </c>
      <c r="O177" s="13" t="s">
        <v>152</v>
      </c>
      <c r="P177" s="18">
        <v>801829</v>
      </c>
      <c r="Q177" s="17">
        <v>37676</v>
      </c>
      <c r="R177" s="17">
        <v>30728</v>
      </c>
      <c r="S177" s="29">
        <v>0.81558551863255124</v>
      </c>
      <c r="T177" s="17">
        <v>125842</v>
      </c>
      <c r="U177" s="17">
        <v>97672</v>
      </c>
      <c r="V177" s="17">
        <v>226</v>
      </c>
      <c r="W177" s="22">
        <f t="shared" si="25"/>
        <v>3743464</v>
      </c>
      <c r="X177" s="30">
        <f t="shared" si="18"/>
        <v>245210</v>
      </c>
      <c r="Y177" s="30">
        <f t="shared" si="19"/>
        <v>274364</v>
      </c>
      <c r="Z177" s="30">
        <f t="shared" si="20"/>
        <v>29154</v>
      </c>
      <c r="AA177" s="30">
        <f t="shared" si="26"/>
        <v>3498254</v>
      </c>
      <c r="AB177" s="30">
        <f t="shared" si="21"/>
        <v>2569620</v>
      </c>
      <c r="AC177" s="30">
        <f t="shared" si="22"/>
        <v>566130</v>
      </c>
      <c r="AD177" s="30">
        <f t="shared" si="23"/>
        <v>339904</v>
      </c>
      <c r="AE177" s="22">
        <v>9</v>
      </c>
      <c r="AF177" s="22">
        <v>9</v>
      </c>
      <c r="AG177" s="23">
        <f t="shared" si="24"/>
        <v>2.4041903434893458E-6</v>
      </c>
      <c r="AH177" s="24" t="s">
        <v>38</v>
      </c>
      <c r="AI177" s="22" t="s">
        <v>45</v>
      </c>
    </row>
    <row r="178" spans="1:146" x14ac:dyDescent="0.25">
      <c r="A178" s="63" t="s">
        <v>269</v>
      </c>
      <c r="B178" s="63" t="s">
        <v>257</v>
      </c>
      <c r="C178" s="13" t="s">
        <v>58</v>
      </c>
      <c r="D178" s="14" t="s">
        <v>45</v>
      </c>
      <c r="E178" s="15">
        <v>13</v>
      </c>
      <c r="F178" s="16" t="s">
        <v>61</v>
      </c>
      <c r="G178" s="17">
        <v>1</v>
      </c>
      <c r="H178" s="17">
        <v>0</v>
      </c>
      <c r="I178" s="105" t="s">
        <v>39</v>
      </c>
      <c r="J178" s="16">
        <v>17</v>
      </c>
      <c r="K178" s="13">
        <v>12</v>
      </c>
      <c r="L178" s="13">
        <v>7</v>
      </c>
      <c r="M178" s="13">
        <v>100</v>
      </c>
      <c r="N178" s="13" t="s">
        <v>46</v>
      </c>
      <c r="O178" s="13" t="s">
        <v>152</v>
      </c>
      <c r="P178" s="18">
        <v>1567748</v>
      </c>
      <c r="Q178" s="17">
        <v>56303</v>
      </c>
      <c r="R178" s="17">
        <v>9352</v>
      </c>
      <c r="S178" s="19">
        <v>0.16610127346677797</v>
      </c>
      <c r="T178" s="17">
        <v>219651</v>
      </c>
      <c r="U178" s="17">
        <v>27771</v>
      </c>
      <c r="V178" s="17">
        <v>76</v>
      </c>
      <c r="W178" s="22">
        <f t="shared" si="25"/>
        <v>1258864</v>
      </c>
      <c r="X178" s="30">
        <f t="shared" si="18"/>
        <v>82460</v>
      </c>
      <c r="Y178" s="30">
        <f t="shared" si="19"/>
        <v>92264</v>
      </c>
      <c r="Z178" s="30">
        <f t="shared" si="20"/>
        <v>9804</v>
      </c>
      <c r="AA178" s="30">
        <f t="shared" si="26"/>
        <v>1176404</v>
      </c>
      <c r="AB178" s="30">
        <f t="shared" si="21"/>
        <v>864120</v>
      </c>
      <c r="AC178" s="30">
        <f t="shared" si="22"/>
        <v>190380</v>
      </c>
      <c r="AD178" s="30">
        <f t="shared" si="23"/>
        <v>114304</v>
      </c>
      <c r="AE178" s="22">
        <v>4</v>
      </c>
      <c r="AF178" s="22">
        <v>4</v>
      </c>
      <c r="AG178" s="23">
        <f t="shared" si="24"/>
        <v>3.1774679393484921E-6</v>
      </c>
      <c r="AH178" s="24" t="s">
        <v>38</v>
      </c>
      <c r="AI178" s="22" t="s">
        <v>45</v>
      </c>
    </row>
    <row r="179" spans="1:146" s="53" customFormat="1" x14ac:dyDescent="0.25">
      <c r="A179" s="72" t="s">
        <v>270</v>
      </c>
      <c r="B179" s="72" t="s">
        <v>257</v>
      </c>
      <c r="C179" s="32" t="s">
        <v>58</v>
      </c>
      <c r="D179" s="33" t="s">
        <v>45</v>
      </c>
      <c r="E179" s="34">
        <v>13</v>
      </c>
      <c r="F179" s="35" t="s">
        <v>61</v>
      </c>
      <c r="G179" s="36">
        <v>1</v>
      </c>
      <c r="H179" s="36">
        <v>0</v>
      </c>
      <c r="I179" s="106" t="s">
        <v>39</v>
      </c>
      <c r="J179" s="35">
        <v>17</v>
      </c>
      <c r="K179" s="32">
        <v>12</v>
      </c>
      <c r="L179" s="32">
        <v>7</v>
      </c>
      <c r="M179" s="32">
        <v>100</v>
      </c>
      <c r="N179" s="85" t="s">
        <v>271</v>
      </c>
      <c r="O179" s="32" t="s">
        <v>152</v>
      </c>
      <c r="P179" s="37">
        <v>1385238</v>
      </c>
      <c r="Q179" s="36">
        <v>45138</v>
      </c>
      <c r="R179" s="36">
        <v>36362</v>
      </c>
      <c r="S179" s="38">
        <v>0.80557401745757451</v>
      </c>
      <c r="T179" s="36">
        <v>146186</v>
      </c>
      <c r="U179" s="36">
        <v>112788</v>
      </c>
      <c r="V179" s="36">
        <v>234</v>
      </c>
      <c r="W179" s="39">
        <f t="shared" si="25"/>
        <v>3875976</v>
      </c>
      <c r="X179" s="40">
        <f t="shared" si="18"/>
        <v>253890</v>
      </c>
      <c r="Y179" s="40">
        <f t="shared" si="19"/>
        <v>284076</v>
      </c>
      <c r="Z179" s="40">
        <f t="shared" si="20"/>
        <v>30186</v>
      </c>
      <c r="AA179" s="40">
        <f t="shared" si="26"/>
        <v>3622086</v>
      </c>
      <c r="AB179" s="40">
        <f t="shared" si="21"/>
        <v>2660580</v>
      </c>
      <c r="AC179" s="40">
        <f t="shared" si="22"/>
        <v>586170</v>
      </c>
      <c r="AD179" s="40">
        <f t="shared" si="23"/>
        <v>351936</v>
      </c>
      <c r="AE179" s="39">
        <v>13</v>
      </c>
      <c r="AF179" s="39">
        <v>12</v>
      </c>
      <c r="AG179" s="42">
        <f t="shared" si="24"/>
        <v>3.0959944024421202E-6</v>
      </c>
      <c r="AH179" s="52" t="s">
        <v>38</v>
      </c>
      <c r="AI179" s="39" t="s">
        <v>45</v>
      </c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</row>
    <row r="180" spans="1:146" x14ac:dyDescent="0.25">
      <c r="A180" s="28" t="s">
        <v>272</v>
      </c>
      <c r="B180" s="28" t="s">
        <v>273</v>
      </c>
      <c r="C180" s="13" t="s">
        <v>94</v>
      </c>
      <c r="D180" s="14" t="s">
        <v>36</v>
      </c>
      <c r="E180" s="15">
        <v>23</v>
      </c>
      <c r="F180" s="16" t="s">
        <v>37</v>
      </c>
      <c r="G180" s="17">
        <v>0</v>
      </c>
      <c r="H180" s="17">
        <v>0</v>
      </c>
      <c r="I180" s="105" t="s">
        <v>62</v>
      </c>
      <c r="J180" s="16">
        <v>20</v>
      </c>
      <c r="K180" s="13">
        <v>2</v>
      </c>
      <c r="L180" s="13">
        <v>2</v>
      </c>
      <c r="M180" s="13" t="s">
        <v>38</v>
      </c>
      <c r="N180" s="13" t="s">
        <v>38</v>
      </c>
      <c r="O180" s="13" t="s">
        <v>38</v>
      </c>
      <c r="P180" s="18">
        <v>18420696</v>
      </c>
      <c r="Q180" s="17">
        <v>684814</v>
      </c>
      <c r="R180" s="17">
        <v>461715</v>
      </c>
      <c r="S180" s="29">
        <v>0.67421956910927638</v>
      </c>
      <c r="T180" s="17">
        <v>4113450</v>
      </c>
      <c r="U180" s="17">
        <v>2666779</v>
      </c>
      <c r="V180" s="17">
        <v>3716</v>
      </c>
      <c r="W180" s="22">
        <f t="shared" si="25"/>
        <v>61551824</v>
      </c>
      <c r="X180" s="30">
        <f t="shared" si="18"/>
        <v>4031860</v>
      </c>
      <c r="Y180" s="30">
        <f t="shared" si="19"/>
        <v>4511224</v>
      </c>
      <c r="Z180" s="30">
        <f t="shared" si="20"/>
        <v>479364</v>
      </c>
      <c r="AA180" s="30">
        <f t="shared" si="26"/>
        <v>57519964</v>
      </c>
      <c r="AB180" s="30">
        <f t="shared" si="21"/>
        <v>42250920</v>
      </c>
      <c r="AC180" s="30">
        <f t="shared" si="22"/>
        <v>9308580</v>
      </c>
      <c r="AD180" s="30">
        <f t="shared" si="23"/>
        <v>5588864</v>
      </c>
      <c r="AE180" s="22">
        <v>835</v>
      </c>
      <c r="AF180" s="22">
        <v>834</v>
      </c>
      <c r="AG180" s="23">
        <f t="shared" si="24"/>
        <v>1.3549557849008666E-5</v>
      </c>
      <c r="AH180" s="17" t="s">
        <v>43</v>
      </c>
      <c r="AI180" s="22" t="s">
        <v>3</v>
      </c>
    </row>
    <row r="181" spans="1:146" x14ac:dyDescent="0.25">
      <c r="A181" s="65" t="s">
        <v>274</v>
      </c>
      <c r="B181" s="65" t="s">
        <v>273</v>
      </c>
      <c r="C181" s="13" t="s">
        <v>41</v>
      </c>
      <c r="D181" s="14" t="s">
        <v>42</v>
      </c>
      <c r="E181" s="15">
        <v>23</v>
      </c>
      <c r="F181" s="16" t="s">
        <v>37</v>
      </c>
      <c r="G181" s="17">
        <v>0</v>
      </c>
      <c r="H181" s="17">
        <v>0</v>
      </c>
      <c r="I181" s="105" t="s">
        <v>62</v>
      </c>
      <c r="J181" s="16">
        <v>20</v>
      </c>
      <c r="K181" s="13">
        <v>2</v>
      </c>
      <c r="L181" s="13">
        <v>2</v>
      </c>
      <c r="M181" s="13" t="s">
        <v>38</v>
      </c>
      <c r="N181" s="13" t="s">
        <v>38</v>
      </c>
      <c r="O181" s="13" t="s">
        <v>38</v>
      </c>
      <c r="P181" s="18">
        <v>3627427</v>
      </c>
      <c r="Q181" s="17">
        <v>110041</v>
      </c>
      <c r="R181" s="17">
        <v>101207</v>
      </c>
      <c r="S181" s="29">
        <v>0.91972083132650562</v>
      </c>
      <c r="T181" s="17">
        <v>342653</v>
      </c>
      <c r="U181" s="17">
        <v>304010</v>
      </c>
      <c r="V181" s="17">
        <v>793</v>
      </c>
      <c r="W181" s="22">
        <f t="shared" si="25"/>
        <v>13135252</v>
      </c>
      <c r="X181" s="30">
        <f t="shared" si="18"/>
        <v>860405</v>
      </c>
      <c r="Y181" s="30">
        <f t="shared" si="19"/>
        <v>962702</v>
      </c>
      <c r="Z181" s="30">
        <f t="shared" si="20"/>
        <v>102297</v>
      </c>
      <c r="AA181" s="30">
        <f t="shared" si="26"/>
        <v>12274847</v>
      </c>
      <c r="AB181" s="30">
        <f t="shared" si="21"/>
        <v>9016410</v>
      </c>
      <c r="AC181" s="30">
        <f t="shared" si="22"/>
        <v>1986465</v>
      </c>
      <c r="AD181" s="30">
        <f t="shared" si="23"/>
        <v>1192672</v>
      </c>
      <c r="AE181" s="22">
        <v>85</v>
      </c>
      <c r="AF181" s="22">
        <v>84</v>
      </c>
      <c r="AG181" s="23">
        <f t="shared" si="24"/>
        <v>6.3950048312738881E-6</v>
      </c>
      <c r="AH181" s="17" t="s">
        <v>43</v>
      </c>
      <c r="AI181" s="25" t="s">
        <v>3</v>
      </c>
    </row>
    <row r="182" spans="1:146" x14ac:dyDescent="0.25">
      <c r="A182" s="49" t="s">
        <v>275</v>
      </c>
      <c r="B182" s="49" t="s">
        <v>273</v>
      </c>
      <c r="C182" s="13" t="s">
        <v>35</v>
      </c>
      <c r="D182" s="14" t="s">
        <v>45</v>
      </c>
      <c r="E182" s="15">
        <v>23</v>
      </c>
      <c r="F182" s="16" t="s">
        <v>37</v>
      </c>
      <c r="G182" s="17">
        <v>0</v>
      </c>
      <c r="H182" s="17">
        <v>0</v>
      </c>
      <c r="I182" s="105" t="s">
        <v>62</v>
      </c>
      <c r="J182" s="16">
        <v>20</v>
      </c>
      <c r="K182" s="13">
        <v>2</v>
      </c>
      <c r="L182" s="13">
        <v>2</v>
      </c>
      <c r="M182" s="13">
        <v>150</v>
      </c>
      <c r="N182" s="13" t="s">
        <v>46</v>
      </c>
      <c r="O182" s="13" t="s">
        <v>152</v>
      </c>
      <c r="P182" s="18">
        <v>4348992</v>
      </c>
      <c r="Q182" s="17">
        <v>139321</v>
      </c>
      <c r="R182" s="17">
        <v>59921</v>
      </c>
      <c r="S182" s="19">
        <v>0.43009309436481219</v>
      </c>
      <c r="T182" s="17">
        <v>623647</v>
      </c>
      <c r="U182" s="17">
        <v>227555</v>
      </c>
      <c r="V182" s="17">
        <v>397</v>
      </c>
      <c r="W182" s="22">
        <f t="shared" si="25"/>
        <v>6575908</v>
      </c>
      <c r="X182" s="30">
        <f t="shared" si="18"/>
        <v>430745</v>
      </c>
      <c r="Y182" s="30">
        <f t="shared" si="19"/>
        <v>481958</v>
      </c>
      <c r="Z182" s="30">
        <f t="shared" si="20"/>
        <v>51213</v>
      </c>
      <c r="AA182" s="30">
        <f t="shared" si="26"/>
        <v>6145163</v>
      </c>
      <c r="AB182" s="30">
        <f t="shared" si="21"/>
        <v>4513890</v>
      </c>
      <c r="AC182" s="30">
        <f t="shared" si="22"/>
        <v>994485</v>
      </c>
      <c r="AD182" s="30">
        <f t="shared" si="23"/>
        <v>597088</v>
      </c>
      <c r="AE182" s="22">
        <v>21</v>
      </c>
      <c r="AF182" s="20">
        <v>21</v>
      </c>
      <c r="AG182" s="23">
        <f t="shared" si="24"/>
        <v>3.1934753345089377E-6</v>
      </c>
      <c r="AH182" s="24" t="s">
        <v>38</v>
      </c>
      <c r="AI182" s="22" t="s">
        <v>45</v>
      </c>
    </row>
    <row r="183" spans="1:146" s="53" customFormat="1" x14ac:dyDescent="0.25">
      <c r="A183" s="72" t="s">
        <v>276</v>
      </c>
      <c r="B183" s="72" t="s">
        <v>273</v>
      </c>
      <c r="C183" s="32" t="s">
        <v>55</v>
      </c>
      <c r="D183" s="33" t="s">
        <v>45</v>
      </c>
      <c r="E183" s="34">
        <v>23</v>
      </c>
      <c r="F183" s="35" t="s">
        <v>37</v>
      </c>
      <c r="G183" s="36">
        <v>0</v>
      </c>
      <c r="H183" s="36">
        <v>0</v>
      </c>
      <c r="I183" s="106" t="s">
        <v>62</v>
      </c>
      <c r="J183" s="35">
        <v>20</v>
      </c>
      <c r="K183" s="32">
        <v>2</v>
      </c>
      <c r="L183" s="32">
        <v>2</v>
      </c>
      <c r="M183" s="32">
        <v>150</v>
      </c>
      <c r="N183" s="32" t="s">
        <v>46</v>
      </c>
      <c r="O183" s="32" t="s">
        <v>152</v>
      </c>
      <c r="P183" s="37">
        <v>2857123</v>
      </c>
      <c r="Q183" s="36">
        <v>219546</v>
      </c>
      <c r="R183" s="36">
        <v>159013</v>
      </c>
      <c r="S183" s="38">
        <v>0.72428101627904862</v>
      </c>
      <c r="T183" s="36">
        <v>820975</v>
      </c>
      <c r="U183" s="36">
        <v>553882</v>
      </c>
      <c r="V183" s="36">
        <v>1075</v>
      </c>
      <c r="W183" s="39">
        <f t="shared" si="25"/>
        <v>17806300</v>
      </c>
      <c r="X183" s="40">
        <f t="shared" si="18"/>
        <v>1166375</v>
      </c>
      <c r="Y183" s="40">
        <f t="shared" si="19"/>
        <v>1305050</v>
      </c>
      <c r="Z183" s="40">
        <f t="shared" si="20"/>
        <v>138675</v>
      </c>
      <c r="AA183" s="40">
        <f t="shared" si="26"/>
        <v>16639925</v>
      </c>
      <c r="AB183" s="40">
        <f t="shared" si="21"/>
        <v>12222750</v>
      </c>
      <c r="AC183" s="40">
        <f t="shared" si="22"/>
        <v>2692875</v>
      </c>
      <c r="AD183" s="40">
        <f t="shared" si="23"/>
        <v>1616800</v>
      </c>
      <c r="AE183" s="39">
        <v>24</v>
      </c>
      <c r="AF183" s="39">
        <v>24</v>
      </c>
      <c r="AG183" s="42">
        <f t="shared" si="24"/>
        <v>1.3478375631096859E-6</v>
      </c>
      <c r="AH183" s="52" t="s">
        <v>38</v>
      </c>
      <c r="AI183" s="39" t="s">
        <v>45</v>
      </c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</row>
    <row r="184" spans="1:146" x14ac:dyDescent="0.25">
      <c r="A184" s="47" t="s">
        <v>277</v>
      </c>
      <c r="B184" s="47" t="s">
        <v>279</v>
      </c>
      <c r="C184" s="13" t="s">
        <v>55</v>
      </c>
      <c r="D184" s="14" t="s">
        <v>60</v>
      </c>
      <c r="E184" s="15">
        <v>13</v>
      </c>
      <c r="F184" s="16" t="s">
        <v>61</v>
      </c>
      <c r="G184" s="17">
        <v>1</v>
      </c>
      <c r="H184" s="17">
        <v>1</v>
      </c>
      <c r="I184" s="105" t="s">
        <v>39</v>
      </c>
      <c r="J184" s="16">
        <v>16</v>
      </c>
      <c r="K184" s="13">
        <v>13</v>
      </c>
      <c r="L184" s="13">
        <v>12</v>
      </c>
      <c r="M184" s="13" t="s">
        <v>38</v>
      </c>
      <c r="N184" s="13" t="s">
        <v>38</v>
      </c>
      <c r="O184" s="13" t="s">
        <v>38</v>
      </c>
      <c r="P184" s="18">
        <v>2397705</v>
      </c>
      <c r="Q184" s="17">
        <v>113436</v>
      </c>
      <c r="R184" s="17">
        <v>111279</v>
      </c>
      <c r="S184" s="19">
        <v>0.98098487252723998</v>
      </c>
      <c r="T184" s="17">
        <v>334371</v>
      </c>
      <c r="U184" s="17">
        <v>327234</v>
      </c>
      <c r="V184" s="17">
        <v>1115</v>
      </c>
      <c r="W184" s="22">
        <f t="shared" si="25"/>
        <v>18468860</v>
      </c>
      <c r="X184" s="30">
        <f t="shared" si="18"/>
        <v>1209775</v>
      </c>
      <c r="Y184" s="30">
        <f t="shared" si="19"/>
        <v>1353610</v>
      </c>
      <c r="Z184" s="30">
        <f t="shared" si="20"/>
        <v>143835</v>
      </c>
      <c r="AA184" s="30">
        <f t="shared" si="26"/>
        <v>17259085</v>
      </c>
      <c r="AB184" s="30">
        <f t="shared" si="21"/>
        <v>12677550</v>
      </c>
      <c r="AC184" s="30">
        <f t="shared" si="22"/>
        <v>2793075</v>
      </c>
      <c r="AD184" s="30">
        <f t="shared" si="23"/>
        <v>1676960</v>
      </c>
      <c r="AE184" s="22">
        <v>87</v>
      </c>
      <c r="AF184" s="22">
        <v>85</v>
      </c>
      <c r="AG184" s="23">
        <f t="shared" si="24"/>
        <v>4.6023414547514036E-6</v>
      </c>
      <c r="AH184" s="54" t="s">
        <v>38</v>
      </c>
      <c r="AI184" s="22" t="s">
        <v>3</v>
      </c>
    </row>
    <row r="185" spans="1:146" x14ac:dyDescent="0.25">
      <c r="A185" s="47" t="s">
        <v>278</v>
      </c>
      <c r="B185" s="47" t="s">
        <v>279</v>
      </c>
      <c r="C185" s="13" t="s">
        <v>51</v>
      </c>
      <c r="D185" s="14" t="s">
        <v>36</v>
      </c>
      <c r="E185" s="15">
        <v>13</v>
      </c>
      <c r="F185" s="16" t="s">
        <v>61</v>
      </c>
      <c r="G185" s="17">
        <v>1</v>
      </c>
      <c r="H185" s="17">
        <v>1</v>
      </c>
      <c r="I185" s="105" t="s">
        <v>39</v>
      </c>
      <c r="J185" s="16">
        <v>16</v>
      </c>
      <c r="K185" s="13">
        <v>13</v>
      </c>
      <c r="L185" s="13">
        <v>12</v>
      </c>
      <c r="M185" s="13" t="s">
        <v>38</v>
      </c>
      <c r="N185" s="13" t="s">
        <v>38</v>
      </c>
      <c r="O185" s="13" t="s">
        <v>38</v>
      </c>
      <c r="P185" s="18">
        <v>3828679</v>
      </c>
      <c r="Q185" s="17">
        <v>150522</v>
      </c>
      <c r="R185" s="17">
        <v>120891</v>
      </c>
      <c r="S185" s="19">
        <v>0.8031450552078766</v>
      </c>
      <c r="T185" s="17">
        <v>514415</v>
      </c>
      <c r="U185" s="17">
        <v>395822</v>
      </c>
      <c r="V185" s="17">
        <v>922</v>
      </c>
      <c r="W185" s="22">
        <f t="shared" si="25"/>
        <v>15272008</v>
      </c>
      <c r="X185" s="30">
        <f t="shared" si="18"/>
        <v>1000370</v>
      </c>
      <c r="Y185" s="30">
        <f t="shared" si="19"/>
        <v>1119308</v>
      </c>
      <c r="Z185" s="30">
        <f t="shared" si="20"/>
        <v>118938</v>
      </c>
      <c r="AA185" s="30">
        <f t="shared" si="26"/>
        <v>14271638</v>
      </c>
      <c r="AB185" s="30">
        <f t="shared" si="21"/>
        <v>10483140</v>
      </c>
      <c r="AC185" s="30">
        <f t="shared" si="22"/>
        <v>2309610</v>
      </c>
      <c r="AD185" s="30">
        <f t="shared" si="23"/>
        <v>1386688</v>
      </c>
      <c r="AE185" s="22">
        <v>119</v>
      </c>
      <c r="AF185" s="22">
        <v>116</v>
      </c>
      <c r="AG185" s="23">
        <f t="shared" si="24"/>
        <v>7.595595811631319E-6</v>
      </c>
      <c r="AH185" s="24" t="s">
        <v>38</v>
      </c>
      <c r="AI185" s="25" t="s">
        <v>3</v>
      </c>
    </row>
    <row r="186" spans="1:146" x14ac:dyDescent="0.25">
      <c r="A186" s="49" t="s">
        <v>280</v>
      </c>
      <c r="B186" s="49" t="s">
        <v>279</v>
      </c>
      <c r="C186" s="13" t="s">
        <v>51</v>
      </c>
      <c r="D186" s="14" t="s">
        <v>42</v>
      </c>
      <c r="E186" s="15">
        <v>13</v>
      </c>
      <c r="F186" s="16" t="s">
        <v>61</v>
      </c>
      <c r="G186" s="17">
        <v>1</v>
      </c>
      <c r="H186" s="17">
        <v>1</v>
      </c>
      <c r="I186" s="105" t="s">
        <v>39</v>
      </c>
      <c r="J186" s="16">
        <v>16</v>
      </c>
      <c r="K186" s="13">
        <v>13</v>
      </c>
      <c r="L186" s="13">
        <v>12</v>
      </c>
      <c r="M186" s="13" t="s">
        <v>38</v>
      </c>
      <c r="N186" s="13" t="s">
        <v>38</v>
      </c>
      <c r="O186" s="13" t="s">
        <v>38</v>
      </c>
      <c r="P186" s="18">
        <v>2985506</v>
      </c>
      <c r="Q186" s="17">
        <v>147454</v>
      </c>
      <c r="R186" s="17">
        <v>120344</v>
      </c>
      <c r="S186" s="19">
        <v>0.81614605232818371</v>
      </c>
      <c r="T186" s="17">
        <v>496517</v>
      </c>
      <c r="U186" s="17">
        <v>386709</v>
      </c>
      <c r="V186" s="17">
        <v>1022</v>
      </c>
      <c r="W186" s="22">
        <f t="shared" si="25"/>
        <v>16928408</v>
      </c>
      <c r="X186" s="30">
        <f t="shared" si="18"/>
        <v>1108870</v>
      </c>
      <c r="Y186" s="30">
        <f t="shared" si="19"/>
        <v>1240708</v>
      </c>
      <c r="Z186" s="30">
        <f t="shared" si="20"/>
        <v>131838</v>
      </c>
      <c r="AA186" s="30">
        <f t="shared" si="26"/>
        <v>15819538</v>
      </c>
      <c r="AB186" s="30">
        <f t="shared" si="21"/>
        <v>11620140</v>
      </c>
      <c r="AC186" s="30">
        <f t="shared" si="22"/>
        <v>2560110</v>
      </c>
      <c r="AD186" s="30">
        <f t="shared" si="23"/>
        <v>1537088</v>
      </c>
      <c r="AE186" s="22">
        <v>133</v>
      </c>
      <c r="AF186" s="22">
        <v>130</v>
      </c>
      <c r="AG186" s="23">
        <f t="shared" si="24"/>
        <v>7.6793990314978234E-6</v>
      </c>
      <c r="AH186" s="24" t="s">
        <v>38</v>
      </c>
      <c r="AI186" s="22" t="s">
        <v>3</v>
      </c>
    </row>
    <row r="187" spans="1:146" x14ac:dyDescent="0.25">
      <c r="A187" s="83" t="s">
        <v>281</v>
      </c>
      <c r="B187" s="83" t="s">
        <v>279</v>
      </c>
      <c r="C187" s="13" t="s">
        <v>58</v>
      </c>
      <c r="D187" s="14" t="s">
        <v>45</v>
      </c>
      <c r="E187" s="15">
        <v>13</v>
      </c>
      <c r="F187" s="16" t="s">
        <v>61</v>
      </c>
      <c r="G187" s="17">
        <v>1</v>
      </c>
      <c r="H187" s="17">
        <v>1</v>
      </c>
      <c r="I187" s="105" t="s">
        <v>39</v>
      </c>
      <c r="J187" s="16">
        <v>16</v>
      </c>
      <c r="K187" s="13">
        <v>13</v>
      </c>
      <c r="L187" s="13">
        <v>10</v>
      </c>
      <c r="M187" s="13">
        <v>150</v>
      </c>
      <c r="N187" s="13" t="s">
        <v>46</v>
      </c>
      <c r="O187" s="13" t="s">
        <v>152</v>
      </c>
      <c r="P187" s="18">
        <v>491553</v>
      </c>
      <c r="Q187" s="17">
        <v>18603</v>
      </c>
      <c r="R187" s="17">
        <v>14719</v>
      </c>
      <c r="S187" s="19">
        <v>0.79121647046175347</v>
      </c>
      <c r="T187" s="17">
        <v>56571</v>
      </c>
      <c r="U187" s="17">
        <v>41681</v>
      </c>
      <c r="V187" s="17">
        <v>123</v>
      </c>
      <c r="W187" s="22">
        <f t="shared" si="25"/>
        <v>2037372</v>
      </c>
      <c r="X187" s="30">
        <f t="shared" si="18"/>
        <v>133455</v>
      </c>
      <c r="Y187" s="30">
        <f t="shared" si="19"/>
        <v>149322</v>
      </c>
      <c r="Z187" s="30">
        <f t="shared" si="20"/>
        <v>15867</v>
      </c>
      <c r="AA187" s="30">
        <f t="shared" si="26"/>
        <v>1903917</v>
      </c>
      <c r="AB187" s="30">
        <f t="shared" si="21"/>
        <v>1398510</v>
      </c>
      <c r="AC187" s="30">
        <f t="shared" si="22"/>
        <v>308115</v>
      </c>
      <c r="AD187" s="30">
        <f t="shared" si="23"/>
        <v>184992</v>
      </c>
      <c r="AE187" s="22">
        <v>9</v>
      </c>
      <c r="AF187" s="22">
        <v>8</v>
      </c>
      <c r="AG187" s="23">
        <f t="shared" si="24"/>
        <v>3.9266270469997622E-6</v>
      </c>
      <c r="AH187" s="24" t="s">
        <v>38</v>
      </c>
      <c r="AI187" s="22" t="s">
        <v>45</v>
      </c>
    </row>
    <row r="188" spans="1:146" x14ac:dyDescent="0.25">
      <c r="A188" s="86" t="s">
        <v>282</v>
      </c>
      <c r="B188" s="86" t="s">
        <v>279</v>
      </c>
      <c r="C188" s="13" t="s">
        <v>58</v>
      </c>
      <c r="D188" s="14" t="s">
        <v>45</v>
      </c>
      <c r="E188" s="15">
        <v>13</v>
      </c>
      <c r="F188" s="16" t="s">
        <v>61</v>
      </c>
      <c r="G188" s="17">
        <v>1</v>
      </c>
      <c r="H188" s="17">
        <v>1</v>
      </c>
      <c r="I188" s="105" t="s">
        <v>39</v>
      </c>
      <c r="J188" s="16">
        <v>16</v>
      </c>
      <c r="K188" s="13">
        <v>13</v>
      </c>
      <c r="L188" s="13">
        <v>10</v>
      </c>
      <c r="M188" s="13">
        <v>175</v>
      </c>
      <c r="N188" s="59" t="s">
        <v>68</v>
      </c>
      <c r="O188" s="13" t="s">
        <v>152</v>
      </c>
      <c r="P188" s="18">
        <v>747434</v>
      </c>
      <c r="Q188" s="17">
        <v>28147</v>
      </c>
      <c r="R188" s="17">
        <v>10463</v>
      </c>
      <c r="S188" s="19">
        <v>0.37172700465413722</v>
      </c>
      <c r="T188" s="17">
        <v>103869</v>
      </c>
      <c r="U188" s="17">
        <v>32476</v>
      </c>
      <c r="V188" s="17">
        <v>72</v>
      </c>
      <c r="W188" s="22">
        <f t="shared" si="25"/>
        <v>1192608</v>
      </c>
      <c r="X188" s="30">
        <f t="shared" si="18"/>
        <v>78120</v>
      </c>
      <c r="Y188" s="30">
        <f t="shared" si="19"/>
        <v>87408</v>
      </c>
      <c r="Z188" s="30">
        <f t="shared" si="20"/>
        <v>9288</v>
      </c>
      <c r="AA188" s="30">
        <f t="shared" si="26"/>
        <v>1114488</v>
      </c>
      <c r="AB188" s="30">
        <f t="shared" si="21"/>
        <v>818640</v>
      </c>
      <c r="AC188" s="30">
        <f t="shared" si="22"/>
        <v>180360</v>
      </c>
      <c r="AD188" s="30">
        <f t="shared" si="23"/>
        <v>108288</v>
      </c>
      <c r="AE188" s="22">
        <v>5</v>
      </c>
      <c r="AF188" s="22">
        <v>4</v>
      </c>
      <c r="AG188" s="23">
        <f t="shared" si="24"/>
        <v>3.353993935978964E-6</v>
      </c>
      <c r="AH188" s="24" t="s">
        <v>38</v>
      </c>
      <c r="AI188" s="22" t="s">
        <v>45</v>
      </c>
    </row>
    <row r="189" spans="1:146" x14ac:dyDescent="0.25">
      <c r="A189" s="28" t="s">
        <v>283</v>
      </c>
      <c r="B189" s="28" t="s">
        <v>279</v>
      </c>
      <c r="C189" s="13" t="s">
        <v>58</v>
      </c>
      <c r="D189" s="14" t="s">
        <v>45</v>
      </c>
      <c r="E189" s="15">
        <v>13</v>
      </c>
      <c r="F189" s="16" t="s">
        <v>61</v>
      </c>
      <c r="G189" s="17">
        <v>1</v>
      </c>
      <c r="H189" s="17">
        <v>1</v>
      </c>
      <c r="I189" s="105" t="s">
        <v>39</v>
      </c>
      <c r="J189" s="16">
        <v>16</v>
      </c>
      <c r="K189" s="13">
        <v>13</v>
      </c>
      <c r="L189" s="13">
        <v>10</v>
      </c>
      <c r="M189" s="13">
        <v>150</v>
      </c>
      <c r="N189" s="13" t="s">
        <v>46</v>
      </c>
      <c r="O189" s="13" t="s">
        <v>152</v>
      </c>
      <c r="P189" s="18">
        <v>1204109</v>
      </c>
      <c r="Q189" s="17">
        <v>46165</v>
      </c>
      <c r="R189" s="17">
        <v>30888</v>
      </c>
      <c r="S189" s="19">
        <v>0.66907830607603158</v>
      </c>
      <c r="T189" s="17">
        <v>142462</v>
      </c>
      <c r="U189" s="17">
        <v>85610</v>
      </c>
      <c r="V189" s="17">
        <v>184</v>
      </c>
      <c r="W189" s="22">
        <f t="shared" si="25"/>
        <v>3047776</v>
      </c>
      <c r="X189" s="30">
        <f t="shared" si="18"/>
        <v>199640</v>
      </c>
      <c r="Y189" s="30">
        <f t="shared" si="19"/>
        <v>223376</v>
      </c>
      <c r="Z189" s="30">
        <f t="shared" si="20"/>
        <v>23736</v>
      </c>
      <c r="AA189" s="30">
        <f t="shared" si="26"/>
        <v>2848136</v>
      </c>
      <c r="AB189" s="30">
        <f t="shared" si="21"/>
        <v>2092080</v>
      </c>
      <c r="AC189" s="30">
        <f t="shared" si="22"/>
        <v>460920</v>
      </c>
      <c r="AD189" s="30">
        <f t="shared" si="23"/>
        <v>276736</v>
      </c>
      <c r="AE189" s="22">
        <v>6</v>
      </c>
      <c r="AF189" s="22">
        <v>5</v>
      </c>
      <c r="AG189" s="23">
        <f t="shared" si="24"/>
        <v>1.6405405121636235E-6</v>
      </c>
      <c r="AH189" s="24" t="s">
        <v>38</v>
      </c>
      <c r="AI189" s="22" t="s">
        <v>45</v>
      </c>
    </row>
    <row r="190" spans="1:146" x14ac:dyDescent="0.25">
      <c r="A190" s="62" t="s">
        <v>284</v>
      </c>
      <c r="B190" s="62" t="s">
        <v>279</v>
      </c>
      <c r="C190" s="13" t="s">
        <v>58</v>
      </c>
      <c r="D190" s="14" t="s">
        <v>45</v>
      </c>
      <c r="E190" s="15">
        <v>13</v>
      </c>
      <c r="F190" s="16" t="s">
        <v>61</v>
      </c>
      <c r="G190" s="17">
        <v>1</v>
      </c>
      <c r="H190" s="17">
        <v>1</v>
      </c>
      <c r="I190" s="105" t="s">
        <v>39</v>
      </c>
      <c r="J190" s="16">
        <v>16</v>
      </c>
      <c r="K190" s="13">
        <v>13</v>
      </c>
      <c r="L190" s="13">
        <v>10</v>
      </c>
      <c r="M190" s="13">
        <v>150</v>
      </c>
      <c r="N190" s="13" t="s">
        <v>46</v>
      </c>
      <c r="O190" s="13" t="s">
        <v>152</v>
      </c>
      <c r="P190" s="18">
        <v>1401393</v>
      </c>
      <c r="Q190" s="17">
        <v>41503</v>
      </c>
      <c r="R190" s="17">
        <v>3867</v>
      </c>
      <c r="S190" s="68">
        <v>9.3173987422595958E-2</v>
      </c>
      <c r="T190" s="17">
        <v>145724</v>
      </c>
      <c r="U190" s="17">
        <v>11088</v>
      </c>
      <c r="V190" s="17">
        <v>20</v>
      </c>
      <c r="W190" s="22">
        <f t="shared" si="25"/>
        <v>331280</v>
      </c>
      <c r="X190" s="30">
        <f t="shared" si="18"/>
        <v>21700</v>
      </c>
      <c r="Y190" s="30">
        <f t="shared" si="19"/>
        <v>24280</v>
      </c>
      <c r="Z190" s="30">
        <f t="shared" si="20"/>
        <v>2580</v>
      </c>
      <c r="AA190" s="30">
        <f t="shared" si="26"/>
        <v>309580</v>
      </c>
      <c r="AB190" s="30">
        <f t="shared" si="21"/>
        <v>227400</v>
      </c>
      <c r="AC190" s="30">
        <f t="shared" si="22"/>
        <v>50100</v>
      </c>
      <c r="AD190" s="30">
        <f t="shared" si="23"/>
        <v>30080</v>
      </c>
      <c r="AE190" s="22">
        <v>2</v>
      </c>
      <c r="AF190" s="20">
        <v>1</v>
      </c>
      <c r="AG190" s="23">
        <f t="shared" si="24"/>
        <v>3.0185945423810675E-6</v>
      </c>
      <c r="AH190" s="55" t="s">
        <v>38</v>
      </c>
      <c r="AI190" s="24" t="s">
        <v>69</v>
      </c>
    </row>
    <row r="191" spans="1:146" x14ac:dyDescent="0.25">
      <c r="A191" s="28" t="s">
        <v>285</v>
      </c>
      <c r="B191" s="47" t="s">
        <v>279</v>
      </c>
      <c r="C191" s="13" t="s">
        <v>58</v>
      </c>
      <c r="D191" s="14" t="s">
        <v>45</v>
      </c>
      <c r="E191" s="15">
        <v>13</v>
      </c>
      <c r="F191" s="16" t="s">
        <v>61</v>
      </c>
      <c r="G191" s="17">
        <v>1</v>
      </c>
      <c r="H191" s="17">
        <v>1</v>
      </c>
      <c r="I191" s="105" t="s">
        <v>39</v>
      </c>
      <c r="J191" s="16">
        <v>16</v>
      </c>
      <c r="K191" s="13">
        <v>13</v>
      </c>
      <c r="L191" s="13">
        <v>10</v>
      </c>
      <c r="M191" s="13">
        <v>150</v>
      </c>
      <c r="N191" s="13" t="s">
        <v>46</v>
      </c>
      <c r="O191" s="13" t="s">
        <v>152</v>
      </c>
      <c r="P191" s="18">
        <v>726046</v>
      </c>
      <c r="Q191" s="17">
        <v>34360</v>
      </c>
      <c r="R191" s="17">
        <v>29260</v>
      </c>
      <c r="S191" s="19">
        <v>0.85157159487776479</v>
      </c>
      <c r="T191" s="17">
        <v>112776</v>
      </c>
      <c r="U191" s="17">
        <v>91452</v>
      </c>
      <c r="V191" s="17">
        <v>201</v>
      </c>
      <c r="W191" s="22">
        <f t="shared" si="25"/>
        <v>3329364</v>
      </c>
      <c r="X191" s="30">
        <f t="shared" si="18"/>
        <v>218085</v>
      </c>
      <c r="Y191" s="30">
        <f t="shared" si="19"/>
        <v>244014</v>
      </c>
      <c r="Z191" s="30">
        <f t="shared" si="20"/>
        <v>25929</v>
      </c>
      <c r="AA191" s="30">
        <f t="shared" si="26"/>
        <v>3111279</v>
      </c>
      <c r="AB191" s="30">
        <f t="shared" si="21"/>
        <v>2285370</v>
      </c>
      <c r="AC191" s="30">
        <f t="shared" si="22"/>
        <v>503505</v>
      </c>
      <c r="AD191" s="30">
        <f t="shared" si="23"/>
        <v>302304</v>
      </c>
      <c r="AE191" s="22">
        <v>10</v>
      </c>
      <c r="AF191" s="22">
        <v>9</v>
      </c>
      <c r="AG191" s="23">
        <f t="shared" si="24"/>
        <v>2.7032189931770752E-6</v>
      </c>
      <c r="AH191" s="24" t="s">
        <v>38</v>
      </c>
      <c r="AI191" s="22" t="s">
        <v>45</v>
      </c>
    </row>
    <row r="192" spans="1:146" x14ac:dyDescent="0.25">
      <c r="A192" s="47" t="s">
        <v>286</v>
      </c>
      <c r="B192" s="47" t="s">
        <v>279</v>
      </c>
      <c r="C192" s="13" t="s">
        <v>58</v>
      </c>
      <c r="D192" s="14" t="s">
        <v>45</v>
      </c>
      <c r="E192" s="15">
        <v>13</v>
      </c>
      <c r="F192" s="16" t="s">
        <v>61</v>
      </c>
      <c r="G192" s="17">
        <v>1</v>
      </c>
      <c r="H192" s="17">
        <v>1</v>
      </c>
      <c r="I192" s="105" t="s">
        <v>39</v>
      </c>
      <c r="J192" s="16">
        <v>16</v>
      </c>
      <c r="K192" s="13">
        <v>13</v>
      </c>
      <c r="L192" s="13">
        <v>10</v>
      </c>
      <c r="M192" s="13">
        <v>175</v>
      </c>
      <c r="N192" s="13" t="s">
        <v>46</v>
      </c>
      <c r="O192" s="13" t="s">
        <v>152</v>
      </c>
      <c r="P192" s="18">
        <v>1999107</v>
      </c>
      <c r="Q192" s="17">
        <v>90424</v>
      </c>
      <c r="R192" s="17">
        <v>74543</v>
      </c>
      <c r="S192" s="19">
        <v>0.82437184818189857</v>
      </c>
      <c r="T192" s="17">
        <v>296311</v>
      </c>
      <c r="U192" s="17">
        <v>234386</v>
      </c>
      <c r="V192" s="17">
        <v>519</v>
      </c>
      <c r="W192" s="22">
        <f t="shared" si="25"/>
        <v>8596716</v>
      </c>
      <c r="X192" s="30">
        <f t="shared" si="18"/>
        <v>563115</v>
      </c>
      <c r="Y192" s="30">
        <f t="shared" si="19"/>
        <v>630066</v>
      </c>
      <c r="Z192" s="30">
        <f t="shared" si="20"/>
        <v>66951</v>
      </c>
      <c r="AA192" s="30">
        <f t="shared" si="26"/>
        <v>8033601</v>
      </c>
      <c r="AB192" s="30">
        <f t="shared" si="21"/>
        <v>5901030</v>
      </c>
      <c r="AC192" s="30">
        <f t="shared" si="22"/>
        <v>1300095</v>
      </c>
      <c r="AD192" s="30">
        <f t="shared" si="23"/>
        <v>780576</v>
      </c>
      <c r="AE192" s="22">
        <v>20</v>
      </c>
      <c r="AF192" s="22">
        <v>19</v>
      </c>
      <c r="AG192" s="23">
        <f t="shared" si="24"/>
        <v>2.2101462930728431E-6</v>
      </c>
      <c r="AH192" s="24" t="s">
        <v>38</v>
      </c>
      <c r="AI192" s="22" t="s">
        <v>45</v>
      </c>
    </row>
    <row r="193" spans="1:146" x14ac:dyDescent="0.25">
      <c r="A193" s="28" t="s">
        <v>287</v>
      </c>
      <c r="B193" s="47" t="s">
        <v>279</v>
      </c>
      <c r="C193" s="13" t="s">
        <v>58</v>
      </c>
      <c r="D193" s="14" t="s">
        <v>45</v>
      </c>
      <c r="E193" s="15">
        <v>13</v>
      </c>
      <c r="F193" s="16" t="s">
        <v>61</v>
      </c>
      <c r="G193" s="17">
        <v>1</v>
      </c>
      <c r="H193" s="17">
        <v>1</v>
      </c>
      <c r="I193" s="105" t="s">
        <v>39</v>
      </c>
      <c r="J193" s="16">
        <v>16</v>
      </c>
      <c r="K193" s="13">
        <v>13</v>
      </c>
      <c r="L193" s="13">
        <v>10</v>
      </c>
      <c r="M193" s="13">
        <v>175</v>
      </c>
      <c r="N193" s="59" t="s">
        <v>68</v>
      </c>
      <c r="O193" s="13" t="s">
        <v>152</v>
      </c>
      <c r="P193" s="18">
        <v>963848</v>
      </c>
      <c r="Q193" s="17">
        <v>31914</v>
      </c>
      <c r="R193" s="17">
        <v>24786</v>
      </c>
      <c r="S193" s="19">
        <v>0.7766497461928934</v>
      </c>
      <c r="T193" s="17">
        <v>104058</v>
      </c>
      <c r="U193" s="17">
        <v>76153</v>
      </c>
      <c r="V193" s="17">
        <v>178</v>
      </c>
      <c r="W193" s="22">
        <f t="shared" si="25"/>
        <v>2948392</v>
      </c>
      <c r="X193" s="30">
        <f t="shared" si="18"/>
        <v>193130</v>
      </c>
      <c r="Y193" s="30">
        <f t="shared" si="19"/>
        <v>216092</v>
      </c>
      <c r="Z193" s="30">
        <f t="shared" si="20"/>
        <v>22962</v>
      </c>
      <c r="AA193" s="30">
        <f t="shared" si="26"/>
        <v>2755262</v>
      </c>
      <c r="AB193" s="30">
        <f t="shared" si="21"/>
        <v>2023860</v>
      </c>
      <c r="AC193" s="30">
        <f t="shared" si="22"/>
        <v>445890</v>
      </c>
      <c r="AD193" s="30">
        <f t="shared" si="23"/>
        <v>267712</v>
      </c>
      <c r="AE193" s="22">
        <v>8</v>
      </c>
      <c r="AF193" s="22">
        <v>7</v>
      </c>
      <c r="AG193" s="23">
        <f t="shared" si="24"/>
        <v>2.3741754827716261E-6</v>
      </c>
      <c r="AH193" s="24" t="s">
        <v>38</v>
      </c>
      <c r="AI193" s="22" t="s">
        <v>45</v>
      </c>
    </row>
    <row r="194" spans="1:146" x14ac:dyDescent="0.25">
      <c r="A194" s="47" t="s">
        <v>288</v>
      </c>
      <c r="B194" s="47" t="s">
        <v>279</v>
      </c>
      <c r="C194" s="13" t="s">
        <v>58</v>
      </c>
      <c r="D194" s="14" t="s">
        <v>45</v>
      </c>
      <c r="E194" s="15">
        <v>13</v>
      </c>
      <c r="F194" s="16" t="s">
        <v>61</v>
      </c>
      <c r="G194" s="17">
        <v>1</v>
      </c>
      <c r="H194" s="17">
        <v>1</v>
      </c>
      <c r="I194" s="105" t="s">
        <v>39</v>
      </c>
      <c r="J194" s="16">
        <v>16</v>
      </c>
      <c r="K194" s="13">
        <v>13</v>
      </c>
      <c r="L194" s="13">
        <v>10</v>
      </c>
      <c r="M194" s="13">
        <v>150</v>
      </c>
      <c r="N194" s="13" t="s">
        <v>46</v>
      </c>
      <c r="O194" s="13" t="s">
        <v>152</v>
      </c>
      <c r="P194" s="18">
        <v>2503030</v>
      </c>
      <c r="Q194" s="17">
        <v>91076</v>
      </c>
      <c r="R194" s="17">
        <v>84010</v>
      </c>
      <c r="S194" s="19">
        <v>0.92241644340989948</v>
      </c>
      <c r="T194" s="17">
        <v>284112</v>
      </c>
      <c r="U194" s="17">
        <v>257621</v>
      </c>
      <c r="V194" s="17">
        <v>706</v>
      </c>
      <c r="W194" s="22">
        <f t="shared" si="25"/>
        <v>11694184</v>
      </c>
      <c r="X194" s="30">
        <f t="shared" ref="X194:X222" si="27">$V194*1085</f>
        <v>766010</v>
      </c>
      <c r="Y194" s="30">
        <f t="shared" ref="Y194:Y222" si="28">$V194*1214</f>
        <v>857084</v>
      </c>
      <c r="Z194" s="30">
        <f t="shared" ref="Z194:Z222" si="29">$V194*129</f>
        <v>91074</v>
      </c>
      <c r="AA194" s="30">
        <f t="shared" si="26"/>
        <v>10928174</v>
      </c>
      <c r="AB194" s="30">
        <f t="shared" ref="AB194:AB222" si="30">$V194*11370</f>
        <v>8027220</v>
      </c>
      <c r="AC194" s="30">
        <f t="shared" ref="AC194:AC222" si="31">$V194*2505</f>
        <v>1768530</v>
      </c>
      <c r="AD194" s="30">
        <f t="shared" ref="AD194:AD222" si="32">$V194*1504</f>
        <v>1061824</v>
      </c>
      <c r="AE194" s="22">
        <v>23</v>
      </c>
      <c r="AF194" s="22">
        <v>22</v>
      </c>
      <c r="AG194" s="23">
        <f t="shared" ref="AG194:AG222" si="33">AF194/W194</f>
        <v>1.8812770519088805E-6</v>
      </c>
      <c r="AH194" s="24" t="s">
        <v>38</v>
      </c>
      <c r="AI194" s="22" t="s">
        <v>45</v>
      </c>
    </row>
    <row r="195" spans="1:146" x14ac:dyDescent="0.25">
      <c r="A195" s="47" t="s">
        <v>289</v>
      </c>
      <c r="B195" s="47" t="s">
        <v>279</v>
      </c>
      <c r="C195" s="13" t="s">
        <v>51</v>
      </c>
      <c r="D195" s="14" t="s">
        <v>45</v>
      </c>
      <c r="E195" s="15">
        <v>13</v>
      </c>
      <c r="F195" s="16" t="s">
        <v>61</v>
      </c>
      <c r="G195" s="17">
        <v>1</v>
      </c>
      <c r="H195" s="17">
        <v>1</v>
      </c>
      <c r="I195" s="105" t="s">
        <v>39</v>
      </c>
      <c r="J195" s="16">
        <v>16</v>
      </c>
      <c r="K195" s="13">
        <v>13</v>
      </c>
      <c r="L195" s="13">
        <v>10</v>
      </c>
      <c r="M195" s="13">
        <v>150</v>
      </c>
      <c r="N195" s="13" t="s">
        <v>46</v>
      </c>
      <c r="O195" s="13" t="s">
        <v>152</v>
      </c>
      <c r="P195" s="18">
        <v>2721454</v>
      </c>
      <c r="Q195" s="17">
        <v>76291</v>
      </c>
      <c r="R195" s="17">
        <v>64473</v>
      </c>
      <c r="S195" s="19">
        <v>0.84509313025127475</v>
      </c>
      <c r="T195" s="17">
        <v>245492</v>
      </c>
      <c r="U195" s="17">
        <v>196318</v>
      </c>
      <c r="V195" s="17">
        <v>442</v>
      </c>
      <c r="W195" s="20">
        <f t="shared" ref="W195:W222" si="34">V195*16564</f>
        <v>7321288</v>
      </c>
      <c r="X195" s="21">
        <f t="shared" si="27"/>
        <v>479570</v>
      </c>
      <c r="Y195" s="21">
        <f t="shared" si="28"/>
        <v>536588</v>
      </c>
      <c r="Z195" s="21">
        <f t="shared" si="29"/>
        <v>57018</v>
      </c>
      <c r="AA195" s="21">
        <f t="shared" ref="AA195:AA222" si="35">$V195*15479</f>
        <v>6841718</v>
      </c>
      <c r="AB195" s="21">
        <f t="shared" si="30"/>
        <v>5025540</v>
      </c>
      <c r="AC195" s="21">
        <f t="shared" si="31"/>
        <v>1107210</v>
      </c>
      <c r="AD195" s="21">
        <f t="shared" si="32"/>
        <v>664768</v>
      </c>
      <c r="AE195" s="20">
        <v>17</v>
      </c>
      <c r="AF195" s="20">
        <v>16</v>
      </c>
      <c r="AG195" s="23">
        <f t="shared" si="33"/>
        <v>2.1854078134885556E-6</v>
      </c>
      <c r="AH195" s="24" t="s">
        <v>38</v>
      </c>
      <c r="AI195" s="22" t="s">
        <v>45</v>
      </c>
    </row>
    <row r="196" spans="1:146" x14ac:dyDescent="0.25">
      <c r="A196" s="47" t="s">
        <v>290</v>
      </c>
      <c r="B196" s="47" t="s">
        <v>279</v>
      </c>
      <c r="C196" s="13" t="s">
        <v>51</v>
      </c>
      <c r="D196" s="14" t="s">
        <v>45</v>
      </c>
      <c r="E196" s="15">
        <v>13</v>
      </c>
      <c r="F196" s="16" t="s">
        <v>61</v>
      </c>
      <c r="G196" s="17">
        <v>1</v>
      </c>
      <c r="H196" s="17">
        <v>1</v>
      </c>
      <c r="I196" s="105" t="s">
        <v>39</v>
      </c>
      <c r="J196" s="16">
        <v>16</v>
      </c>
      <c r="K196" s="13">
        <v>13</v>
      </c>
      <c r="L196" s="13">
        <v>10</v>
      </c>
      <c r="M196" s="13">
        <v>150</v>
      </c>
      <c r="N196" s="13" t="s">
        <v>46</v>
      </c>
      <c r="O196" s="13" t="s">
        <v>152</v>
      </c>
      <c r="P196" s="18">
        <v>1221234</v>
      </c>
      <c r="Q196" s="17">
        <v>50044</v>
      </c>
      <c r="R196" s="17">
        <v>18621</v>
      </c>
      <c r="S196" s="19">
        <v>0.37209255854847734</v>
      </c>
      <c r="T196" s="17">
        <v>178867</v>
      </c>
      <c r="U196" s="17">
        <v>57113</v>
      </c>
      <c r="V196" s="17">
        <v>137</v>
      </c>
      <c r="W196" s="71">
        <f t="shared" si="34"/>
        <v>2269268</v>
      </c>
      <c r="X196" s="21">
        <f t="shared" si="27"/>
        <v>148645</v>
      </c>
      <c r="Y196" s="21">
        <f t="shared" si="28"/>
        <v>166318</v>
      </c>
      <c r="Z196" s="21">
        <f t="shared" si="29"/>
        <v>17673</v>
      </c>
      <c r="AA196" s="21">
        <f t="shared" si="35"/>
        <v>2120623</v>
      </c>
      <c r="AB196" s="21">
        <f t="shared" si="30"/>
        <v>1557690</v>
      </c>
      <c r="AC196" s="21">
        <f t="shared" si="31"/>
        <v>343185</v>
      </c>
      <c r="AD196" s="21">
        <f t="shared" si="32"/>
        <v>206048</v>
      </c>
      <c r="AE196" s="71">
        <v>5</v>
      </c>
      <c r="AF196" s="71">
        <v>4</v>
      </c>
      <c r="AG196" s="23">
        <f t="shared" si="33"/>
        <v>1.7626829444560976E-6</v>
      </c>
      <c r="AH196" s="24" t="s">
        <v>38</v>
      </c>
      <c r="AI196" s="22" t="s">
        <v>45</v>
      </c>
    </row>
    <row r="197" spans="1:146" x14ac:dyDescent="0.25">
      <c r="A197" s="87" t="s">
        <v>291</v>
      </c>
      <c r="B197" s="87" t="s">
        <v>279</v>
      </c>
      <c r="C197" s="13" t="s">
        <v>55</v>
      </c>
      <c r="D197" s="14" t="s">
        <v>45</v>
      </c>
      <c r="E197" s="15">
        <v>13</v>
      </c>
      <c r="F197" s="16" t="s">
        <v>61</v>
      </c>
      <c r="G197" s="17">
        <v>1</v>
      </c>
      <c r="H197" s="17">
        <v>1</v>
      </c>
      <c r="I197" s="105" t="s">
        <v>39</v>
      </c>
      <c r="J197" s="16">
        <v>16</v>
      </c>
      <c r="K197" s="13">
        <v>13</v>
      </c>
      <c r="L197" s="13">
        <v>10</v>
      </c>
      <c r="M197" s="13">
        <v>150</v>
      </c>
      <c r="N197" s="13" t="s">
        <v>46</v>
      </c>
      <c r="O197" s="13" t="s">
        <v>152</v>
      </c>
      <c r="P197" s="18">
        <v>997039</v>
      </c>
      <c r="Q197" s="17">
        <v>69981</v>
      </c>
      <c r="R197" s="17">
        <v>53901</v>
      </c>
      <c r="S197" s="19">
        <v>0.77022334633686285</v>
      </c>
      <c r="T197" s="17">
        <v>244697</v>
      </c>
      <c r="U197" s="17">
        <v>177645</v>
      </c>
      <c r="V197" s="17">
        <v>371</v>
      </c>
      <c r="W197" s="22">
        <f t="shared" si="34"/>
        <v>6145244</v>
      </c>
      <c r="X197" s="30">
        <f t="shared" si="27"/>
        <v>402535</v>
      </c>
      <c r="Y197" s="30">
        <f t="shared" si="28"/>
        <v>450394</v>
      </c>
      <c r="Z197" s="30">
        <f t="shared" si="29"/>
        <v>47859</v>
      </c>
      <c r="AA197" s="30">
        <f t="shared" si="35"/>
        <v>5742709</v>
      </c>
      <c r="AB197" s="30">
        <f t="shared" si="30"/>
        <v>4218270</v>
      </c>
      <c r="AC197" s="30">
        <f t="shared" si="31"/>
        <v>929355</v>
      </c>
      <c r="AD197" s="30">
        <f t="shared" si="32"/>
        <v>557984</v>
      </c>
      <c r="AE197" s="22">
        <v>21</v>
      </c>
      <c r="AF197" s="22">
        <v>20</v>
      </c>
      <c r="AG197" s="23">
        <f t="shared" si="33"/>
        <v>3.2545493718394257E-6</v>
      </c>
      <c r="AH197" s="24" t="s">
        <v>38</v>
      </c>
      <c r="AI197" s="22" t="s">
        <v>45</v>
      </c>
    </row>
    <row r="198" spans="1:146" x14ac:dyDescent="0.25">
      <c r="A198" s="49" t="s">
        <v>292</v>
      </c>
      <c r="B198" s="49" t="s">
        <v>279</v>
      </c>
      <c r="C198" s="13" t="s">
        <v>55</v>
      </c>
      <c r="D198" s="14" t="s">
        <v>45</v>
      </c>
      <c r="E198" s="15">
        <v>13</v>
      </c>
      <c r="F198" s="16" t="s">
        <v>61</v>
      </c>
      <c r="G198" s="17">
        <v>1</v>
      </c>
      <c r="H198" s="17">
        <v>1</v>
      </c>
      <c r="I198" s="105" t="s">
        <v>39</v>
      </c>
      <c r="J198" s="16">
        <v>16</v>
      </c>
      <c r="K198" s="13">
        <v>13</v>
      </c>
      <c r="L198" s="13">
        <v>10</v>
      </c>
      <c r="M198" s="13">
        <v>150</v>
      </c>
      <c r="N198" s="13" t="s">
        <v>46</v>
      </c>
      <c r="O198" s="13" t="s">
        <v>152</v>
      </c>
      <c r="P198" s="18">
        <v>2780887</v>
      </c>
      <c r="Q198" s="17">
        <v>130750</v>
      </c>
      <c r="R198" s="17">
        <v>119703</v>
      </c>
      <c r="S198" s="29">
        <v>0.91551051625239011</v>
      </c>
      <c r="T198" s="17">
        <v>440488</v>
      </c>
      <c r="U198" s="17">
        <v>393458</v>
      </c>
      <c r="V198" s="17">
        <v>699</v>
      </c>
      <c r="W198" s="22">
        <f t="shared" si="34"/>
        <v>11578236</v>
      </c>
      <c r="X198" s="30">
        <f t="shared" si="27"/>
        <v>758415</v>
      </c>
      <c r="Y198" s="30">
        <f t="shared" si="28"/>
        <v>848586</v>
      </c>
      <c r="Z198" s="30">
        <f t="shared" si="29"/>
        <v>90171</v>
      </c>
      <c r="AA198" s="30">
        <f t="shared" si="35"/>
        <v>10819821</v>
      </c>
      <c r="AB198" s="30">
        <f t="shared" si="30"/>
        <v>7947630</v>
      </c>
      <c r="AC198" s="30">
        <f t="shared" si="31"/>
        <v>1750995</v>
      </c>
      <c r="AD198" s="30">
        <f t="shared" si="32"/>
        <v>1051296</v>
      </c>
      <c r="AE198" s="22">
        <v>27</v>
      </c>
      <c r="AF198" s="22">
        <v>26</v>
      </c>
      <c r="AG198" s="23">
        <f t="shared" si="33"/>
        <v>2.2455925064923534E-6</v>
      </c>
      <c r="AH198" s="24" t="s">
        <v>38</v>
      </c>
      <c r="AI198" s="22" t="s">
        <v>45</v>
      </c>
    </row>
    <row r="199" spans="1:146" s="53" customFormat="1" x14ac:dyDescent="0.25">
      <c r="A199" s="88" t="s">
        <v>293</v>
      </c>
      <c r="B199" s="88" t="s">
        <v>279</v>
      </c>
      <c r="C199" s="32" t="s">
        <v>58</v>
      </c>
      <c r="D199" s="33" t="s">
        <v>45</v>
      </c>
      <c r="E199" s="34">
        <v>13</v>
      </c>
      <c r="F199" s="35" t="s">
        <v>61</v>
      </c>
      <c r="G199" s="36">
        <v>1</v>
      </c>
      <c r="H199" s="36">
        <v>1</v>
      </c>
      <c r="I199" s="106" t="s">
        <v>39</v>
      </c>
      <c r="J199" s="35">
        <v>16</v>
      </c>
      <c r="K199" s="32">
        <v>13</v>
      </c>
      <c r="L199" s="32">
        <v>10</v>
      </c>
      <c r="M199" s="32">
        <v>125</v>
      </c>
      <c r="N199" s="32" t="s">
        <v>46</v>
      </c>
      <c r="O199" s="32" t="s">
        <v>152</v>
      </c>
      <c r="P199" s="37">
        <v>3497936</v>
      </c>
      <c r="Q199" s="36">
        <v>75277</v>
      </c>
      <c r="R199" s="36">
        <v>10388</v>
      </c>
      <c r="S199" s="38">
        <v>0.13799699775495836</v>
      </c>
      <c r="T199" s="36">
        <v>308612</v>
      </c>
      <c r="U199" s="36">
        <v>29207</v>
      </c>
      <c r="V199" s="36">
        <v>90</v>
      </c>
      <c r="W199" s="39">
        <f t="shared" si="34"/>
        <v>1490760</v>
      </c>
      <c r="X199" s="40">
        <f t="shared" si="27"/>
        <v>97650</v>
      </c>
      <c r="Y199" s="40">
        <f t="shared" si="28"/>
        <v>109260</v>
      </c>
      <c r="Z199" s="40">
        <f t="shared" si="29"/>
        <v>11610</v>
      </c>
      <c r="AA199" s="40">
        <f t="shared" si="35"/>
        <v>1393110</v>
      </c>
      <c r="AB199" s="40">
        <f t="shared" si="30"/>
        <v>1023300</v>
      </c>
      <c r="AC199" s="40">
        <f t="shared" si="31"/>
        <v>225450</v>
      </c>
      <c r="AD199" s="40">
        <f t="shared" si="32"/>
        <v>135360</v>
      </c>
      <c r="AE199" s="39">
        <v>5</v>
      </c>
      <c r="AF199" s="39">
        <v>4</v>
      </c>
      <c r="AG199" s="42">
        <f t="shared" si="33"/>
        <v>2.6831951487831711E-6</v>
      </c>
      <c r="AH199" s="52" t="s">
        <v>38</v>
      </c>
      <c r="AI199" s="39" t="s">
        <v>45</v>
      </c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</row>
    <row r="200" spans="1:146" x14ac:dyDescent="0.25">
      <c r="A200" s="89" t="s">
        <v>294</v>
      </c>
      <c r="B200" s="89" t="s">
        <v>296</v>
      </c>
      <c r="C200" s="13" t="s">
        <v>55</v>
      </c>
      <c r="D200" s="14" t="s">
        <v>60</v>
      </c>
      <c r="E200" s="15">
        <v>14.5</v>
      </c>
      <c r="F200" s="16" t="s">
        <v>61</v>
      </c>
      <c r="G200" s="17">
        <v>1</v>
      </c>
      <c r="H200" s="17">
        <v>1</v>
      </c>
      <c r="I200" s="105" t="s">
        <v>39</v>
      </c>
      <c r="J200" s="16">
        <v>19</v>
      </c>
      <c r="K200" s="13">
        <v>14</v>
      </c>
      <c r="L200" s="13">
        <v>12</v>
      </c>
      <c r="M200" s="13" t="s">
        <v>38</v>
      </c>
      <c r="N200" s="13" t="s">
        <v>38</v>
      </c>
      <c r="O200" s="13" t="s">
        <v>38</v>
      </c>
      <c r="P200" s="18">
        <v>1075462</v>
      </c>
      <c r="Q200" s="17">
        <v>53426</v>
      </c>
      <c r="R200" s="17">
        <v>51516</v>
      </c>
      <c r="S200" s="19">
        <v>0.96424961629169315</v>
      </c>
      <c r="T200" s="17">
        <v>160060</v>
      </c>
      <c r="U200" s="17">
        <v>153407</v>
      </c>
      <c r="V200" s="17">
        <v>530</v>
      </c>
      <c r="W200" s="22">
        <f t="shared" si="34"/>
        <v>8778920</v>
      </c>
      <c r="X200" s="30">
        <f t="shared" si="27"/>
        <v>575050</v>
      </c>
      <c r="Y200" s="30">
        <f t="shared" si="28"/>
        <v>643420</v>
      </c>
      <c r="Z200" s="30">
        <f t="shared" si="29"/>
        <v>68370</v>
      </c>
      <c r="AA200" s="30">
        <f t="shared" si="35"/>
        <v>8203870</v>
      </c>
      <c r="AB200" s="30">
        <f t="shared" si="30"/>
        <v>6026100</v>
      </c>
      <c r="AC200" s="30">
        <f t="shared" si="31"/>
        <v>1327650</v>
      </c>
      <c r="AD200" s="30">
        <f t="shared" si="32"/>
        <v>797120</v>
      </c>
      <c r="AE200" s="22">
        <v>51</v>
      </c>
      <c r="AF200" s="22">
        <v>49</v>
      </c>
      <c r="AG200" s="23">
        <f t="shared" si="33"/>
        <v>5.5815521727046151E-6</v>
      </c>
      <c r="AH200" s="54" t="s">
        <v>38</v>
      </c>
      <c r="AI200" s="22" t="s">
        <v>3</v>
      </c>
    </row>
    <row r="201" spans="1:146" x14ac:dyDescent="0.25">
      <c r="A201" s="65" t="s">
        <v>295</v>
      </c>
      <c r="B201" s="65" t="s">
        <v>296</v>
      </c>
      <c r="C201" s="13" t="s">
        <v>297</v>
      </c>
      <c r="D201" s="14" t="s">
        <v>36</v>
      </c>
      <c r="E201" s="15">
        <v>14.5</v>
      </c>
      <c r="F201" s="16" t="s">
        <v>61</v>
      </c>
      <c r="G201" s="17">
        <v>1</v>
      </c>
      <c r="H201" s="17">
        <v>1</v>
      </c>
      <c r="I201" s="105" t="s">
        <v>39</v>
      </c>
      <c r="J201" s="16">
        <v>19</v>
      </c>
      <c r="K201" s="13">
        <v>14</v>
      </c>
      <c r="L201" s="13">
        <v>12</v>
      </c>
      <c r="M201" s="13" t="s">
        <v>38</v>
      </c>
      <c r="N201" s="13" t="s">
        <v>38</v>
      </c>
      <c r="O201" s="13" t="s">
        <v>38</v>
      </c>
      <c r="P201" s="18">
        <v>15727063</v>
      </c>
      <c r="Q201" s="17">
        <v>930002</v>
      </c>
      <c r="R201" s="17">
        <v>645368</v>
      </c>
      <c r="S201" s="29">
        <v>0.69394259367184152</v>
      </c>
      <c r="T201" s="17">
        <v>3423993</v>
      </c>
      <c r="U201" s="17">
        <v>2316131</v>
      </c>
      <c r="V201" s="17">
        <v>5401</v>
      </c>
      <c r="W201" s="22">
        <f t="shared" si="34"/>
        <v>89462164</v>
      </c>
      <c r="X201" s="30">
        <f t="shared" si="27"/>
        <v>5860085</v>
      </c>
      <c r="Y201" s="30">
        <f t="shared" si="28"/>
        <v>6556814</v>
      </c>
      <c r="Z201" s="30">
        <f t="shared" si="29"/>
        <v>696729</v>
      </c>
      <c r="AA201" s="30">
        <f t="shared" si="35"/>
        <v>83602079</v>
      </c>
      <c r="AB201" s="30">
        <f t="shared" si="30"/>
        <v>61409370</v>
      </c>
      <c r="AC201" s="30">
        <f t="shared" si="31"/>
        <v>13529505</v>
      </c>
      <c r="AD201" s="30">
        <f t="shared" si="32"/>
        <v>8123104</v>
      </c>
      <c r="AE201" s="22">
        <v>652</v>
      </c>
      <c r="AF201" s="22">
        <v>641</v>
      </c>
      <c r="AG201" s="23">
        <f t="shared" si="33"/>
        <v>7.1650401839150681E-6</v>
      </c>
      <c r="AH201" s="17" t="s">
        <v>43</v>
      </c>
      <c r="AI201" s="22" t="s">
        <v>3</v>
      </c>
    </row>
    <row r="202" spans="1:146" x14ac:dyDescent="0.25">
      <c r="A202" s="47" t="s">
        <v>298</v>
      </c>
      <c r="B202" s="47" t="s">
        <v>296</v>
      </c>
      <c r="C202" s="13" t="s">
        <v>51</v>
      </c>
      <c r="D202" s="14" t="s">
        <v>42</v>
      </c>
      <c r="E202" s="15">
        <v>14.5</v>
      </c>
      <c r="F202" s="16" t="s">
        <v>61</v>
      </c>
      <c r="G202" s="17">
        <v>1</v>
      </c>
      <c r="H202" s="17">
        <v>1</v>
      </c>
      <c r="I202" s="105" t="s">
        <v>39</v>
      </c>
      <c r="J202" s="16">
        <v>19</v>
      </c>
      <c r="K202" s="13">
        <v>14</v>
      </c>
      <c r="L202" s="13">
        <v>12</v>
      </c>
      <c r="M202" s="13" t="s">
        <v>38</v>
      </c>
      <c r="N202" s="13" t="s">
        <v>38</v>
      </c>
      <c r="O202" s="13" t="s">
        <v>38</v>
      </c>
      <c r="P202" s="18">
        <v>9197020</v>
      </c>
      <c r="Q202" s="17">
        <v>477513</v>
      </c>
      <c r="R202" s="17">
        <v>445066</v>
      </c>
      <c r="S202" s="29">
        <v>0.9320500174864349</v>
      </c>
      <c r="T202" s="17">
        <v>2020610</v>
      </c>
      <c r="U202" s="17">
        <v>1842155</v>
      </c>
      <c r="V202" s="17">
        <v>3526</v>
      </c>
      <c r="W202" s="22">
        <f t="shared" si="34"/>
        <v>58404664</v>
      </c>
      <c r="X202" s="30">
        <f t="shared" si="27"/>
        <v>3825710</v>
      </c>
      <c r="Y202" s="30">
        <f t="shared" si="28"/>
        <v>4280564</v>
      </c>
      <c r="Z202" s="30">
        <f t="shared" si="29"/>
        <v>454854</v>
      </c>
      <c r="AA202" s="30">
        <f t="shared" si="35"/>
        <v>54578954</v>
      </c>
      <c r="AB202" s="30">
        <f t="shared" si="30"/>
        <v>40090620</v>
      </c>
      <c r="AC202" s="30">
        <f t="shared" si="31"/>
        <v>8832630</v>
      </c>
      <c r="AD202" s="30">
        <f t="shared" si="32"/>
        <v>5303104</v>
      </c>
      <c r="AE202" s="22">
        <v>284</v>
      </c>
      <c r="AF202" s="22">
        <v>271</v>
      </c>
      <c r="AG202" s="23">
        <f t="shared" si="33"/>
        <v>4.6400403912947778E-6</v>
      </c>
      <c r="AH202" s="24" t="s">
        <v>38</v>
      </c>
      <c r="AI202" s="22" t="s">
        <v>3</v>
      </c>
    </row>
    <row r="203" spans="1:146" x14ac:dyDescent="0.25">
      <c r="A203" s="62" t="s">
        <v>299</v>
      </c>
      <c r="B203" s="62" t="s">
        <v>296</v>
      </c>
      <c r="C203" s="13" t="s">
        <v>51</v>
      </c>
      <c r="D203" s="14" t="s">
        <v>45</v>
      </c>
      <c r="E203" s="15">
        <v>14.5</v>
      </c>
      <c r="F203" s="16" t="s">
        <v>61</v>
      </c>
      <c r="G203" s="17">
        <v>1</v>
      </c>
      <c r="H203" s="17">
        <v>1</v>
      </c>
      <c r="I203" s="105" t="s">
        <v>39</v>
      </c>
      <c r="J203" s="16">
        <v>19</v>
      </c>
      <c r="K203" s="13">
        <v>14</v>
      </c>
      <c r="L203" s="13">
        <v>11</v>
      </c>
      <c r="M203" s="13">
        <v>150</v>
      </c>
      <c r="N203" s="13" t="s">
        <v>46</v>
      </c>
      <c r="O203" s="13" t="s">
        <v>47</v>
      </c>
      <c r="P203" s="18">
        <v>2128087</v>
      </c>
      <c r="Q203" s="17">
        <v>64766</v>
      </c>
      <c r="R203" s="17">
        <v>3350</v>
      </c>
      <c r="S203" s="19">
        <v>5.1724670351727758E-2</v>
      </c>
      <c r="T203" s="17">
        <v>244968</v>
      </c>
      <c r="U203" s="17">
        <v>10345</v>
      </c>
      <c r="V203" s="56">
        <v>24</v>
      </c>
      <c r="W203" s="20">
        <f t="shared" si="34"/>
        <v>397536</v>
      </c>
      <c r="X203" s="21">
        <f t="shared" si="27"/>
        <v>26040</v>
      </c>
      <c r="Y203" s="21">
        <f t="shared" si="28"/>
        <v>29136</v>
      </c>
      <c r="Z203" s="21">
        <f t="shared" si="29"/>
        <v>3096</v>
      </c>
      <c r="AA203" s="21">
        <f t="shared" si="35"/>
        <v>371496</v>
      </c>
      <c r="AB203" s="21">
        <f t="shared" si="30"/>
        <v>272880</v>
      </c>
      <c r="AC203" s="21">
        <f t="shared" si="31"/>
        <v>60120</v>
      </c>
      <c r="AD203" s="21">
        <f t="shared" si="32"/>
        <v>36096</v>
      </c>
      <c r="AE203" s="20">
        <v>3</v>
      </c>
      <c r="AF203" s="20">
        <v>2</v>
      </c>
      <c r="AG203" s="23">
        <f t="shared" si="33"/>
        <v>5.0309909039684453E-6</v>
      </c>
      <c r="AH203" s="55" t="s">
        <v>38</v>
      </c>
      <c r="AI203" s="24" t="s">
        <v>69</v>
      </c>
    </row>
    <row r="204" spans="1:146" x14ac:dyDescent="0.25">
      <c r="A204" s="58" t="s">
        <v>300</v>
      </c>
      <c r="B204" s="58" t="s">
        <v>296</v>
      </c>
      <c r="C204" s="13" t="s">
        <v>58</v>
      </c>
      <c r="D204" s="14" t="s">
        <v>45</v>
      </c>
      <c r="E204" s="15">
        <v>14.5</v>
      </c>
      <c r="F204" s="16" t="s">
        <v>61</v>
      </c>
      <c r="G204" s="17">
        <v>1</v>
      </c>
      <c r="H204" s="17">
        <v>1</v>
      </c>
      <c r="I204" s="105" t="s">
        <v>39</v>
      </c>
      <c r="J204" s="16">
        <v>19</v>
      </c>
      <c r="K204" s="13">
        <v>14</v>
      </c>
      <c r="L204" s="13">
        <v>11</v>
      </c>
      <c r="M204" s="13">
        <v>150</v>
      </c>
      <c r="N204" s="13" t="s">
        <v>46</v>
      </c>
      <c r="O204" s="13" t="s">
        <v>47</v>
      </c>
      <c r="P204" s="18">
        <v>497009</v>
      </c>
      <c r="Q204" s="17">
        <v>12504</v>
      </c>
      <c r="R204" s="17">
        <v>5388</v>
      </c>
      <c r="S204" s="19">
        <v>0.43090211132437622</v>
      </c>
      <c r="T204" s="17">
        <v>39082</v>
      </c>
      <c r="U204" s="17">
        <v>14774</v>
      </c>
      <c r="V204" s="17">
        <v>32</v>
      </c>
      <c r="W204" s="71">
        <f t="shared" si="34"/>
        <v>530048</v>
      </c>
      <c r="X204" s="21">
        <f t="shared" si="27"/>
        <v>34720</v>
      </c>
      <c r="Y204" s="21">
        <f t="shared" si="28"/>
        <v>38848</v>
      </c>
      <c r="Z204" s="21">
        <f t="shared" si="29"/>
        <v>4128</v>
      </c>
      <c r="AA204" s="21">
        <f t="shared" si="35"/>
        <v>495328</v>
      </c>
      <c r="AB204" s="21">
        <f t="shared" si="30"/>
        <v>363840</v>
      </c>
      <c r="AC204" s="21">
        <f t="shared" si="31"/>
        <v>80160</v>
      </c>
      <c r="AD204" s="21">
        <f t="shared" si="32"/>
        <v>48128</v>
      </c>
      <c r="AE204" s="71">
        <v>2</v>
      </c>
      <c r="AF204" s="71">
        <v>1</v>
      </c>
      <c r="AG204" s="23">
        <f t="shared" si="33"/>
        <v>1.8866215889881671E-6</v>
      </c>
      <c r="AH204" s="24" t="s">
        <v>38</v>
      </c>
      <c r="AI204" s="24" t="s">
        <v>69</v>
      </c>
    </row>
    <row r="205" spans="1:146" x14ac:dyDescent="0.25">
      <c r="A205" s="47" t="s">
        <v>301</v>
      </c>
      <c r="B205" s="47" t="s">
        <v>296</v>
      </c>
      <c r="C205" s="13" t="s">
        <v>58</v>
      </c>
      <c r="D205" s="14" t="s">
        <v>45</v>
      </c>
      <c r="E205" s="15">
        <v>14.5</v>
      </c>
      <c r="F205" s="16" t="s">
        <v>61</v>
      </c>
      <c r="G205" s="17">
        <v>1</v>
      </c>
      <c r="H205" s="17">
        <v>1</v>
      </c>
      <c r="I205" s="105" t="s">
        <v>39</v>
      </c>
      <c r="J205" s="16">
        <v>19</v>
      </c>
      <c r="K205" s="13">
        <v>14</v>
      </c>
      <c r="L205" s="13">
        <v>11</v>
      </c>
      <c r="M205" s="13">
        <v>150</v>
      </c>
      <c r="N205" s="13" t="s">
        <v>46</v>
      </c>
      <c r="O205" s="13" t="s">
        <v>47</v>
      </c>
      <c r="P205" s="18">
        <v>763540</v>
      </c>
      <c r="Q205" s="17">
        <v>37981</v>
      </c>
      <c r="R205" s="17">
        <v>35153</v>
      </c>
      <c r="S205" s="19">
        <v>0.92554171822753484</v>
      </c>
      <c r="T205" s="17">
        <v>111893</v>
      </c>
      <c r="U205" s="17">
        <v>100812</v>
      </c>
      <c r="V205" s="17">
        <v>243</v>
      </c>
      <c r="W205" s="22">
        <f t="shared" si="34"/>
        <v>4025052</v>
      </c>
      <c r="X205" s="30">
        <f t="shared" si="27"/>
        <v>263655</v>
      </c>
      <c r="Y205" s="30">
        <f t="shared" si="28"/>
        <v>295002</v>
      </c>
      <c r="Z205" s="30">
        <f t="shared" si="29"/>
        <v>31347</v>
      </c>
      <c r="AA205" s="30">
        <f t="shared" si="35"/>
        <v>3761397</v>
      </c>
      <c r="AB205" s="30">
        <f t="shared" si="30"/>
        <v>2762910</v>
      </c>
      <c r="AC205" s="30">
        <f t="shared" si="31"/>
        <v>608715</v>
      </c>
      <c r="AD205" s="30">
        <f t="shared" si="32"/>
        <v>365472</v>
      </c>
      <c r="AE205" s="22">
        <v>13</v>
      </c>
      <c r="AF205" s="22">
        <v>11</v>
      </c>
      <c r="AG205" s="23">
        <f t="shared" si="33"/>
        <v>2.7328839478347112E-6</v>
      </c>
      <c r="AH205" s="24" t="s">
        <v>38</v>
      </c>
      <c r="AI205" s="22" t="s">
        <v>45</v>
      </c>
    </row>
    <row r="206" spans="1:146" x14ac:dyDescent="0.25">
      <c r="A206" s="47" t="s">
        <v>302</v>
      </c>
      <c r="B206" s="47" t="s">
        <v>296</v>
      </c>
      <c r="C206" s="13" t="s">
        <v>58</v>
      </c>
      <c r="D206" s="14" t="s">
        <v>45</v>
      </c>
      <c r="E206" s="15">
        <v>14.5</v>
      </c>
      <c r="F206" s="16" t="s">
        <v>61</v>
      </c>
      <c r="G206" s="17">
        <v>1</v>
      </c>
      <c r="H206" s="17">
        <v>1</v>
      </c>
      <c r="I206" s="105" t="s">
        <v>39</v>
      </c>
      <c r="J206" s="16">
        <v>19</v>
      </c>
      <c r="K206" s="13">
        <v>14</v>
      </c>
      <c r="L206" s="13">
        <v>11</v>
      </c>
      <c r="M206" s="13">
        <v>125</v>
      </c>
      <c r="N206" s="13" t="s">
        <v>46</v>
      </c>
      <c r="O206" s="13" t="s">
        <v>47</v>
      </c>
      <c r="P206" s="18">
        <v>5208719</v>
      </c>
      <c r="Q206" s="17">
        <v>409495</v>
      </c>
      <c r="R206" s="17">
        <v>405721</v>
      </c>
      <c r="S206" s="19">
        <v>0.99078377025360509</v>
      </c>
      <c r="T206" s="17">
        <v>1595609</v>
      </c>
      <c r="U206" s="17">
        <v>1575262</v>
      </c>
      <c r="V206" s="17">
        <v>3430</v>
      </c>
      <c r="W206" s="22">
        <f t="shared" si="34"/>
        <v>56814520</v>
      </c>
      <c r="X206" s="30">
        <f t="shared" si="27"/>
        <v>3721550</v>
      </c>
      <c r="Y206" s="30">
        <f t="shared" si="28"/>
        <v>4164020</v>
      </c>
      <c r="Z206" s="30">
        <f t="shared" si="29"/>
        <v>442470</v>
      </c>
      <c r="AA206" s="30">
        <f t="shared" si="35"/>
        <v>53092970</v>
      </c>
      <c r="AB206" s="30">
        <f t="shared" si="30"/>
        <v>38999100</v>
      </c>
      <c r="AC206" s="30">
        <f t="shared" si="31"/>
        <v>8592150</v>
      </c>
      <c r="AD206" s="30">
        <f t="shared" si="32"/>
        <v>5158720</v>
      </c>
      <c r="AE206" s="22">
        <v>91</v>
      </c>
      <c r="AF206" s="22">
        <v>84</v>
      </c>
      <c r="AG206" s="23">
        <f t="shared" si="33"/>
        <v>1.4784952860641962E-6</v>
      </c>
      <c r="AH206" s="24" t="s">
        <v>38</v>
      </c>
      <c r="AI206" s="22" t="s">
        <v>45</v>
      </c>
    </row>
    <row r="207" spans="1:146" x14ac:dyDescent="0.25">
      <c r="A207" s="12" t="s">
        <v>303</v>
      </c>
      <c r="B207" s="12" t="s">
        <v>296</v>
      </c>
      <c r="C207" s="13" t="s">
        <v>58</v>
      </c>
      <c r="D207" s="14" t="s">
        <v>45</v>
      </c>
      <c r="E207" s="15">
        <v>14.5</v>
      </c>
      <c r="F207" s="16" t="s">
        <v>61</v>
      </c>
      <c r="G207" s="17">
        <v>1</v>
      </c>
      <c r="H207" s="17">
        <v>1</v>
      </c>
      <c r="I207" s="105" t="s">
        <v>39</v>
      </c>
      <c r="J207" s="16">
        <v>19</v>
      </c>
      <c r="K207" s="13">
        <v>14</v>
      </c>
      <c r="L207" s="13">
        <v>11</v>
      </c>
      <c r="M207" s="13">
        <v>125</v>
      </c>
      <c r="N207" s="13" t="s">
        <v>46</v>
      </c>
      <c r="O207" s="13" t="s">
        <v>47</v>
      </c>
      <c r="P207" s="18">
        <v>5058912</v>
      </c>
      <c r="Q207" s="17">
        <v>246135</v>
      </c>
      <c r="R207" s="17">
        <v>229761</v>
      </c>
      <c r="S207" s="29">
        <v>0.93347553172039732</v>
      </c>
      <c r="T207" s="17">
        <v>825544</v>
      </c>
      <c r="U207" s="17">
        <v>754908</v>
      </c>
      <c r="V207" s="17">
        <v>1686</v>
      </c>
      <c r="W207" s="22">
        <f t="shared" si="34"/>
        <v>27926904</v>
      </c>
      <c r="X207" s="30">
        <f t="shared" si="27"/>
        <v>1829310</v>
      </c>
      <c r="Y207" s="30">
        <f t="shared" si="28"/>
        <v>2046804</v>
      </c>
      <c r="Z207" s="30">
        <f t="shared" si="29"/>
        <v>217494</v>
      </c>
      <c r="AA207" s="30">
        <f t="shared" si="35"/>
        <v>26097594</v>
      </c>
      <c r="AB207" s="30">
        <f t="shared" si="30"/>
        <v>19169820</v>
      </c>
      <c r="AC207" s="30">
        <f t="shared" si="31"/>
        <v>4223430</v>
      </c>
      <c r="AD207" s="30">
        <f t="shared" si="32"/>
        <v>2535744</v>
      </c>
      <c r="AE207" s="22">
        <v>51</v>
      </c>
      <c r="AF207" s="22">
        <v>45</v>
      </c>
      <c r="AG207" s="23">
        <f t="shared" si="33"/>
        <v>1.6113493998475448E-6</v>
      </c>
      <c r="AH207" s="24" t="s">
        <v>38</v>
      </c>
      <c r="AI207" s="22" t="s">
        <v>45</v>
      </c>
    </row>
    <row r="208" spans="1:146" x14ac:dyDescent="0.25">
      <c r="A208" s="12" t="s">
        <v>304</v>
      </c>
      <c r="B208" s="12" t="s">
        <v>296</v>
      </c>
      <c r="C208" s="13" t="s">
        <v>58</v>
      </c>
      <c r="D208" s="14" t="s">
        <v>45</v>
      </c>
      <c r="E208" s="15">
        <v>14.5</v>
      </c>
      <c r="F208" s="16" t="s">
        <v>61</v>
      </c>
      <c r="G208" s="17">
        <v>1</v>
      </c>
      <c r="H208" s="17">
        <v>1</v>
      </c>
      <c r="I208" s="105" t="s">
        <v>39</v>
      </c>
      <c r="J208" s="16">
        <v>19</v>
      </c>
      <c r="K208" s="13">
        <v>14</v>
      </c>
      <c r="L208" s="13">
        <v>11</v>
      </c>
      <c r="M208" s="13">
        <v>125</v>
      </c>
      <c r="N208" s="13" t="s">
        <v>46</v>
      </c>
      <c r="O208" s="13" t="s">
        <v>47</v>
      </c>
      <c r="P208" s="18">
        <v>4208256</v>
      </c>
      <c r="Q208" s="17">
        <v>163550</v>
      </c>
      <c r="R208" s="17">
        <v>159102</v>
      </c>
      <c r="S208" s="29">
        <v>0.97280342402934883</v>
      </c>
      <c r="T208" s="17">
        <v>514988</v>
      </c>
      <c r="U208" s="17">
        <v>495642</v>
      </c>
      <c r="V208" s="17">
        <v>1214</v>
      </c>
      <c r="W208" s="22">
        <f t="shared" si="34"/>
        <v>20108696</v>
      </c>
      <c r="X208" s="30">
        <f t="shared" si="27"/>
        <v>1317190</v>
      </c>
      <c r="Y208" s="30">
        <f t="shared" si="28"/>
        <v>1473796</v>
      </c>
      <c r="Z208" s="30">
        <f t="shared" si="29"/>
        <v>156606</v>
      </c>
      <c r="AA208" s="30">
        <f t="shared" si="35"/>
        <v>18791506</v>
      </c>
      <c r="AB208" s="30">
        <f t="shared" si="30"/>
        <v>13803180</v>
      </c>
      <c r="AC208" s="30">
        <f t="shared" si="31"/>
        <v>3041070</v>
      </c>
      <c r="AD208" s="30">
        <f t="shared" si="32"/>
        <v>1825856</v>
      </c>
      <c r="AE208" s="22">
        <v>44</v>
      </c>
      <c r="AF208" s="22">
        <v>38</v>
      </c>
      <c r="AG208" s="23">
        <f t="shared" si="33"/>
        <v>1.8897296970425134E-6</v>
      </c>
      <c r="AH208" s="24" t="s">
        <v>38</v>
      </c>
      <c r="AI208" s="22" t="s">
        <v>45</v>
      </c>
    </row>
    <row r="209" spans="1:146" x14ac:dyDescent="0.25">
      <c r="A209" s="47" t="s">
        <v>305</v>
      </c>
      <c r="B209" s="47" t="s">
        <v>296</v>
      </c>
      <c r="C209" s="13" t="s">
        <v>51</v>
      </c>
      <c r="D209" s="14" t="s">
        <v>45</v>
      </c>
      <c r="E209" s="15">
        <v>14.5</v>
      </c>
      <c r="F209" s="16" t="s">
        <v>61</v>
      </c>
      <c r="G209" s="17">
        <v>1</v>
      </c>
      <c r="H209" s="17">
        <v>1</v>
      </c>
      <c r="I209" s="105" t="s">
        <v>39</v>
      </c>
      <c r="J209" s="16">
        <v>19</v>
      </c>
      <c r="K209" s="13">
        <v>14</v>
      </c>
      <c r="L209" s="13">
        <v>11</v>
      </c>
      <c r="M209" s="13">
        <v>150</v>
      </c>
      <c r="N209" s="13" t="s">
        <v>46</v>
      </c>
      <c r="O209" s="13" t="s">
        <v>47</v>
      </c>
      <c r="P209" s="18">
        <v>1564796</v>
      </c>
      <c r="Q209" s="17">
        <v>72671</v>
      </c>
      <c r="R209" s="17">
        <v>60009</v>
      </c>
      <c r="S209" s="19">
        <v>0.82576268387664953</v>
      </c>
      <c r="T209" s="17">
        <v>240894</v>
      </c>
      <c r="U209" s="17">
        <v>188448</v>
      </c>
      <c r="V209" s="17">
        <v>478</v>
      </c>
      <c r="W209" s="22">
        <f t="shared" si="34"/>
        <v>7917592</v>
      </c>
      <c r="X209" s="30">
        <f t="shared" si="27"/>
        <v>518630</v>
      </c>
      <c r="Y209" s="30">
        <f t="shared" si="28"/>
        <v>580292</v>
      </c>
      <c r="Z209" s="30">
        <f t="shared" si="29"/>
        <v>61662</v>
      </c>
      <c r="AA209" s="30">
        <f t="shared" si="35"/>
        <v>7398962</v>
      </c>
      <c r="AB209" s="30">
        <f t="shared" si="30"/>
        <v>5434860</v>
      </c>
      <c r="AC209" s="30">
        <f t="shared" si="31"/>
        <v>1197390</v>
      </c>
      <c r="AD209" s="30">
        <f t="shared" si="32"/>
        <v>718912</v>
      </c>
      <c r="AE209" s="22">
        <v>23</v>
      </c>
      <c r="AF209" s="22">
        <v>21</v>
      </c>
      <c r="AG209" s="23">
        <f t="shared" si="33"/>
        <v>2.6523215644352473E-6</v>
      </c>
      <c r="AH209" s="24" t="s">
        <v>38</v>
      </c>
      <c r="AI209" s="22" t="s">
        <v>45</v>
      </c>
    </row>
    <row r="210" spans="1:146" x14ac:dyDescent="0.25">
      <c r="A210" s="49" t="s">
        <v>306</v>
      </c>
      <c r="B210" s="49" t="s">
        <v>296</v>
      </c>
      <c r="C210" s="13" t="s">
        <v>55</v>
      </c>
      <c r="D210" s="14" t="s">
        <v>45</v>
      </c>
      <c r="E210" s="15">
        <v>14.5</v>
      </c>
      <c r="F210" s="16" t="s">
        <v>61</v>
      </c>
      <c r="G210" s="17">
        <v>1</v>
      </c>
      <c r="H210" s="17">
        <v>1</v>
      </c>
      <c r="I210" s="105" t="s">
        <v>39</v>
      </c>
      <c r="J210" s="16">
        <v>19</v>
      </c>
      <c r="K210" s="13">
        <v>14</v>
      </c>
      <c r="L210" s="13">
        <v>11</v>
      </c>
      <c r="M210" s="13">
        <v>150</v>
      </c>
      <c r="N210" s="13" t="s">
        <v>46</v>
      </c>
      <c r="O210" s="13" t="s">
        <v>47</v>
      </c>
      <c r="P210" s="18">
        <v>2800804</v>
      </c>
      <c r="Q210" s="17">
        <v>209287</v>
      </c>
      <c r="R210" s="17">
        <v>190237</v>
      </c>
      <c r="S210" s="19">
        <v>0.90897666840271973</v>
      </c>
      <c r="T210" s="17">
        <v>704296</v>
      </c>
      <c r="U210" s="17">
        <v>626524</v>
      </c>
      <c r="V210" s="17">
        <v>1534</v>
      </c>
      <c r="W210" s="22">
        <f t="shared" si="34"/>
        <v>25409176</v>
      </c>
      <c r="X210" s="30">
        <f t="shared" si="27"/>
        <v>1664390</v>
      </c>
      <c r="Y210" s="30">
        <f t="shared" si="28"/>
        <v>1862276</v>
      </c>
      <c r="Z210" s="30">
        <f t="shared" si="29"/>
        <v>197886</v>
      </c>
      <c r="AA210" s="30">
        <f t="shared" si="35"/>
        <v>23744786</v>
      </c>
      <c r="AB210" s="30">
        <f t="shared" si="30"/>
        <v>17441580</v>
      </c>
      <c r="AC210" s="30">
        <f t="shared" si="31"/>
        <v>3842670</v>
      </c>
      <c r="AD210" s="30">
        <f t="shared" si="32"/>
        <v>2307136</v>
      </c>
      <c r="AE210" s="22">
        <v>48</v>
      </c>
      <c r="AF210" s="22">
        <v>41</v>
      </c>
      <c r="AG210" s="23">
        <f t="shared" si="33"/>
        <v>1.6135903029677153E-6</v>
      </c>
      <c r="AH210" s="24" t="s">
        <v>38</v>
      </c>
      <c r="AI210" s="22" t="s">
        <v>45</v>
      </c>
    </row>
    <row r="211" spans="1:146" x14ac:dyDescent="0.25">
      <c r="A211" s="49" t="s">
        <v>307</v>
      </c>
      <c r="B211" s="49" t="s">
        <v>296</v>
      </c>
      <c r="C211" s="13" t="s">
        <v>55</v>
      </c>
      <c r="D211" s="14" t="s">
        <v>45</v>
      </c>
      <c r="E211" s="15">
        <v>14.5</v>
      </c>
      <c r="F211" s="16" t="s">
        <v>61</v>
      </c>
      <c r="G211" s="17">
        <v>1</v>
      </c>
      <c r="H211" s="17">
        <v>1</v>
      </c>
      <c r="I211" s="105" t="s">
        <v>39</v>
      </c>
      <c r="J211" s="16">
        <v>19</v>
      </c>
      <c r="K211" s="13">
        <v>14</v>
      </c>
      <c r="L211" s="13">
        <v>11</v>
      </c>
      <c r="M211" s="13">
        <v>150</v>
      </c>
      <c r="N211" s="13" t="s">
        <v>46</v>
      </c>
      <c r="O211" s="13" t="s">
        <v>47</v>
      </c>
      <c r="P211" s="18">
        <v>1671425</v>
      </c>
      <c r="Q211" s="17">
        <v>98471</v>
      </c>
      <c r="R211" s="17">
        <v>58417</v>
      </c>
      <c r="S211" s="19">
        <v>0.59324064953133415</v>
      </c>
      <c r="T211" s="17">
        <v>328236</v>
      </c>
      <c r="U211" s="17">
        <v>182054</v>
      </c>
      <c r="V211" s="17">
        <v>427</v>
      </c>
      <c r="W211" s="71">
        <f t="shared" si="34"/>
        <v>7072828</v>
      </c>
      <c r="X211" s="21">
        <f t="shared" si="27"/>
        <v>463295</v>
      </c>
      <c r="Y211" s="21">
        <f t="shared" si="28"/>
        <v>518378</v>
      </c>
      <c r="Z211" s="21">
        <f t="shared" si="29"/>
        <v>55083</v>
      </c>
      <c r="AA211" s="21">
        <f t="shared" si="35"/>
        <v>6609533</v>
      </c>
      <c r="AB211" s="21">
        <f t="shared" si="30"/>
        <v>4854990</v>
      </c>
      <c r="AC211" s="21">
        <f t="shared" si="31"/>
        <v>1069635</v>
      </c>
      <c r="AD211" s="21">
        <f t="shared" si="32"/>
        <v>642208</v>
      </c>
      <c r="AE211" s="71">
        <v>20</v>
      </c>
      <c r="AF211" s="71">
        <v>15</v>
      </c>
      <c r="AG211" s="23">
        <f t="shared" si="33"/>
        <v>2.1207924185347077E-6</v>
      </c>
      <c r="AH211" s="24" t="s">
        <v>38</v>
      </c>
      <c r="AI211" s="22" t="s">
        <v>45</v>
      </c>
    </row>
    <row r="212" spans="1:146" x14ac:dyDescent="0.25">
      <c r="A212" s="49" t="s">
        <v>308</v>
      </c>
      <c r="B212" s="49" t="s">
        <v>296</v>
      </c>
      <c r="C212" s="13" t="s">
        <v>55</v>
      </c>
      <c r="D212" s="14" t="s">
        <v>45</v>
      </c>
      <c r="E212" s="15">
        <v>14.5</v>
      </c>
      <c r="F212" s="16" t="s">
        <v>61</v>
      </c>
      <c r="G212" s="17">
        <v>1</v>
      </c>
      <c r="H212" s="17">
        <v>1</v>
      </c>
      <c r="I212" s="105" t="s">
        <v>39</v>
      </c>
      <c r="J212" s="16">
        <v>19</v>
      </c>
      <c r="K212" s="13">
        <v>14</v>
      </c>
      <c r="L212" s="13">
        <v>11</v>
      </c>
      <c r="M212" s="13">
        <v>150</v>
      </c>
      <c r="N212" s="13" t="s">
        <v>46</v>
      </c>
      <c r="O212" s="13" t="s">
        <v>47</v>
      </c>
      <c r="P212" s="18">
        <v>2587432</v>
      </c>
      <c r="Q212" s="17">
        <v>187837</v>
      </c>
      <c r="R212" s="17">
        <v>184023</v>
      </c>
      <c r="S212" s="19">
        <v>0.97969516123021561</v>
      </c>
      <c r="T212" s="17">
        <v>602421</v>
      </c>
      <c r="U212" s="17">
        <v>585945</v>
      </c>
      <c r="V212" s="56">
        <v>1388</v>
      </c>
      <c r="W212" s="71">
        <f t="shared" si="34"/>
        <v>22990832</v>
      </c>
      <c r="X212" s="21">
        <f t="shared" si="27"/>
        <v>1505980</v>
      </c>
      <c r="Y212" s="21">
        <f t="shared" si="28"/>
        <v>1685032</v>
      </c>
      <c r="Z212" s="21">
        <f t="shared" si="29"/>
        <v>179052</v>
      </c>
      <c r="AA212" s="21">
        <f t="shared" si="35"/>
        <v>21484852</v>
      </c>
      <c r="AB212" s="21">
        <f t="shared" si="30"/>
        <v>15781560</v>
      </c>
      <c r="AC212" s="21">
        <f t="shared" si="31"/>
        <v>3476940</v>
      </c>
      <c r="AD212" s="21">
        <f t="shared" si="32"/>
        <v>2087552</v>
      </c>
      <c r="AE212" s="71">
        <v>25</v>
      </c>
      <c r="AF212" s="71">
        <v>24</v>
      </c>
      <c r="AG212" s="23">
        <f t="shared" si="33"/>
        <v>1.0438943662412913E-6</v>
      </c>
      <c r="AH212" s="24" t="s">
        <v>38</v>
      </c>
      <c r="AI212" s="22" t="s">
        <v>45</v>
      </c>
    </row>
    <row r="213" spans="1:146" x14ac:dyDescent="0.25">
      <c r="A213" s="49" t="s">
        <v>309</v>
      </c>
      <c r="B213" s="49" t="s">
        <v>296</v>
      </c>
      <c r="C213" s="13" t="s">
        <v>55</v>
      </c>
      <c r="D213" s="14" t="s">
        <v>45</v>
      </c>
      <c r="E213" s="15">
        <v>14.5</v>
      </c>
      <c r="F213" s="16" t="s">
        <v>61</v>
      </c>
      <c r="G213" s="17">
        <v>1</v>
      </c>
      <c r="H213" s="17">
        <v>1</v>
      </c>
      <c r="I213" s="105" t="s">
        <v>39</v>
      </c>
      <c r="J213" s="16">
        <v>19</v>
      </c>
      <c r="K213" s="13">
        <v>14</v>
      </c>
      <c r="L213" s="13">
        <v>11</v>
      </c>
      <c r="M213" s="13">
        <v>150</v>
      </c>
      <c r="N213" s="13" t="s">
        <v>46</v>
      </c>
      <c r="O213" s="13" t="s">
        <v>47</v>
      </c>
      <c r="P213" s="18">
        <v>2858199</v>
      </c>
      <c r="Q213" s="17">
        <v>147918</v>
      </c>
      <c r="R213" s="17">
        <v>68693</v>
      </c>
      <c r="S213" s="19">
        <v>0.4643991941481091</v>
      </c>
      <c r="T213" s="17">
        <v>471323</v>
      </c>
      <c r="U213" s="17">
        <v>213633</v>
      </c>
      <c r="V213" s="17">
        <v>463</v>
      </c>
      <c r="W213" s="20">
        <f t="shared" si="34"/>
        <v>7669132</v>
      </c>
      <c r="X213" s="21">
        <f t="shared" si="27"/>
        <v>502355</v>
      </c>
      <c r="Y213" s="21">
        <f t="shared" si="28"/>
        <v>562082</v>
      </c>
      <c r="Z213" s="21">
        <f t="shared" si="29"/>
        <v>59727</v>
      </c>
      <c r="AA213" s="21">
        <f t="shared" si="35"/>
        <v>7166777</v>
      </c>
      <c r="AB213" s="21">
        <f t="shared" si="30"/>
        <v>5264310</v>
      </c>
      <c r="AC213" s="21">
        <f t="shared" si="31"/>
        <v>1159815</v>
      </c>
      <c r="AD213" s="21">
        <f t="shared" si="32"/>
        <v>696352</v>
      </c>
      <c r="AE213" s="20">
        <v>19</v>
      </c>
      <c r="AF213" s="20">
        <v>16</v>
      </c>
      <c r="AG213" s="23">
        <f t="shared" si="33"/>
        <v>2.0862856448422064E-6</v>
      </c>
      <c r="AH213" s="24" t="s">
        <v>38</v>
      </c>
      <c r="AI213" s="22" t="s">
        <v>45</v>
      </c>
    </row>
    <row r="214" spans="1:146" x14ac:dyDescent="0.25">
      <c r="A214" s="48" t="s">
        <v>310</v>
      </c>
      <c r="B214" s="48" t="s">
        <v>296</v>
      </c>
      <c r="C214" s="13" t="s">
        <v>58</v>
      </c>
      <c r="D214" s="14" t="s">
        <v>45</v>
      </c>
      <c r="E214" s="15">
        <v>14.5</v>
      </c>
      <c r="F214" s="16" t="s">
        <v>61</v>
      </c>
      <c r="G214" s="17">
        <v>1</v>
      </c>
      <c r="H214" s="17">
        <v>1</v>
      </c>
      <c r="I214" s="105" t="s">
        <v>39</v>
      </c>
      <c r="J214" s="16">
        <v>19</v>
      </c>
      <c r="K214" s="13">
        <v>14</v>
      </c>
      <c r="L214" s="13">
        <v>11</v>
      </c>
      <c r="M214" s="13">
        <v>150</v>
      </c>
      <c r="N214" s="13" t="s">
        <v>46</v>
      </c>
      <c r="O214" s="13" t="s">
        <v>47</v>
      </c>
      <c r="P214" s="18">
        <v>464331</v>
      </c>
      <c r="Q214" s="17">
        <v>14254</v>
      </c>
      <c r="R214" s="17">
        <v>8988</v>
      </c>
      <c r="S214" s="19">
        <v>0.63055984285112954</v>
      </c>
      <c r="T214" s="17">
        <v>44079</v>
      </c>
      <c r="U214" s="17">
        <v>25000</v>
      </c>
      <c r="V214" s="17">
        <v>85</v>
      </c>
      <c r="W214" s="22">
        <f t="shared" si="34"/>
        <v>1407940</v>
      </c>
      <c r="X214" s="30">
        <f t="shared" si="27"/>
        <v>92225</v>
      </c>
      <c r="Y214" s="30">
        <f t="shared" si="28"/>
        <v>103190</v>
      </c>
      <c r="Z214" s="30">
        <f t="shared" si="29"/>
        <v>10965</v>
      </c>
      <c r="AA214" s="30">
        <f t="shared" si="35"/>
        <v>1315715</v>
      </c>
      <c r="AB214" s="30">
        <f t="shared" si="30"/>
        <v>966450</v>
      </c>
      <c r="AC214" s="30">
        <f t="shared" si="31"/>
        <v>212925</v>
      </c>
      <c r="AD214" s="30">
        <f t="shared" si="32"/>
        <v>127840</v>
      </c>
      <c r="AE214" s="22">
        <v>6</v>
      </c>
      <c r="AF214" s="22">
        <v>4</v>
      </c>
      <c r="AG214" s="23">
        <f t="shared" si="33"/>
        <v>2.8410301575351224E-6</v>
      </c>
      <c r="AH214" s="24" t="s">
        <v>38</v>
      </c>
      <c r="AI214" s="25" t="s">
        <v>45</v>
      </c>
    </row>
    <row r="215" spans="1:146" x14ac:dyDescent="0.25">
      <c r="A215" s="28" t="s">
        <v>311</v>
      </c>
      <c r="B215" s="28" t="s">
        <v>296</v>
      </c>
      <c r="C215" s="13" t="s">
        <v>58</v>
      </c>
      <c r="D215" s="14" t="s">
        <v>45</v>
      </c>
      <c r="E215" s="15">
        <v>14.5</v>
      </c>
      <c r="F215" s="16" t="s">
        <v>61</v>
      </c>
      <c r="G215" s="17">
        <v>1</v>
      </c>
      <c r="H215" s="17">
        <v>1</v>
      </c>
      <c r="I215" s="105" t="s">
        <v>39</v>
      </c>
      <c r="J215" s="16">
        <v>19</v>
      </c>
      <c r="K215" s="13">
        <v>14</v>
      </c>
      <c r="L215" s="13">
        <v>11</v>
      </c>
      <c r="M215" s="13">
        <v>150</v>
      </c>
      <c r="N215" s="13" t="s">
        <v>46</v>
      </c>
      <c r="O215" s="13" t="s">
        <v>47</v>
      </c>
      <c r="P215" s="18">
        <v>533915</v>
      </c>
      <c r="Q215" s="17">
        <v>21868</v>
      </c>
      <c r="R215" s="17">
        <v>16533</v>
      </c>
      <c r="S215" s="19">
        <v>0.75603621730382298</v>
      </c>
      <c r="T215" s="17">
        <v>66932</v>
      </c>
      <c r="U215" s="17">
        <v>48483</v>
      </c>
      <c r="V215" s="17">
        <v>128</v>
      </c>
      <c r="W215" s="22">
        <f t="shared" si="34"/>
        <v>2120192</v>
      </c>
      <c r="X215" s="30">
        <f t="shared" si="27"/>
        <v>138880</v>
      </c>
      <c r="Y215" s="30">
        <f t="shared" si="28"/>
        <v>155392</v>
      </c>
      <c r="Z215" s="30">
        <f t="shared" si="29"/>
        <v>16512</v>
      </c>
      <c r="AA215" s="30">
        <f t="shared" si="35"/>
        <v>1981312</v>
      </c>
      <c r="AB215" s="30">
        <f t="shared" si="30"/>
        <v>1455360</v>
      </c>
      <c r="AC215" s="30">
        <f t="shared" si="31"/>
        <v>320640</v>
      </c>
      <c r="AD215" s="30">
        <f t="shared" si="32"/>
        <v>192512</v>
      </c>
      <c r="AE215" s="22">
        <v>6</v>
      </c>
      <c r="AF215" s="22">
        <v>3</v>
      </c>
      <c r="AG215" s="23">
        <f t="shared" si="33"/>
        <v>1.4149661917411253E-6</v>
      </c>
      <c r="AH215" s="24" t="s">
        <v>38</v>
      </c>
      <c r="AI215" s="22" t="s">
        <v>45</v>
      </c>
    </row>
    <row r="216" spans="1:146" s="53" customFormat="1" x14ac:dyDescent="0.25">
      <c r="A216" s="66" t="s">
        <v>312</v>
      </c>
      <c r="B216" s="66" t="s">
        <v>296</v>
      </c>
      <c r="C216" s="32" t="s">
        <v>58</v>
      </c>
      <c r="D216" s="33" t="s">
        <v>45</v>
      </c>
      <c r="E216" s="34">
        <v>14.5</v>
      </c>
      <c r="F216" s="35" t="s">
        <v>61</v>
      </c>
      <c r="G216" s="36">
        <v>1</v>
      </c>
      <c r="H216" s="36">
        <v>1</v>
      </c>
      <c r="I216" s="106" t="s">
        <v>39</v>
      </c>
      <c r="J216" s="35">
        <v>19</v>
      </c>
      <c r="K216" s="32">
        <v>14</v>
      </c>
      <c r="L216" s="32">
        <v>11</v>
      </c>
      <c r="M216" s="32">
        <v>150</v>
      </c>
      <c r="N216" s="32" t="s">
        <v>46</v>
      </c>
      <c r="O216" s="32" t="s">
        <v>47</v>
      </c>
      <c r="P216" s="37">
        <v>2031505</v>
      </c>
      <c r="Q216" s="36">
        <v>60910</v>
      </c>
      <c r="R216" s="36">
        <v>42960</v>
      </c>
      <c r="S216" s="38">
        <v>0.70530290592677725</v>
      </c>
      <c r="T216" s="36">
        <v>183219</v>
      </c>
      <c r="U216" s="36">
        <v>121053</v>
      </c>
      <c r="V216" s="36">
        <v>243</v>
      </c>
      <c r="W216" s="39">
        <f t="shared" si="34"/>
        <v>4025052</v>
      </c>
      <c r="X216" s="40">
        <f t="shared" si="27"/>
        <v>263655</v>
      </c>
      <c r="Y216" s="40">
        <f t="shared" si="28"/>
        <v>295002</v>
      </c>
      <c r="Z216" s="40">
        <f t="shared" si="29"/>
        <v>31347</v>
      </c>
      <c r="AA216" s="40">
        <f t="shared" si="35"/>
        <v>3761397</v>
      </c>
      <c r="AB216" s="40">
        <f t="shared" si="30"/>
        <v>2762910</v>
      </c>
      <c r="AC216" s="40">
        <f t="shared" si="31"/>
        <v>608715</v>
      </c>
      <c r="AD216" s="40">
        <f t="shared" si="32"/>
        <v>365472</v>
      </c>
      <c r="AE216" s="39">
        <v>12</v>
      </c>
      <c r="AF216" s="39">
        <v>10</v>
      </c>
      <c r="AG216" s="42">
        <f t="shared" si="33"/>
        <v>2.4844399525770102E-6</v>
      </c>
      <c r="AH216" s="52" t="s">
        <v>38</v>
      </c>
      <c r="AI216" s="39" t="s">
        <v>45</v>
      </c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45"/>
      <c r="EN216" s="45"/>
      <c r="EO216" s="45"/>
      <c r="EP216" s="45"/>
    </row>
    <row r="217" spans="1:146" x14ac:dyDescent="0.25">
      <c r="A217" s="47" t="s">
        <v>313</v>
      </c>
      <c r="B217" s="47" t="s">
        <v>314</v>
      </c>
      <c r="C217" s="13" t="s">
        <v>51</v>
      </c>
      <c r="D217" s="14" t="s">
        <v>36</v>
      </c>
      <c r="E217" s="15">
        <v>19.5</v>
      </c>
      <c r="F217" s="16" t="s">
        <v>37</v>
      </c>
      <c r="G217" s="17">
        <v>0</v>
      </c>
      <c r="H217" s="17">
        <v>0</v>
      </c>
      <c r="I217" s="105" t="s">
        <v>39</v>
      </c>
      <c r="J217" s="16">
        <v>14</v>
      </c>
      <c r="K217" s="13">
        <v>4</v>
      </c>
      <c r="L217" s="13">
        <v>4</v>
      </c>
      <c r="M217" s="13" t="s">
        <v>38</v>
      </c>
      <c r="N217" s="13" t="s">
        <v>38</v>
      </c>
      <c r="O217" s="13" t="s">
        <v>38</v>
      </c>
      <c r="P217" s="18">
        <v>6941140</v>
      </c>
      <c r="Q217" s="56">
        <v>429108</v>
      </c>
      <c r="R217" s="56">
        <v>423030</v>
      </c>
      <c r="S217" s="60">
        <v>0.98583573366145583</v>
      </c>
      <c r="T217" s="56">
        <v>1595650</v>
      </c>
      <c r="U217" s="56">
        <v>1566182</v>
      </c>
      <c r="V217" s="56">
        <v>3220</v>
      </c>
      <c r="W217" s="22">
        <f t="shared" si="34"/>
        <v>53336080</v>
      </c>
      <c r="X217" s="30">
        <f t="shared" si="27"/>
        <v>3493700</v>
      </c>
      <c r="Y217" s="30">
        <f t="shared" si="28"/>
        <v>3909080</v>
      </c>
      <c r="Z217" s="30">
        <f t="shared" si="29"/>
        <v>415380</v>
      </c>
      <c r="AA217" s="30">
        <f t="shared" si="35"/>
        <v>49842380</v>
      </c>
      <c r="AB217" s="30">
        <f t="shared" si="30"/>
        <v>36611400</v>
      </c>
      <c r="AC217" s="30">
        <f t="shared" si="31"/>
        <v>8066100</v>
      </c>
      <c r="AD217" s="30">
        <f t="shared" si="32"/>
        <v>4842880</v>
      </c>
      <c r="AE217" s="22">
        <v>536</v>
      </c>
      <c r="AF217" s="22">
        <v>533</v>
      </c>
      <c r="AG217" s="23">
        <f t="shared" si="33"/>
        <v>9.9932353483795591E-6</v>
      </c>
      <c r="AH217" s="24" t="s">
        <v>38</v>
      </c>
      <c r="AI217" s="25" t="s">
        <v>3</v>
      </c>
    </row>
    <row r="218" spans="1:146" x14ac:dyDescent="0.25">
      <c r="A218" s="28" t="s">
        <v>315</v>
      </c>
      <c r="B218" s="28" t="s">
        <v>314</v>
      </c>
      <c r="C218" s="13" t="s">
        <v>51</v>
      </c>
      <c r="D218" s="14" t="s">
        <v>42</v>
      </c>
      <c r="E218" s="15">
        <v>19.5</v>
      </c>
      <c r="F218" s="16" t="s">
        <v>37</v>
      </c>
      <c r="G218" s="17">
        <v>0</v>
      </c>
      <c r="H218" s="17">
        <v>0</v>
      </c>
      <c r="I218" s="105" t="s">
        <v>39</v>
      </c>
      <c r="J218" s="16">
        <v>14</v>
      </c>
      <c r="K218" s="13">
        <v>4</v>
      </c>
      <c r="L218" s="13">
        <v>4</v>
      </c>
      <c r="M218" s="13" t="s">
        <v>38</v>
      </c>
      <c r="N218" s="13" t="s">
        <v>38</v>
      </c>
      <c r="O218" s="13" t="s">
        <v>38</v>
      </c>
      <c r="P218" s="18">
        <v>11836069</v>
      </c>
      <c r="Q218" s="17">
        <v>569005</v>
      </c>
      <c r="R218" s="17">
        <v>550288</v>
      </c>
      <c r="S218" s="19">
        <v>0.96710573720793314</v>
      </c>
      <c r="T218" s="17">
        <v>2183090</v>
      </c>
      <c r="U218" s="17">
        <v>2096415</v>
      </c>
      <c r="V218" s="17">
        <v>3928</v>
      </c>
      <c r="W218" s="22">
        <f t="shared" si="34"/>
        <v>65063392</v>
      </c>
      <c r="X218" s="30">
        <f t="shared" si="27"/>
        <v>4261880</v>
      </c>
      <c r="Y218" s="30">
        <f t="shared" si="28"/>
        <v>4768592</v>
      </c>
      <c r="Z218" s="30">
        <f t="shared" si="29"/>
        <v>506712</v>
      </c>
      <c r="AA218" s="30">
        <f t="shared" si="35"/>
        <v>60801512</v>
      </c>
      <c r="AB218" s="30">
        <f t="shared" si="30"/>
        <v>44661360</v>
      </c>
      <c r="AC218" s="30">
        <f t="shared" si="31"/>
        <v>9839640</v>
      </c>
      <c r="AD218" s="30">
        <f t="shared" si="32"/>
        <v>5907712</v>
      </c>
      <c r="AE218" s="22">
        <v>236</v>
      </c>
      <c r="AF218" s="22">
        <v>233</v>
      </c>
      <c r="AG218" s="23">
        <f t="shared" si="33"/>
        <v>3.5811228532321219E-6</v>
      </c>
      <c r="AH218" s="24" t="s">
        <v>38</v>
      </c>
      <c r="AI218" s="22" t="s">
        <v>3</v>
      </c>
    </row>
    <row r="219" spans="1:146" x14ac:dyDescent="0.25">
      <c r="A219" s="28" t="s">
        <v>316</v>
      </c>
      <c r="B219" s="28" t="s">
        <v>314</v>
      </c>
      <c r="C219" s="13" t="s">
        <v>58</v>
      </c>
      <c r="D219" s="14" t="s">
        <v>45</v>
      </c>
      <c r="E219" s="15">
        <v>19.5</v>
      </c>
      <c r="F219" s="16" t="s">
        <v>37</v>
      </c>
      <c r="G219" s="17">
        <v>0</v>
      </c>
      <c r="H219" s="17">
        <v>0</v>
      </c>
      <c r="I219" s="105" t="s">
        <v>39</v>
      </c>
      <c r="J219" s="16">
        <v>14</v>
      </c>
      <c r="K219" s="13">
        <v>4</v>
      </c>
      <c r="L219" s="13">
        <v>4</v>
      </c>
      <c r="M219" s="13">
        <v>150</v>
      </c>
      <c r="N219" s="13" t="s">
        <v>46</v>
      </c>
      <c r="O219" s="13" t="s">
        <v>152</v>
      </c>
      <c r="P219" s="18">
        <v>1535618</v>
      </c>
      <c r="Q219" s="17">
        <v>69278</v>
      </c>
      <c r="R219" s="17">
        <v>61861</v>
      </c>
      <c r="S219" s="19">
        <v>0.89293859522503538</v>
      </c>
      <c r="T219" s="17">
        <v>199964</v>
      </c>
      <c r="U219" s="17">
        <v>173807</v>
      </c>
      <c r="V219" s="17">
        <v>425</v>
      </c>
      <c r="W219" s="22">
        <f t="shared" si="34"/>
        <v>7039700</v>
      </c>
      <c r="X219" s="30">
        <f t="shared" si="27"/>
        <v>461125</v>
      </c>
      <c r="Y219" s="30">
        <f t="shared" si="28"/>
        <v>515950</v>
      </c>
      <c r="Z219" s="30">
        <f t="shared" si="29"/>
        <v>54825</v>
      </c>
      <c r="AA219" s="30">
        <f t="shared" si="35"/>
        <v>6578575</v>
      </c>
      <c r="AB219" s="30">
        <f t="shared" si="30"/>
        <v>4832250</v>
      </c>
      <c r="AC219" s="30">
        <f t="shared" si="31"/>
        <v>1064625</v>
      </c>
      <c r="AD219" s="30">
        <f t="shared" si="32"/>
        <v>639200</v>
      </c>
      <c r="AE219" s="22">
        <v>15</v>
      </c>
      <c r="AF219" s="22">
        <v>15</v>
      </c>
      <c r="AG219" s="23">
        <f t="shared" si="33"/>
        <v>2.1307726181513415E-6</v>
      </c>
      <c r="AH219" s="24" t="s">
        <v>38</v>
      </c>
      <c r="AI219" s="22" t="s">
        <v>45</v>
      </c>
    </row>
    <row r="220" spans="1:146" x14ac:dyDescent="0.25">
      <c r="A220" s="28" t="s">
        <v>317</v>
      </c>
      <c r="B220" s="28" t="s">
        <v>314</v>
      </c>
      <c r="C220" s="13" t="s">
        <v>58</v>
      </c>
      <c r="D220" s="14" t="s">
        <v>45</v>
      </c>
      <c r="E220" s="15">
        <v>19.5</v>
      </c>
      <c r="F220" s="16" t="s">
        <v>37</v>
      </c>
      <c r="G220" s="17">
        <v>0</v>
      </c>
      <c r="H220" s="17">
        <v>0</v>
      </c>
      <c r="I220" s="105" t="s">
        <v>39</v>
      </c>
      <c r="J220" s="16">
        <v>14</v>
      </c>
      <c r="K220" s="13">
        <v>4</v>
      </c>
      <c r="L220" s="13">
        <v>4</v>
      </c>
      <c r="M220" s="13">
        <v>150</v>
      </c>
      <c r="N220" s="13" t="s">
        <v>46</v>
      </c>
      <c r="O220" s="13" t="s">
        <v>152</v>
      </c>
      <c r="P220" s="18">
        <v>827851</v>
      </c>
      <c r="Q220" s="17">
        <v>29739</v>
      </c>
      <c r="R220" s="17">
        <v>14339</v>
      </c>
      <c r="S220" s="19">
        <v>0.48216147146844213</v>
      </c>
      <c r="T220" s="17">
        <v>106567</v>
      </c>
      <c r="U220" s="17">
        <v>45347</v>
      </c>
      <c r="V220" s="17">
        <v>111</v>
      </c>
      <c r="W220" s="22">
        <f t="shared" si="34"/>
        <v>1838604</v>
      </c>
      <c r="X220" s="30">
        <f t="shared" si="27"/>
        <v>120435</v>
      </c>
      <c r="Y220" s="30">
        <f t="shared" si="28"/>
        <v>134754</v>
      </c>
      <c r="Z220" s="30">
        <f t="shared" si="29"/>
        <v>14319</v>
      </c>
      <c r="AA220" s="30">
        <f t="shared" si="35"/>
        <v>1718169</v>
      </c>
      <c r="AB220" s="30">
        <f t="shared" si="30"/>
        <v>1262070</v>
      </c>
      <c r="AC220" s="30">
        <f t="shared" si="31"/>
        <v>278055</v>
      </c>
      <c r="AD220" s="30">
        <f t="shared" si="32"/>
        <v>166944</v>
      </c>
      <c r="AE220" s="22">
        <v>10</v>
      </c>
      <c r="AF220" s="22">
        <v>10</v>
      </c>
      <c r="AG220" s="23">
        <f t="shared" si="33"/>
        <v>5.4389090853712922E-6</v>
      </c>
      <c r="AH220" s="24" t="s">
        <v>38</v>
      </c>
      <c r="AI220" s="22" t="s">
        <v>45</v>
      </c>
    </row>
    <row r="221" spans="1:146" x14ac:dyDescent="0.25">
      <c r="A221" s="28" t="s">
        <v>318</v>
      </c>
      <c r="B221" s="28" t="s">
        <v>314</v>
      </c>
      <c r="C221" s="13" t="s">
        <v>58</v>
      </c>
      <c r="D221" s="14" t="s">
        <v>45</v>
      </c>
      <c r="E221" s="15">
        <v>19.5</v>
      </c>
      <c r="F221" s="16" t="s">
        <v>37</v>
      </c>
      <c r="G221" s="17">
        <v>0</v>
      </c>
      <c r="H221" s="17">
        <v>0</v>
      </c>
      <c r="I221" s="105" t="s">
        <v>39</v>
      </c>
      <c r="J221" s="16">
        <v>14</v>
      </c>
      <c r="K221" s="13">
        <v>4</v>
      </c>
      <c r="L221" s="13">
        <v>4</v>
      </c>
      <c r="M221" s="13">
        <v>150</v>
      </c>
      <c r="N221" s="13" t="s">
        <v>46</v>
      </c>
      <c r="O221" s="13" t="s">
        <v>152</v>
      </c>
      <c r="P221" s="18">
        <v>771072</v>
      </c>
      <c r="Q221" s="17">
        <v>31842</v>
      </c>
      <c r="R221" s="17">
        <v>26628</v>
      </c>
      <c r="S221" s="19">
        <v>0.83625400414546824</v>
      </c>
      <c r="T221" s="17">
        <v>100569</v>
      </c>
      <c r="U221" s="17">
        <v>80907</v>
      </c>
      <c r="V221" s="17">
        <v>212</v>
      </c>
      <c r="W221" s="22">
        <f t="shared" si="34"/>
        <v>3511568</v>
      </c>
      <c r="X221" s="30">
        <f t="shared" si="27"/>
        <v>230020</v>
      </c>
      <c r="Y221" s="30">
        <f t="shared" si="28"/>
        <v>257368</v>
      </c>
      <c r="Z221" s="30">
        <f t="shared" si="29"/>
        <v>27348</v>
      </c>
      <c r="AA221" s="30">
        <f t="shared" si="35"/>
        <v>3281548</v>
      </c>
      <c r="AB221" s="30">
        <f t="shared" si="30"/>
        <v>2410440</v>
      </c>
      <c r="AC221" s="30">
        <f t="shared" si="31"/>
        <v>531060</v>
      </c>
      <c r="AD221" s="30">
        <f t="shared" si="32"/>
        <v>318848</v>
      </c>
      <c r="AE221" s="22">
        <v>7</v>
      </c>
      <c r="AF221" s="22">
        <v>7</v>
      </c>
      <c r="AG221" s="23">
        <f t="shared" si="33"/>
        <v>1.9934114902516482E-6</v>
      </c>
      <c r="AH221" s="24" t="s">
        <v>38</v>
      </c>
      <c r="AI221" s="22" t="s">
        <v>45</v>
      </c>
    </row>
    <row r="222" spans="1:146" x14ac:dyDescent="0.25">
      <c r="A222" s="47" t="s">
        <v>319</v>
      </c>
      <c r="B222" s="47" t="s">
        <v>314</v>
      </c>
      <c r="C222" s="13" t="s">
        <v>58</v>
      </c>
      <c r="D222" s="14" t="s">
        <v>45</v>
      </c>
      <c r="E222" s="15">
        <v>19.5</v>
      </c>
      <c r="F222" s="16" t="s">
        <v>37</v>
      </c>
      <c r="G222" s="17">
        <v>0</v>
      </c>
      <c r="H222" s="17">
        <v>0</v>
      </c>
      <c r="I222" s="105" t="s">
        <v>39</v>
      </c>
      <c r="J222" s="16">
        <v>14</v>
      </c>
      <c r="K222" s="13">
        <v>4</v>
      </c>
      <c r="L222" s="13">
        <v>4</v>
      </c>
      <c r="M222" s="13">
        <v>150</v>
      </c>
      <c r="N222" s="13" t="s">
        <v>46</v>
      </c>
      <c r="O222" s="13" t="s">
        <v>152</v>
      </c>
      <c r="P222" s="18">
        <v>4686745</v>
      </c>
      <c r="Q222" s="17">
        <v>244572</v>
      </c>
      <c r="R222" s="17">
        <v>234484</v>
      </c>
      <c r="S222" s="19">
        <v>0.95875243282141864</v>
      </c>
      <c r="T222" s="17">
        <v>801233</v>
      </c>
      <c r="U222" s="17">
        <v>756549</v>
      </c>
      <c r="V222" s="17">
        <v>1905</v>
      </c>
      <c r="W222" s="22">
        <f t="shared" si="34"/>
        <v>31554420</v>
      </c>
      <c r="X222" s="30">
        <f t="shared" si="27"/>
        <v>2066925</v>
      </c>
      <c r="Y222" s="30">
        <f t="shared" si="28"/>
        <v>2312670</v>
      </c>
      <c r="Z222" s="30">
        <f t="shared" si="29"/>
        <v>245745</v>
      </c>
      <c r="AA222" s="30">
        <f t="shared" si="35"/>
        <v>29487495</v>
      </c>
      <c r="AB222" s="30">
        <f t="shared" si="30"/>
        <v>21659850</v>
      </c>
      <c r="AC222" s="30">
        <f t="shared" si="31"/>
        <v>4772025</v>
      </c>
      <c r="AD222" s="30">
        <f t="shared" si="32"/>
        <v>2865120</v>
      </c>
      <c r="AE222" s="22">
        <v>59</v>
      </c>
      <c r="AF222" s="22">
        <v>59</v>
      </c>
      <c r="AG222" s="23">
        <f t="shared" si="33"/>
        <v>1.8697855958055955E-6</v>
      </c>
      <c r="AH222" s="24" t="s">
        <v>38</v>
      </c>
      <c r="AI222" s="22" t="s">
        <v>45</v>
      </c>
    </row>
  </sheetData>
  <autoFilter ref="A1:EP222" xr:uid="{99CCB3A7-6954-4B4E-80A6-B39AAB566136}"/>
  <conditionalFormatting sqref="S6:S8 S13:S14 S16:S17 S19:S20 S22:S23 S25:S26 S10:S11 S1:S4 S29:S1048576">
    <cfRule type="cellIs" dxfId="142" priority="146" operator="lessThan">
      <formula>0.2</formula>
    </cfRule>
  </conditionalFormatting>
  <conditionalFormatting sqref="D223:D1048576 D6:D8 D10:D11 D14 D1:D4">
    <cfRule type="cellIs" dxfId="141" priority="144" operator="equal">
      <formula>"liver"</formula>
    </cfRule>
    <cfRule type="cellIs" dxfId="140" priority="145" operator="equal">
      <formula>"muscle"</formula>
    </cfRule>
  </conditionalFormatting>
  <conditionalFormatting sqref="D16:D17 D222 D19:D20 D22:D23 D25:D26 D199:D207 D61:D96 D29:D56 D102:D142 D159:D186">
    <cfRule type="cellIs" dxfId="139" priority="138" operator="equal">
      <formula>"heart"</formula>
    </cfRule>
    <cfRule type="cellIs" dxfId="138" priority="141" operator="equal">
      <formula>"muscle"</formula>
    </cfRule>
  </conditionalFormatting>
  <conditionalFormatting sqref="S16:S17 S19:S20 S22:S23 S25:S26 S29:S32">
    <cfRule type="cellIs" dxfId="137" priority="139" operator="lessThan">
      <formula>0.2</formula>
    </cfRule>
  </conditionalFormatting>
  <conditionalFormatting sqref="D16:D17 D222 D19:D20 D22:D23 D25:D26 D199:D207 D61:D96 D29:D56 D102:D142 D159:D186">
    <cfRule type="cellIs" dxfId="136" priority="140" operator="equal">
      <formula>"liver"</formula>
    </cfRule>
  </conditionalFormatting>
  <conditionalFormatting sqref="D57:D60">
    <cfRule type="cellIs" dxfId="135" priority="135" operator="equal">
      <formula>"heart"</formula>
    </cfRule>
    <cfRule type="cellIs" dxfId="134" priority="137" operator="equal">
      <formula>"muscle"</formula>
    </cfRule>
  </conditionalFormatting>
  <conditionalFormatting sqref="D57:D60">
    <cfRule type="cellIs" dxfId="133" priority="136" operator="equal">
      <formula>"liver"</formula>
    </cfRule>
  </conditionalFormatting>
  <conditionalFormatting sqref="D97:D100">
    <cfRule type="cellIs" dxfId="132" priority="132" operator="equal">
      <formula>"heart"</formula>
    </cfRule>
    <cfRule type="cellIs" dxfId="131" priority="134" operator="equal">
      <formula>"muscle"</formula>
    </cfRule>
  </conditionalFormatting>
  <conditionalFormatting sqref="D97:D100">
    <cfRule type="cellIs" dxfId="130" priority="133" operator="equal">
      <formula>"liver"</formula>
    </cfRule>
  </conditionalFormatting>
  <conditionalFormatting sqref="D101">
    <cfRule type="cellIs" dxfId="129" priority="129" operator="equal">
      <formula>"heart"</formula>
    </cfRule>
    <cfRule type="cellIs" dxfId="128" priority="131" operator="equal">
      <formula>"muscle"</formula>
    </cfRule>
  </conditionalFormatting>
  <conditionalFormatting sqref="D101">
    <cfRule type="cellIs" dxfId="127" priority="130" operator="equal">
      <formula>"liver"</formula>
    </cfRule>
  </conditionalFormatting>
  <conditionalFormatting sqref="D143">
    <cfRule type="cellIs" dxfId="126" priority="126" operator="equal">
      <formula>"heart"</formula>
    </cfRule>
    <cfRule type="cellIs" dxfId="125" priority="128" operator="equal">
      <formula>"muscle"</formula>
    </cfRule>
  </conditionalFormatting>
  <conditionalFormatting sqref="D143">
    <cfRule type="cellIs" dxfId="124" priority="127" operator="equal">
      <formula>"liver"</formula>
    </cfRule>
  </conditionalFormatting>
  <conditionalFormatting sqref="D144">
    <cfRule type="cellIs" dxfId="123" priority="123" operator="equal">
      <formula>"heart"</formula>
    </cfRule>
    <cfRule type="cellIs" dxfId="122" priority="125" operator="equal">
      <formula>"muscle"</formula>
    </cfRule>
  </conditionalFormatting>
  <conditionalFormatting sqref="D144">
    <cfRule type="cellIs" dxfId="121" priority="124" operator="equal">
      <formula>"liver"</formula>
    </cfRule>
  </conditionalFormatting>
  <conditionalFormatting sqref="D145:D158">
    <cfRule type="cellIs" dxfId="120" priority="120" operator="equal">
      <formula>"heart"</formula>
    </cfRule>
    <cfRule type="cellIs" dxfId="119" priority="122" operator="equal">
      <formula>"muscle"</formula>
    </cfRule>
  </conditionalFormatting>
  <conditionalFormatting sqref="D145:D158">
    <cfRule type="cellIs" dxfId="118" priority="121" operator="equal">
      <formula>"liver"</formula>
    </cfRule>
  </conditionalFormatting>
  <conditionalFormatting sqref="D196">
    <cfRule type="cellIs" dxfId="117" priority="117" operator="equal">
      <formula>"heart"</formula>
    </cfRule>
    <cfRule type="cellIs" dxfId="116" priority="119" operator="equal">
      <formula>"muscle"</formula>
    </cfRule>
  </conditionalFormatting>
  <conditionalFormatting sqref="D196">
    <cfRule type="cellIs" dxfId="115" priority="118" operator="equal">
      <formula>"liver"</formula>
    </cfRule>
  </conditionalFormatting>
  <conditionalFormatting sqref="D189:D195">
    <cfRule type="cellIs" dxfId="114" priority="114" operator="equal">
      <formula>"heart"</formula>
    </cfRule>
    <cfRule type="cellIs" dxfId="113" priority="116" operator="equal">
      <formula>"muscle"</formula>
    </cfRule>
  </conditionalFormatting>
  <conditionalFormatting sqref="D189:D195">
    <cfRule type="cellIs" dxfId="112" priority="115" operator="equal">
      <formula>"liver"</formula>
    </cfRule>
  </conditionalFormatting>
  <conditionalFormatting sqref="D187:D188">
    <cfRule type="cellIs" dxfId="111" priority="111" operator="equal">
      <formula>"heart"</formula>
    </cfRule>
    <cfRule type="cellIs" dxfId="110" priority="113" operator="equal">
      <formula>"muscle"</formula>
    </cfRule>
  </conditionalFormatting>
  <conditionalFormatting sqref="D187:D188">
    <cfRule type="cellIs" dxfId="109" priority="112" operator="equal">
      <formula>"liver"</formula>
    </cfRule>
  </conditionalFormatting>
  <conditionalFormatting sqref="D197">
    <cfRule type="cellIs" dxfId="108" priority="108" operator="equal">
      <formula>"heart"</formula>
    </cfRule>
    <cfRule type="cellIs" dxfId="107" priority="110" operator="equal">
      <formula>"muscle"</formula>
    </cfRule>
  </conditionalFormatting>
  <conditionalFormatting sqref="D197">
    <cfRule type="cellIs" dxfId="106" priority="109" operator="equal">
      <formula>"liver"</formula>
    </cfRule>
  </conditionalFormatting>
  <conditionalFormatting sqref="D198">
    <cfRule type="cellIs" dxfId="105" priority="105" operator="equal">
      <formula>"heart"</formula>
    </cfRule>
    <cfRule type="cellIs" dxfId="104" priority="107" operator="equal">
      <formula>"muscle"</formula>
    </cfRule>
  </conditionalFormatting>
  <conditionalFormatting sqref="D198">
    <cfRule type="cellIs" dxfId="103" priority="106" operator="equal">
      <formula>"liver"</formula>
    </cfRule>
  </conditionalFormatting>
  <conditionalFormatting sqref="D214:D221">
    <cfRule type="cellIs" dxfId="102" priority="102" operator="equal">
      <formula>"heart"</formula>
    </cfRule>
    <cfRule type="cellIs" dxfId="101" priority="104" operator="equal">
      <formula>"muscle"</formula>
    </cfRule>
  </conditionalFormatting>
  <conditionalFormatting sqref="D214:D221">
    <cfRule type="cellIs" dxfId="100" priority="103" operator="equal">
      <formula>"liver"</formula>
    </cfRule>
  </conditionalFormatting>
  <conditionalFormatting sqref="V6:V8 V13:V14 V16:V17 V19:V20 V22:V23 V25:V26 V10:V11 V2:V4 V29:V1048576">
    <cfRule type="cellIs" dxfId="99" priority="92" operator="between">
      <formula>51</formula>
      <formula>99</formula>
    </cfRule>
    <cfRule type="cellIs" dxfId="98" priority="98" operator="between">
      <formula>1</formula>
      <formula>51</formula>
    </cfRule>
    <cfRule type="cellIs" dxfId="97" priority="99" operator="greaterThan">
      <formula>1000</formula>
    </cfRule>
    <cfRule type="cellIs" dxfId="96" priority="100" operator="between">
      <formula>100</formula>
      <formula>500</formula>
    </cfRule>
    <cfRule type="cellIs" dxfId="95" priority="101" operator="greaterThan">
      <formula>3000</formula>
    </cfRule>
  </conditionalFormatting>
  <conditionalFormatting sqref="D208:D213">
    <cfRule type="cellIs" dxfId="94" priority="95" operator="equal">
      <formula>"heart"</formula>
    </cfRule>
    <cfRule type="cellIs" dxfId="93" priority="97" operator="equal">
      <formula>"muscle"</formula>
    </cfRule>
  </conditionalFormatting>
  <conditionalFormatting sqref="D208:D213">
    <cfRule type="cellIs" dxfId="92" priority="96" operator="equal">
      <formula>"liver"</formula>
    </cfRule>
  </conditionalFormatting>
  <conditionalFormatting sqref="N159:N164 N168:N183 N187:N199 N203:N216 N219:N222">
    <cfRule type="cellIs" dxfId="91" priority="94" operator="notEqual">
      <formula>"normal"</formula>
    </cfRule>
  </conditionalFormatting>
  <conditionalFormatting sqref="D159:D222">
    <cfRule type="cellIs" dxfId="90" priority="93" operator="equal">
      <formula>"blood"</formula>
    </cfRule>
  </conditionalFormatting>
  <conditionalFormatting sqref="V6:V8 V13:V14 V16:V17 V19:V20 V22:V23 V25:V26 V10:V11 V1:V4 V29:V1048576">
    <cfRule type="cellIs" dxfId="89" priority="91" operator="between">
      <formula>500</formula>
      <formula>1000</formula>
    </cfRule>
  </conditionalFormatting>
  <conditionalFormatting sqref="D5">
    <cfRule type="cellIs" dxfId="88" priority="89" operator="equal">
      <formula>"liver"</formula>
    </cfRule>
    <cfRule type="cellIs" dxfId="87" priority="90" operator="equal">
      <formula>"muscle"</formula>
    </cfRule>
  </conditionalFormatting>
  <conditionalFormatting sqref="D9">
    <cfRule type="cellIs" dxfId="86" priority="87" operator="equal">
      <formula>"liver"</formula>
    </cfRule>
    <cfRule type="cellIs" dxfId="85" priority="88" operator="equal">
      <formula>"muscle"</formula>
    </cfRule>
  </conditionalFormatting>
  <conditionalFormatting sqref="D12">
    <cfRule type="cellIs" dxfId="84" priority="85" operator="equal">
      <formula>"liver"</formula>
    </cfRule>
    <cfRule type="cellIs" dxfId="83" priority="86" operator="equal">
      <formula>"muscle"</formula>
    </cfRule>
  </conditionalFormatting>
  <conditionalFormatting sqref="D15">
    <cfRule type="cellIs" dxfId="82" priority="83" operator="equal">
      <formula>"liver"</formula>
    </cfRule>
    <cfRule type="cellIs" dxfId="81" priority="84" operator="equal">
      <formula>"muscle"</formula>
    </cfRule>
  </conditionalFormatting>
  <conditionalFormatting sqref="D18">
    <cfRule type="cellIs" dxfId="80" priority="80" operator="equal">
      <formula>"heart"</formula>
    </cfRule>
    <cfRule type="cellIs" dxfId="79" priority="82" operator="equal">
      <formula>"muscle"</formula>
    </cfRule>
  </conditionalFormatting>
  <conditionalFormatting sqref="D18">
    <cfRule type="cellIs" dxfId="78" priority="81" operator="equal">
      <formula>"liver"</formula>
    </cfRule>
  </conditionalFormatting>
  <conditionalFormatting sqref="D21">
    <cfRule type="cellIs" dxfId="77" priority="77" operator="equal">
      <formula>"heart"</formula>
    </cfRule>
    <cfRule type="cellIs" dxfId="76" priority="79" operator="equal">
      <formula>"muscle"</formula>
    </cfRule>
  </conditionalFormatting>
  <conditionalFormatting sqref="D21">
    <cfRule type="cellIs" dxfId="75" priority="78" operator="equal">
      <formula>"liver"</formula>
    </cfRule>
  </conditionalFormatting>
  <conditionalFormatting sqref="D24">
    <cfRule type="cellIs" dxfId="74" priority="74" operator="equal">
      <formula>"heart"</formula>
    </cfRule>
    <cfRule type="cellIs" dxfId="73" priority="76" operator="equal">
      <formula>"muscle"</formula>
    </cfRule>
  </conditionalFormatting>
  <conditionalFormatting sqref="D24">
    <cfRule type="cellIs" dxfId="72" priority="75" operator="equal">
      <formula>"liver"</formula>
    </cfRule>
  </conditionalFormatting>
  <conditionalFormatting sqref="D27">
    <cfRule type="cellIs" dxfId="71" priority="71" operator="equal">
      <formula>"heart"</formula>
    </cfRule>
    <cfRule type="cellIs" dxfId="70" priority="73" operator="equal">
      <formula>"muscle"</formula>
    </cfRule>
  </conditionalFormatting>
  <conditionalFormatting sqref="D27">
    <cfRule type="cellIs" dxfId="69" priority="72" operator="equal">
      <formula>"liver"</formula>
    </cfRule>
  </conditionalFormatting>
  <conditionalFormatting sqref="D28">
    <cfRule type="cellIs" dxfId="68" priority="70" operator="equal">
      <formula>"muscle"</formula>
    </cfRule>
  </conditionalFormatting>
  <conditionalFormatting sqref="D28">
    <cfRule type="cellIs" dxfId="67" priority="69" operator="equal">
      <formula>"liver"</formula>
    </cfRule>
  </conditionalFormatting>
  <conditionalFormatting sqref="V5">
    <cfRule type="cellIs" dxfId="66" priority="63" operator="between">
      <formula>51</formula>
      <formula>99</formula>
    </cfRule>
    <cfRule type="cellIs" dxfId="65" priority="64" operator="between">
      <formula>1</formula>
      <formula>51</formula>
    </cfRule>
    <cfRule type="cellIs" dxfId="64" priority="65" operator="greaterThan">
      <formula>1000</formula>
    </cfRule>
    <cfRule type="cellIs" dxfId="63" priority="66" operator="between">
      <formula>100</formula>
      <formula>500</formula>
    </cfRule>
    <cfRule type="cellIs" dxfId="62" priority="67" operator="greaterThan">
      <formula>3000</formula>
    </cfRule>
  </conditionalFormatting>
  <conditionalFormatting sqref="V5">
    <cfRule type="cellIs" dxfId="61" priority="62" operator="between">
      <formula>500</formula>
      <formula>1000</formula>
    </cfRule>
  </conditionalFormatting>
  <conditionalFormatting sqref="S5">
    <cfRule type="cellIs" dxfId="60" priority="61" operator="lessThan">
      <formula>0.2</formula>
    </cfRule>
  </conditionalFormatting>
  <conditionalFormatting sqref="V12">
    <cfRule type="cellIs" dxfId="59" priority="56" operator="between">
      <formula>51</formula>
      <formula>99</formula>
    </cfRule>
    <cfRule type="cellIs" dxfId="58" priority="57" operator="between">
      <formula>1</formula>
      <formula>51</formula>
    </cfRule>
    <cfRule type="cellIs" dxfId="57" priority="58" operator="greaterThan">
      <formula>1000</formula>
    </cfRule>
    <cfRule type="cellIs" dxfId="56" priority="59" operator="between">
      <formula>100</formula>
      <formula>500</formula>
    </cfRule>
    <cfRule type="cellIs" dxfId="55" priority="60" operator="greaterThan">
      <formula>3000</formula>
    </cfRule>
  </conditionalFormatting>
  <conditionalFormatting sqref="V12">
    <cfRule type="cellIs" dxfId="54" priority="55" operator="between">
      <formula>500</formula>
      <formula>1000</formula>
    </cfRule>
  </conditionalFormatting>
  <conditionalFormatting sqref="S12">
    <cfRule type="cellIs" dxfId="53" priority="54" operator="lessThan">
      <formula>0.2</formula>
    </cfRule>
  </conditionalFormatting>
  <conditionalFormatting sqref="V15">
    <cfRule type="cellIs" dxfId="52" priority="49" operator="between">
      <formula>51</formula>
      <formula>99</formula>
    </cfRule>
    <cfRule type="cellIs" dxfId="51" priority="50" operator="between">
      <formula>1</formula>
      <formula>51</formula>
    </cfRule>
    <cfRule type="cellIs" dxfId="50" priority="51" operator="greaterThan">
      <formula>1000</formula>
    </cfRule>
    <cfRule type="cellIs" dxfId="49" priority="52" operator="between">
      <formula>100</formula>
      <formula>500</formula>
    </cfRule>
    <cfRule type="cellIs" dxfId="48" priority="53" operator="greaterThan">
      <formula>3000</formula>
    </cfRule>
  </conditionalFormatting>
  <conditionalFormatting sqref="V15">
    <cfRule type="cellIs" dxfId="47" priority="48" operator="between">
      <formula>500</formula>
      <formula>1000</formula>
    </cfRule>
  </conditionalFormatting>
  <conditionalFormatting sqref="S15">
    <cfRule type="cellIs" dxfId="46" priority="47" operator="lessThan">
      <formula>0.2</formula>
    </cfRule>
  </conditionalFormatting>
  <conditionalFormatting sqref="V18">
    <cfRule type="cellIs" dxfId="45" priority="42" operator="between">
      <formula>51</formula>
      <formula>99</formula>
    </cfRule>
    <cfRule type="cellIs" dxfId="44" priority="43" operator="between">
      <formula>1</formula>
      <formula>51</formula>
    </cfRule>
    <cfRule type="cellIs" dxfId="43" priority="44" operator="greaterThan">
      <formula>1000</formula>
    </cfRule>
    <cfRule type="cellIs" dxfId="42" priority="45" operator="between">
      <formula>100</formula>
      <formula>500</formula>
    </cfRule>
    <cfRule type="cellIs" dxfId="41" priority="46" operator="greaterThan">
      <formula>3000</formula>
    </cfRule>
  </conditionalFormatting>
  <conditionalFormatting sqref="V18">
    <cfRule type="cellIs" dxfId="40" priority="41" operator="between">
      <formula>500</formula>
      <formula>1000</formula>
    </cfRule>
  </conditionalFormatting>
  <conditionalFormatting sqref="S18">
    <cfRule type="cellIs" dxfId="39" priority="40" operator="lessThan">
      <formula>0.2</formula>
    </cfRule>
  </conditionalFormatting>
  <conditionalFormatting sqref="V21">
    <cfRule type="cellIs" dxfId="38" priority="35" operator="between">
      <formula>51</formula>
      <formula>99</formula>
    </cfRule>
    <cfRule type="cellIs" dxfId="37" priority="36" operator="between">
      <formula>1</formula>
      <formula>51</formula>
    </cfRule>
    <cfRule type="cellIs" dxfId="36" priority="37" operator="greaterThan">
      <formula>1000</formula>
    </cfRule>
    <cfRule type="cellIs" dxfId="35" priority="38" operator="between">
      <formula>100</formula>
      <formula>500</formula>
    </cfRule>
    <cfRule type="cellIs" dxfId="34" priority="39" operator="greaterThan">
      <formula>3000</formula>
    </cfRule>
  </conditionalFormatting>
  <conditionalFormatting sqref="V21">
    <cfRule type="cellIs" dxfId="33" priority="34" operator="between">
      <formula>500</formula>
      <formula>1000</formula>
    </cfRule>
  </conditionalFormatting>
  <conditionalFormatting sqref="S21">
    <cfRule type="cellIs" dxfId="32" priority="33" operator="lessThan">
      <formula>0.2</formula>
    </cfRule>
  </conditionalFormatting>
  <conditionalFormatting sqref="V24">
    <cfRule type="cellIs" dxfId="31" priority="28" operator="between">
      <formula>51</formula>
      <formula>99</formula>
    </cfRule>
    <cfRule type="cellIs" dxfId="30" priority="29" operator="between">
      <formula>1</formula>
      <formula>51</formula>
    </cfRule>
    <cfRule type="cellIs" dxfId="29" priority="30" operator="greaterThan">
      <formula>1000</formula>
    </cfRule>
    <cfRule type="cellIs" dxfId="28" priority="31" operator="between">
      <formula>100</formula>
      <formula>500</formula>
    </cfRule>
    <cfRule type="cellIs" dxfId="27" priority="32" operator="greaterThan">
      <formula>3000</formula>
    </cfRule>
  </conditionalFormatting>
  <conditionalFormatting sqref="V24">
    <cfRule type="cellIs" dxfId="26" priority="27" operator="between">
      <formula>500</formula>
      <formula>1000</formula>
    </cfRule>
  </conditionalFormatting>
  <conditionalFormatting sqref="S24">
    <cfRule type="cellIs" dxfId="25" priority="26" operator="lessThan">
      <formula>0.2</formula>
    </cfRule>
  </conditionalFormatting>
  <conditionalFormatting sqref="V27">
    <cfRule type="cellIs" dxfId="24" priority="21" operator="between">
      <formula>51</formula>
      <formula>99</formula>
    </cfRule>
    <cfRule type="cellIs" dxfId="23" priority="22" operator="between">
      <formula>1</formula>
      <formula>51</formula>
    </cfRule>
    <cfRule type="cellIs" dxfId="22" priority="23" operator="greaterThan">
      <formula>1000</formula>
    </cfRule>
    <cfRule type="cellIs" dxfId="21" priority="24" operator="between">
      <formula>100</formula>
      <formula>500</formula>
    </cfRule>
    <cfRule type="cellIs" dxfId="20" priority="25" operator="greaterThan">
      <formula>3000</formula>
    </cfRule>
  </conditionalFormatting>
  <conditionalFormatting sqref="V27">
    <cfRule type="cellIs" dxfId="19" priority="20" operator="between">
      <formula>500</formula>
      <formula>1000</formula>
    </cfRule>
  </conditionalFormatting>
  <conditionalFormatting sqref="S27">
    <cfRule type="cellIs" dxfId="18" priority="19" operator="lessThan">
      <formula>0.2</formula>
    </cfRule>
  </conditionalFormatting>
  <conditionalFormatting sqref="V9">
    <cfRule type="cellIs" dxfId="17" priority="14" operator="between">
      <formula>51</formula>
      <formula>99</formula>
    </cfRule>
    <cfRule type="cellIs" dxfId="16" priority="15" operator="between">
      <formula>1</formula>
      <formula>51</formula>
    </cfRule>
    <cfRule type="cellIs" dxfId="15" priority="16" operator="greaterThan">
      <formula>1000</formula>
    </cfRule>
    <cfRule type="cellIs" dxfId="14" priority="17" operator="between">
      <formula>100</formula>
      <formula>500</formula>
    </cfRule>
    <cfRule type="cellIs" dxfId="13" priority="18" operator="greaterThan">
      <formula>3000</formula>
    </cfRule>
  </conditionalFormatting>
  <conditionalFormatting sqref="V9">
    <cfRule type="cellIs" dxfId="12" priority="13" operator="between">
      <formula>500</formula>
      <formula>1000</formula>
    </cfRule>
  </conditionalFormatting>
  <conditionalFormatting sqref="S9">
    <cfRule type="cellIs" dxfId="11" priority="12" operator="lessThan">
      <formula>0.2</formula>
    </cfRule>
  </conditionalFormatting>
  <conditionalFormatting sqref="S28">
    <cfRule type="cellIs" dxfId="10" priority="11" operator="lessThan">
      <formula>0.2</formula>
    </cfRule>
  </conditionalFormatting>
  <conditionalFormatting sqref="V28">
    <cfRule type="cellIs" dxfId="9" priority="6" operator="between">
      <formula>51</formula>
      <formula>99</formula>
    </cfRule>
    <cfRule type="cellIs" dxfId="8" priority="7" operator="between">
      <formula>1</formula>
      <formula>51</formula>
    </cfRule>
    <cfRule type="cellIs" dxfId="7" priority="8" operator="greaterThan">
      <formula>1000</formula>
    </cfRule>
    <cfRule type="cellIs" dxfId="6" priority="9" operator="between">
      <formula>100</formula>
      <formula>500</formula>
    </cfRule>
    <cfRule type="cellIs" dxfId="5" priority="10" operator="greaterThan">
      <formula>3000</formula>
    </cfRule>
  </conditionalFormatting>
  <conditionalFormatting sqref="V28">
    <cfRule type="cellIs" dxfId="4" priority="5" operator="between">
      <formula>500</formula>
      <formula>1000</formula>
    </cfRule>
  </conditionalFormatting>
  <conditionalFormatting sqref="D13">
    <cfRule type="cellIs" dxfId="3" priority="3" operator="equal">
      <formula>"liver"</formula>
    </cfRule>
    <cfRule type="cellIs" dxfId="2" priority="4" operator="equal">
      <formula>"muscle"</formula>
    </cfRule>
  </conditionalFormatting>
  <conditionalFormatting sqref="AG187:AG199 AG168:AG1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1" priority="68" operator="equal">
      <formula>"heart"</formula>
    </cfRule>
  </conditionalFormatting>
  <conditionalFormatting sqref="I159:I164 I168:I183 I187:I199 I203:I216 I219:I222">
    <cfRule type="cellIs" dxfId="0" priority="1" operator="notEqual">
      <formula>"normal"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Rh_mut_freq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Marzia A Cremona</cp:lastModifiedBy>
  <dcterms:created xsi:type="dcterms:W3CDTF">2021-02-02T16:19:45Z</dcterms:created>
  <dcterms:modified xsi:type="dcterms:W3CDTF">2021-07-19T07:29:24Z</dcterms:modified>
</cp:coreProperties>
</file>