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ghedupl.sharepoint.com/sites/IntegratedEnergyResourcePlanning-2024_2025_winter/Shared Documents/2024_2025_winter/Lab/TIMES_FULL_STUDENTS_2024/SuppXLS/"/>
    </mc:Choice>
  </mc:AlternateContent>
  <xr:revisionPtr revIDLastSave="1895" documentId="13_ncr:1_{2C3CC1CB-A545-493E-AB3E-21A046C1053E}" xr6:coauthVersionLast="47" xr6:coauthVersionMax="47" xr10:uidLastSave="{DBB9FF50-F5BF-4A06-BA04-572001C66F75}"/>
  <bookViews>
    <workbookView xWindow="2676" yWindow="780" windowWidth="20388" windowHeight="16212" xr2:uid="{00000000-000D-0000-FFFF-FFFF00000000}"/>
  </bookViews>
  <sheets>
    <sheet name="NCAP_BND_PL" sheetId="1" r:id="rId1"/>
    <sheet name="NCAP_BND_N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8" i="1" l="1"/>
  <c r="L49" i="1"/>
  <c r="L50" i="1"/>
  <c r="L51" i="1"/>
  <c r="L52" i="1"/>
  <c r="E57" i="2"/>
  <c r="E64" i="2"/>
  <c r="E55" i="2"/>
  <c r="E62" i="2"/>
  <c r="E59" i="2"/>
  <c r="E66" i="2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M48" i="1"/>
  <c r="J49" i="1"/>
  <c r="K49" i="1"/>
  <c r="M49" i="1"/>
  <c r="J50" i="1"/>
  <c r="K50" i="1"/>
  <c r="M50" i="1"/>
  <c r="J51" i="1"/>
  <c r="K51" i="1"/>
  <c r="M51" i="1"/>
  <c r="J52" i="1"/>
  <c r="K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K6" i="1"/>
  <c r="L6" i="1"/>
  <c r="M6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6" i="1"/>
  <c r="J7" i="2"/>
  <c r="K7" i="2"/>
  <c r="L7" i="2"/>
  <c r="M7" i="2"/>
  <c r="J8" i="2"/>
  <c r="K8" i="2"/>
  <c r="L8" i="2"/>
  <c r="M8" i="2"/>
  <c r="J9" i="2"/>
  <c r="K9" i="2"/>
  <c r="L9" i="2"/>
  <c r="M9" i="2"/>
  <c r="J10" i="2"/>
  <c r="K10" i="2"/>
  <c r="L10" i="2"/>
  <c r="M10" i="2"/>
  <c r="J11" i="2"/>
  <c r="K11" i="2"/>
  <c r="L11" i="2"/>
  <c r="M11" i="2"/>
  <c r="J12" i="2"/>
  <c r="K12" i="2"/>
  <c r="L12" i="2"/>
  <c r="M12" i="2"/>
  <c r="J13" i="2"/>
  <c r="K13" i="2"/>
  <c r="L13" i="2"/>
  <c r="M13" i="2"/>
  <c r="J14" i="2"/>
  <c r="K14" i="2"/>
  <c r="L14" i="2"/>
  <c r="M14" i="2"/>
  <c r="J15" i="2"/>
  <c r="K15" i="2"/>
  <c r="L15" i="2"/>
  <c r="M15" i="2"/>
  <c r="J16" i="2"/>
  <c r="K16" i="2"/>
  <c r="L16" i="2"/>
  <c r="M16" i="2"/>
  <c r="J19" i="2"/>
  <c r="K19" i="2"/>
  <c r="L19" i="2"/>
  <c r="M19" i="2"/>
  <c r="J20" i="2"/>
  <c r="K20" i="2"/>
  <c r="L20" i="2"/>
  <c r="M20" i="2"/>
  <c r="J21" i="2"/>
  <c r="K21" i="2"/>
  <c r="L21" i="2"/>
  <c r="M21" i="2"/>
  <c r="J22" i="2"/>
  <c r="K22" i="2"/>
  <c r="L22" i="2"/>
  <c r="M22" i="2"/>
  <c r="J23" i="2"/>
  <c r="K23" i="2"/>
  <c r="L23" i="2"/>
  <c r="M23" i="2"/>
  <c r="J24" i="2"/>
  <c r="K24" i="2"/>
  <c r="L24" i="2"/>
  <c r="M24" i="2"/>
  <c r="J25" i="2"/>
  <c r="K25" i="2"/>
  <c r="L25" i="2"/>
  <c r="M25" i="2"/>
  <c r="J26" i="2"/>
  <c r="K26" i="2"/>
  <c r="L26" i="2"/>
  <c r="M26" i="2"/>
  <c r="J27" i="2"/>
  <c r="K27" i="2"/>
  <c r="L27" i="2"/>
  <c r="M27" i="2"/>
  <c r="J28" i="2"/>
  <c r="K28" i="2"/>
  <c r="L28" i="2"/>
  <c r="M28" i="2"/>
  <c r="J29" i="2"/>
  <c r="K29" i="2"/>
  <c r="L29" i="2"/>
  <c r="M29" i="2"/>
  <c r="J30" i="2"/>
  <c r="K30" i="2"/>
  <c r="L30" i="2"/>
  <c r="M30" i="2"/>
  <c r="J31" i="2"/>
  <c r="K31" i="2"/>
  <c r="L31" i="2"/>
  <c r="M31" i="2"/>
  <c r="J32" i="2"/>
  <c r="K32" i="2"/>
  <c r="L32" i="2"/>
  <c r="M32" i="2"/>
  <c r="J33" i="2"/>
  <c r="K33" i="2"/>
  <c r="L33" i="2"/>
  <c r="M33" i="2"/>
  <c r="J34" i="2"/>
  <c r="K34" i="2"/>
  <c r="L34" i="2"/>
  <c r="M34" i="2"/>
  <c r="J35" i="2"/>
  <c r="K35" i="2"/>
  <c r="L35" i="2"/>
  <c r="M35" i="2"/>
  <c r="J36" i="2"/>
  <c r="K36" i="2"/>
  <c r="L36" i="2"/>
  <c r="M36" i="2"/>
  <c r="J37" i="2"/>
  <c r="K37" i="2"/>
  <c r="L37" i="2"/>
  <c r="M37" i="2"/>
  <c r="J38" i="2"/>
  <c r="K38" i="2"/>
  <c r="L38" i="2"/>
  <c r="M38" i="2"/>
  <c r="J39" i="2"/>
  <c r="K39" i="2"/>
  <c r="L39" i="2"/>
  <c r="M39" i="2"/>
  <c r="J40" i="2"/>
  <c r="K40" i="2"/>
  <c r="L40" i="2"/>
  <c r="M40" i="2"/>
  <c r="J41" i="2"/>
  <c r="K41" i="2"/>
  <c r="L41" i="2"/>
  <c r="M41" i="2"/>
  <c r="J42" i="2"/>
  <c r="K42" i="2"/>
  <c r="L42" i="2"/>
  <c r="M42" i="2"/>
  <c r="J43" i="2"/>
  <c r="K43" i="2"/>
  <c r="L43" i="2"/>
  <c r="M43" i="2"/>
  <c r="J44" i="2"/>
  <c r="K44" i="2"/>
  <c r="L44" i="2"/>
  <c r="M44" i="2"/>
  <c r="J45" i="2"/>
  <c r="K45" i="2"/>
  <c r="L45" i="2"/>
  <c r="M45" i="2"/>
  <c r="J46" i="2"/>
  <c r="K46" i="2"/>
  <c r="L46" i="2"/>
  <c r="M46" i="2"/>
  <c r="J47" i="2"/>
  <c r="K47" i="2"/>
  <c r="L47" i="2"/>
  <c r="M47" i="2"/>
  <c r="J48" i="2"/>
  <c r="K48" i="2"/>
  <c r="L48" i="2"/>
  <c r="M48" i="2"/>
  <c r="J49" i="2"/>
  <c r="K49" i="2"/>
  <c r="L49" i="2"/>
  <c r="M49" i="2"/>
  <c r="J50" i="2"/>
  <c r="K50" i="2"/>
  <c r="L50" i="2"/>
  <c r="M50" i="2"/>
  <c r="J51" i="2"/>
  <c r="K51" i="2"/>
  <c r="L51" i="2"/>
  <c r="M51" i="2"/>
  <c r="J52" i="2"/>
  <c r="K52" i="2"/>
  <c r="L52" i="2"/>
  <c r="M52" i="2"/>
  <c r="J53" i="2"/>
  <c r="K53" i="2"/>
  <c r="L53" i="2"/>
  <c r="M53" i="2"/>
  <c r="J54" i="2"/>
  <c r="K54" i="2"/>
  <c r="L54" i="2"/>
  <c r="M54" i="2"/>
  <c r="J55" i="2"/>
  <c r="K55" i="2"/>
  <c r="L55" i="2"/>
  <c r="M55" i="2"/>
  <c r="J56" i="2"/>
  <c r="K56" i="2"/>
  <c r="L56" i="2"/>
  <c r="M56" i="2"/>
  <c r="J57" i="2"/>
  <c r="K57" i="2"/>
  <c r="L57" i="2"/>
  <c r="M57" i="2"/>
  <c r="J58" i="2"/>
  <c r="K58" i="2"/>
  <c r="L58" i="2"/>
  <c r="M58" i="2"/>
  <c r="J59" i="2"/>
  <c r="K59" i="2"/>
  <c r="L59" i="2"/>
  <c r="M59" i="2"/>
  <c r="J60" i="2"/>
  <c r="K60" i="2"/>
  <c r="L60" i="2"/>
  <c r="M60" i="2"/>
  <c r="J61" i="2"/>
  <c r="K61" i="2"/>
  <c r="L61" i="2"/>
  <c r="M61" i="2"/>
  <c r="J62" i="2"/>
  <c r="K62" i="2"/>
  <c r="L62" i="2"/>
  <c r="M62" i="2"/>
  <c r="J63" i="2"/>
  <c r="K63" i="2"/>
  <c r="L63" i="2"/>
  <c r="M63" i="2"/>
  <c r="J64" i="2"/>
  <c r="K64" i="2"/>
  <c r="L64" i="2"/>
  <c r="M64" i="2"/>
  <c r="J65" i="2"/>
  <c r="K65" i="2"/>
  <c r="L65" i="2"/>
  <c r="M65" i="2"/>
  <c r="J66" i="2"/>
  <c r="K66" i="2"/>
  <c r="L66" i="2"/>
  <c r="M66" i="2"/>
  <c r="J67" i="2"/>
  <c r="K67" i="2"/>
  <c r="L67" i="2"/>
  <c r="M67" i="2"/>
  <c r="J68" i="2"/>
  <c r="K68" i="2"/>
  <c r="L68" i="2"/>
  <c r="M68" i="2"/>
  <c r="J69" i="2"/>
  <c r="K69" i="2"/>
  <c r="L69" i="2"/>
  <c r="M69" i="2"/>
  <c r="J70" i="2"/>
  <c r="K70" i="2"/>
  <c r="L70" i="2"/>
  <c r="M70" i="2"/>
  <c r="J71" i="2"/>
  <c r="K71" i="2"/>
  <c r="L71" i="2"/>
  <c r="M71" i="2"/>
  <c r="J72" i="2"/>
  <c r="K72" i="2"/>
  <c r="L72" i="2"/>
  <c r="M72" i="2"/>
  <c r="J73" i="2"/>
  <c r="K73" i="2"/>
  <c r="L73" i="2"/>
  <c r="M73" i="2"/>
  <c r="J74" i="2"/>
  <c r="K74" i="2"/>
  <c r="L74" i="2"/>
  <c r="M74" i="2"/>
  <c r="J75" i="2"/>
  <c r="K75" i="2"/>
  <c r="L75" i="2"/>
  <c r="M75" i="2"/>
  <c r="J76" i="2"/>
  <c r="K76" i="2"/>
  <c r="L76" i="2"/>
  <c r="M76" i="2"/>
  <c r="J77" i="2"/>
  <c r="K77" i="2"/>
  <c r="L77" i="2"/>
  <c r="M77" i="2"/>
  <c r="J78" i="2"/>
  <c r="K78" i="2"/>
  <c r="L78" i="2"/>
  <c r="M78" i="2"/>
  <c r="J79" i="2"/>
  <c r="K79" i="2"/>
  <c r="L79" i="2"/>
  <c r="M79" i="2"/>
  <c r="J80" i="2"/>
  <c r="K80" i="2"/>
  <c r="L80" i="2"/>
  <c r="M80" i="2"/>
  <c r="J81" i="2"/>
  <c r="K81" i="2"/>
  <c r="L81" i="2"/>
  <c r="M81" i="2"/>
  <c r="J82" i="2"/>
  <c r="K82" i="2"/>
  <c r="L82" i="2"/>
  <c r="M82" i="2"/>
  <c r="J83" i="2"/>
  <c r="K83" i="2"/>
  <c r="L83" i="2"/>
  <c r="M83" i="2"/>
  <c r="J84" i="2"/>
  <c r="K84" i="2"/>
  <c r="L84" i="2"/>
  <c r="M84" i="2"/>
  <c r="J85" i="2"/>
  <c r="K85" i="2"/>
  <c r="L85" i="2"/>
  <c r="M85" i="2"/>
  <c r="J86" i="2"/>
  <c r="K86" i="2"/>
  <c r="L86" i="2"/>
  <c r="M86" i="2"/>
  <c r="J87" i="2"/>
  <c r="K87" i="2"/>
  <c r="L87" i="2"/>
  <c r="M87" i="2"/>
  <c r="K6" i="2"/>
  <c r="L6" i="2"/>
  <c r="M6" i="2"/>
  <c r="J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6" i="2"/>
</calcChain>
</file>

<file path=xl/sharedStrings.xml><?xml version="1.0" encoding="utf-8"?>
<sst xmlns="http://schemas.openxmlformats.org/spreadsheetml/2006/main" count="480" uniqueCount="27">
  <si>
    <t>Wprowadzanie danych</t>
  </si>
  <si>
    <t>Właściwa tabela VEDA</t>
  </si>
  <si>
    <t>~TFM_INS</t>
  </si>
  <si>
    <t>LimType</t>
  </si>
  <si>
    <t>Attribute</t>
  </si>
  <si>
    <t>Year</t>
  </si>
  <si>
    <t>PL</t>
  </si>
  <si>
    <t>Pset_PN</t>
  </si>
  <si>
    <t>NL</t>
  </si>
  <si>
    <t>\I: Bound Type</t>
  </si>
  <si>
    <t>Attribute Name</t>
  </si>
  <si>
    <t>Value in Region [GW]</t>
  </si>
  <si>
    <t>Process Set: Process Name</t>
  </si>
  <si>
    <t>UP</t>
  </si>
  <si>
    <t>CAP_BND</t>
  </si>
  <si>
    <t>NEW_NUC</t>
  </si>
  <si>
    <t>NEW_CCGT</t>
  </si>
  <si>
    <t>\I:</t>
  </si>
  <si>
    <t>NEW_OCGT</t>
  </si>
  <si>
    <t>NEW_H2_CCGT</t>
  </si>
  <si>
    <t>NEW_WIND_ON</t>
  </si>
  <si>
    <t>NEW_WIND_OFF</t>
  </si>
  <si>
    <t>NEW_UTI_PV</t>
  </si>
  <si>
    <t>NEW_ROOF_PV</t>
  </si>
  <si>
    <t>NEW_PHS</t>
  </si>
  <si>
    <t>NEW_UTI_BS</t>
  </si>
  <si>
    <t>NEW_RES_BS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</si>
</sst>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3" formatCode="_-* #,##0.00_-;\-* #,##0.00_-;_-* &quot;-&quot;??_-;_-@_-"/>
    <numFmt numFmtId="164" formatCode="&quot;$&quot;#,##0.00_);[Red]\(&quot;$&quot;#,##0.0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-* #,##0\ _z_ł_-;\-* #,##0\ _z_ł_-;_-* &quot;-&quot;\ _z_ł_-;_-@_-"/>
    <numFmt numFmtId="168" formatCode="_([$€]* #,##0.00_);_([$€]* \(#,##0.00\);_([$€]* &quot;-&quot;??_);_(@_)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m/d/yy\ h:mm"/>
    <numFmt numFmtId="174" formatCode="_-* #,##0.00\ _€_-;\-* #,##0.00\ _€_-;_-* &quot;-&quot;??\ _€_-;_-@_-"/>
    <numFmt numFmtId="175" formatCode="#,##0.00\ &quot;Pts&quot;;[Red]\-#,##0.00\ &quot;Pts&quot;"/>
    <numFmt numFmtId="176" formatCode="#,##0."/>
    <numFmt numFmtId="177" formatCode="&quot;$&quot;#.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107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238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Courier"/>
      <family val="3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10"/>
      <color indexed="8"/>
      <name val="MS Sans Serif"/>
      <family val="2"/>
      <charset val="238"/>
    </font>
    <font>
      <b/>
      <sz val="10"/>
      <name val="Arial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sz val="8"/>
      <name val="Arial"/>
      <family val="2"/>
      <charset val="238"/>
    </font>
    <font>
      <sz val="8"/>
      <name val="Arial"/>
      <family val="2"/>
    </font>
    <font>
      <sz val="8"/>
      <name val="Arial"/>
      <family val="2"/>
      <charset val="238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0"/>
      <color indexed="10"/>
      <name val="Arial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name val="Arial"/>
      <family val="2"/>
      <charset val="238"/>
    </font>
    <font>
      <sz val="11"/>
      <color rgb="FF242424"/>
      <name val="Aptos Narrow"/>
      <family val="2"/>
    </font>
    <font>
      <b/>
      <sz val="14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/>
      <diagonal/>
    </border>
  </borders>
  <cellStyleXfs count="1261">
    <xf numFmtId="0" fontId="0" fillId="0" borderId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45" fillId="2" borderId="0" applyNumberFormat="0" applyBorder="0" applyAlignment="0" applyProtection="0"/>
    <xf numFmtId="0" fontId="45" fillId="2" borderId="0" applyNumberFormat="0" applyBorder="0" applyAlignment="0" applyProtection="0"/>
    <xf numFmtId="0" fontId="20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45" fillId="2" borderId="0" applyNumberFormat="0" applyBorder="0" applyAlignment="0" applyProtection="0"/>
    <xf numFmtId="0" fontId="45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45" fillId="3" borderId="0" applyNumberFormat="0" applyBorder="0" applyAlignment="0" applyProtection="0"/>
    <xf numFmtId="0" fontId="45" fillId="3" borderId="0" applyNumberFormat="0" applyBorder="0" applyAlignment="0" applyProtection="0"/>
    <xf numFmtId="0" fontId="20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45" fillId="3" borderId="0" applyNumberFormat="0" applyBorder="0" applyAlignment="0" applyProtection="0"/>
    <xf numFmtId="0" fontId="45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2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45" fillId="5" borderId="0" applyNumberFormat="0" applyBorder="0" applyAlignment="0" applyProtection="0"/>
    <xf numFmtId="0" fontId="45" fillId="5" borderId="0" applyNumberFormat="0" applyBorder="0" applyAlignment="0" applyProtection="0"/>
    <xf numFmtId="0" fontId="20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45" fillId="5" borderId="0" applyNumberFormat="0" applyBorder="0" applyAlignment="0" applyProtection="0"/>
    <xf numFmtId="0" fontId="45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20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45" fillId="7" borderId="0" applyNumberFormat="0" applyBorder="0" applyAlignment="0" applyProtection="0"/>
    <xf numFmtId="0" fontId="45" fillId="7" borderId="0" applyNumberFormat="0" applyBorder="0" applyAlignment="0" applyProtection="0"/>
    <xf numFmtId="0" fontId="20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45" fillId="7" borderId="0" applyNumberFormat="0" applyBorder="0" applyAlignment="0" applyProtection="0"/>
    <xf numFmtId="0" fontId="45" fillId="7" borderId="0" applyNumberFormat="0" applyBorder="0" applyAlignment="0" applyProtection="0"/>
    <xf numFmtId="0" fontId="26" fillId="0" borderId="0" applyNumberFormat="0" applyFont="0" applyFill="0" applyBorder="0" applyProtection="0">
      <alignment horizontal="left" vertical="center" indent="2"/>
    </xf>
    <xf numFmtId="0" fontId="26" fillId="0" borderId="0" applyNumberFormat="0" applyFont="0" applyFill="0" applyBorder="0" applyProtection="0">
      <alignment horizontal="left" vertical="center" indent="2"/>
    </xf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20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45" fillId="9" borderId="0" applyNumberFormat="0" applyBorder="0" applyAlignment="0" applyProtection="0"/>
    <xf numFmtId="0" fontId="45" fillId="9" borderId="0" applyNumberFormat="0" applyBorder="0" applyAlignment="0" applyProtection="0"/>
    <xf numFmtId="0" fontId="20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45" fillId="9" borderId="0" applyNumberFormat="0" applyBorder="0" applyAlignment="0" applyProtection="0"/>
    <xf numFmtId="0" fontId="45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20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45" fillId="5" borderId="0" applyNumberFormat="0" applyBorder="0" applyAlignment="0" applyProtection="0"/>
    <xf numFmtId="0" fontId="45" fillId="5" borderId="0" applyNumberFormat="0" applyBorder="0" applyAlignment="0" applyProtection="0"/>
    <xf numFmtId="0" fontId="20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45" fillId="5" borderId="0" applyNumberFormat="0" applyBorder="0" applyAlignment="0" applyProtection="0"/>
    <xf numFmtId="0" fontId="45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20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20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26" fillId="0" borderId="0" applyNumberFormat="0" applyFont="0" applyFill="0" applyBorder="0" applyProtection="0">
      <alignment horizontal="left" vertical="center" indent="5"/>
    </xf>
    <xf numFmtId="0" fontId="26" fillId="0" borderId="0" applyNumberFormat="0" applyFont="0" applyFill="0" applyBorder="0" applyProtection="0">
      <alignment horizontal="left" vertical="center" indent="5"/>
    </xf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19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19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19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19" fillId="13" borderId="0" applyNumberFormat="0" applyBorder="0" applyAlignment="0" applyProtection="0"/>
    <xf numFmtId="0" fontId="94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19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46" fillId="15" borderId="0" applyNumberFormat="0" applyBorder="0" applyAlignment="0" applyProtection="0"/>
    <xf numFmtId="0" fontId="46" fillId="15" borderId="0" applyNumberFormat="0" applyBorder="0" applyAlignment="0" applyProtection="0"/>
    <xf numFmtId="0" fontId="19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46" fillId="15" borderId="0" applyNumberFormat="0" applyBorder="0" applyAlignment="0" applyProtection="0"/>
    <xf numFmtId="0" fontId="46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75" fontId="26" fillId="20" borderId="1">
      <alignment horizontal="center" vertical="center"/>
    </xf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46" fillId="16" borderId="0" applyNumberFormat="0" applyBorder="0" applyAlignment="0" applyProtection="0"/>
    <xf numFmtId="0" fontId="46" fillId="16" borderId="0" applyNumberFormat="0" applyBorder="0" applyAlignment="0" applyProtection="0"/>
    <xf numFmtId="0" fontId="19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46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19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6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19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6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19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6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19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6" fillId="1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46" fillId="19" borderId="0" applyNumberFormat="0" applyBorder="0" applyAlignment="0" applyProtection="0"/>
    <xf numFmtId="0" fontId="46" fillId="19" borderId="0" applyNumberFormat="0" applyBorder="0" applyAlignment="0" applyProtection="0"/>
    <xf numFmtId="0" fontId="19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46" fillId="19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11" fillId="21" borderId="2" applyNumberFormat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4" fillId="22" borderId="4" applyNumberFormat="0" applyAlignment="0" applyProtection="0"/>
    <xf numFmtId="0" fontId="14" fillId="22" borderId="4" applyNumberFormat="0" applyAlignment="0" applyProtection="0"/>
    <xf numFmtId="0" fontId="44" fillId="0" borderId="0" applyNumberFormat="0" applyFill="0" applyBorder="0" applyAlignment="0" applyProtection="0"/>
    <xf numFmtId="176" fontId="74" fillId="0" borderId="0">
      <protection locked="0"/>
    </xf>
    <xf numFmtId="0" fontId="75" fillId="0" borderId="0"/>
    <xf numFmtId="0" fontId="76" fillId="0" borderId="0"/>
    <xf numFmtId="176" fontId="74" fillId="0" borderId="0">
      <protection locked="0"/>
    </xf>
    <xf numFmtId="177" fontId="74" fillId="0" borderId="0">
      <protection locked="0"/>
    </xf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47" fillId="7" borderId="3" applyNumberFormat="0" applyAlignment="0" applyProtection="0"/>
    <xf numFmtId="0" fontId="47" fillId="7" borderId="3" applyNumberFormat="0" applyAlignment="0" applyProtection="0"/>
    <xf numFmtId="0" fontId="10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47" fillId="7" borderId="3" applyNumberFormat="0" applyAlignment="0" applyProtection="0"/>
    <xf numFmtId="0" fontId="47" fillId="7" borderId="3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48" fillId="21" borderId="2" applyNumberFormat="0" applyAlignment="0" applyProtection="0"/>
    <xf numFmtId="0" fontId="48" fillId="21" borderId="2" applyNumberFormat="0" applyAlignment="0" applyProtection="0"/>
    <xf numFmtId="0" fontId="11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48" fillId="21" borderId="2" applyNumberFormat="0" applyAlignment="0" applyProtection="0"/>
    <xf numFmtId="0" fontId="48" fillId="21" borderId="2" applyNumberFormat="0" applyAlignment="0" applyProtection="0"/>
    <xf numFmtId="0" fontId="74" fillId="0" borderId="0">
      <protection locked="0"/>
    </xf>
    <xf numFmtId="173" fontId="26" fillId="0" borderId="0" applyFont="0" applyFill="0" applyBorder="0" applyAlignment="0" applyProtection="0">
      <alignment wrapText="1"/>
    </xf>
    <xf numFmtId="165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69" fontId="26" fillId="0" borderId="0" applyFont="0" applyFill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49" fillId="4" borderId="0" applyNumberFormat="0" applyBorder="0" applyAlignment="0" applyProtection="0"/>
    <xf numFmtId="0" fontId="49" fillId="4" borderId="0" applyNumberFormat="0" applyBorder="0" applyAlignment="0" applyProtection="0"/>
    <xf numFmtId="0" fontId="7" fillId="4" borderId="0" applyNumberFormat="0" applyBorder="0" applyAlignment="0" applyProtection="0"/>
    <xf numFmtId="0" fontId="95" fillId="39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49" fillId="4" borderId="0" applyNumberFormat="0" applyBorder="0" applyAlignment="0" applyProtection="0"/>
    <xf numFmtId="0" fontId="49" fillId="4" borderId="0" applyNumberFormat="0" applyBorder="0" applyAlignment="0" applyProtection="0"/>
    <xf numFmtId="0" fontId="10" fillId="7" borderId="3" applyNumberFormat="0" applyAlignment="0" applyProtection="0"/>
    <xf numFmtId="0" fontId="18" fillId="0" borderId="5" applyNumberFormat="0" applyFill="0" applyAlignment="0" applyProtection="0"/>
    <xf numFmtId="0" fontId="17" fillId="0" borderId="0" applyNumberFormat="0" applyFill="0" applyBorder="0" applyAlignment="0" applyProtection="0"/>
    <xf numFmtId="168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8" fontId="74" fillId="0" borderId="0">
      <protection locked="0"/>
    </xf>
    <xf numFmtId="0" fontId="77" fillId="0" borderId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38" fontId="68" fillId="23" borderId="0" applyNumberFormat="0" applyBorder="0" applyAlignment="0" applyProtection="0"/>
    <xf numFmtId="0" fontId="7" fillId="4" borderId="0" applyNumberFormat="0" applyBorder="0" applyAlignment="0" applyProtection="0"/>
    <xf numFmtId="0" fontId="78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4" fillId="0" borderId="6" applyNumberFormat="0" applyFill="0" applyAlignment="0" applyProtection="0"/>
    <xf numFmtId="0" fontId="79" fillId="0" borderId="0">
      <protection locked="0"/>
    </xf>
    <xf numFmtId="0" fontId="4" fillId="0" borderId="6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5" fillId="0" borderId="7" applyNumberFormat="0" applyFill="0" applyAlignment="0" applyProtection="0"/>
    <xf numFmtId="0" fontId="79" fillId="0" borderId="0">
      <protection locked="0"/>
    </xf>
    <xf numFmtId="0" fontId="5" fillId="0" borderId="7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6" fillId="0" borderId="8" applyNumberFormat="0" applyFill="0" applyAlignment="0" applyProtection="0"/>
    <xf numFmtId="0" fontId="6" fillId="0" borderId="8" applyNumberFormat="0" applyFill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61" fillId="0" borderId="0" applyNumberFormat="0" applyFill="0" applyBorder="0" applyAlignment="0" applyProtection="0"/>
    <xf numFmtId="0" fontId="80" fillId="0" borderId="9" applyNumberFormat="0" applyFill="0" applyAlignment="0" applyProtection="0"/>
    <xf numFmtId="0" fontId="62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10" fontId="68" fillId="24" borderId="10" applyNumberFormat="0" applyBorder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4" fontId="64" fillId="0" borderId="0" applyBorder="0">
      <alignment horizontal="right" vertical="center"/>
    </xf>
    <xf numFmtId="4" fontId="64" fillId="0" borderId="11">
      <alignment horizontal="right" vertical="center"/>
    </xf>
    <xf numFmtId="40" fontId="65" fillId="0" borderId="0" applyFont="0" applyFill="0" applyBorder="0" applyAlignment="0" applyProtection="0"/>
    <xf numFmtId="43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13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14" fillId="22" borderId="4" applyNumberFormat="0" applyAlignment="0" applyProtection="0"/>
    <xf numFmtId="0" fontId="14" fillId="22" borderId="4" applyNumberFormat="0" applyAlignment="0" applyProtection="0"/>
    <xf numFmtId="0" fontId="51" fillId="22" borderId="4" applyNumberFormat="0" applyAlignment="0" applyProtection="0"/>
    <xf numFmtId="0" fontId="51" fillId="22" borderId="4" applyNumberFormat="0" applyAlignment="0" applyProtection="0"/>
    <xf numFmtId="0" fontId="14" fillId="22" borderId="4" applyNumberFormat="0" applyAlignment="0" applyProtection="0"/>
    <xf numFmtId="0" fontId="29" fillId="22" borderId="4" applyNumberFormat="0" applyAlignment="0" applyProtection="0"/>
    <xf numFmtId="0" fontId="29" fillId="22" borderId="4" applyNumberFormat="0" applyAlignment="0" applyProtection="0"/>
    <xf numFmtId="0" fontId="29" fillId="22" borderId="4" applyNumberFormat="0" applyAlignment="0" applyProtection="0"/>
    <xf numFmtId="0" fontId="29" fillId="22" borderId="4" applyNumberFormat="0" applyAlignment="0" applyProtection="0"/>
    <xf numFmtId="0" fontId="29" fillId="22" borderId="4" applyNumberFormat="0" applyAlignment="0" applyProtection="0"/>
    <xf numFmtId="0" fontId="29" fillId="22" borderId="4" applyNumberFormat="0" applyAlignment="0" applyProtection="0"/>
    <xf numFmtId="0" fontId="29" fillId="22" borderId="4" applyNumberFormat="0" applyAlignment="0" applyProtection="0"/>
    <xf numFmtId="0" fontId="14" fillId="22" borderId="4" applyNumberFormat="0" applyAlignment="0" applyProtection="0"/>
    <xf numFmtId="0" fontId="14" fillId="22" borderId="4" applyNumberFormat="0" applyAlignment="0" applyProtection="0"/>
    <xf numFmtId="0" fontId="51" fillId="22" borderId="4" applyNumberFormat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4" fillId="0" borderId="6" applyNumberFormat="0" applyFill="0" applyAlignment="0" applyProtection="0"/>
    <xf numFmtId="0" fontId="4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4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4" fillId="0" borderId="6" applyNumberFormat="0" applyFill="0" applyAlignment="0" applyProtection="0"/>
    <xf numFmtId="0" fontId="4" fillId="0" borderId="6" applyNumberFormat="0" applyFill="0" applyAlignment="0" applyProtection="0"/>
    <xf numFmtId="0" fontId="52" fillId="0" borderId="6" applyNumberFormat="0" applyFill="0" applyAlignment="0" applyProtection="0"/>
    <xf numFmtId="0" fontId="5" fillId="0" borderId="7" applyNumberFormat="0" applyFill="0" applyAlignment="0" applyProtection="0"/>
    <xf numFmtId="0" fontId="5" fillId="0" borderId="7" applyNumberFormat="0" applyFill="0" applyAlignment="0" applyProtection="0"/>
    <xf numFmtId="0" fontId="53" fillId="0" borderId="7" applyNumberFormat="0" applyFill="0" applyAlignment="0" applyProtection="0"/>
    <xf numFmtId="0" fontId="53" fillId="0" borderId="7" applyNumberFormat="0" applyFill="0" applyAlignment="0" applyProtection="0"/>
    <xf numFmtId="0" fontId="5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5" fillId="0" borderId="7" applyNumberFormat="0" applyFill="0" applyAlignment="0" applyProtection="0"/>
    <xf numFmtId="0" fontId="5" fillId="0" borderId="7" applyNumberFormat="0" applyFill="0" applyAlignment="0" applyProtection="0"/>
    <xf numFmtId="0" fontId="53" fillId="0" borderId="7" applyNumberFormat="0" applyFill="0" applyAlignment="0" applyProtection="0"/>
    <xf numFmtId="0" fontId="6" fillId="0" borderId="8" applyNumberFormat="0" applyFill="0" applyAlignment="0" applyProtection="0"/>
    <xf numFmtId="0" fontId="6" fillId="0" borderId="8" applyNumberFormat="0" applyFill="0" applyAlignment="0" applyProtection="0"/>
    <xf numFmtId="0" fontId="54" fillId="0" borderId="8" applyNumberFormat="0" applyFill="0" applyAlignment="0" applyProtection="0"/>
    <xf numFmtId="0" fontId="54" fillId="0" borderId="8" applyNumberFormat="0" applyFill="0" applyAlignment="0" applyProtection="0"/>
    <xf numFmtId="0" fontId="6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6" fillId="0" borderId="8" applyNumberFormat="0" applyFill="0" applyAlignment="0" applyProtection="0"/>
    <xf numFmtId="0" fontId="6" fillId="0" borderId="8" applyNumberFormat="0" applyFill="0" applyAlignment="0" applyProtection="0"/>
    <xf numFmtId="0" fontId="54" fillId="0" borderId="8" applyNumberFormat="0" applyFill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9" fillId="25" borderId="0" applyNumberFormat="0" applyBorder="0" applyAlignment="0" applyProtection="0"/>
    <xf numFmtId="0" fontId="98" fillId="40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37" fontId="81" fillId="0" borderId="0"/>
    <xf numFmtId="43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6" fillId="0" borderId="0" applyNumberFormat="0" applyFill="0" applyBorder="0" applyProtection="0">
      <alignment horizontal="left" vertical="center"/>
    </xf>
    <xf numFmtId="0" fontId="26" fillId="26" borderId="0" applyNumberFormat="0" applyFont="0" applyBorder="0" applyAlignment="0" applyProtection="0"/>
    <xf numFmtId="0" fontId="26" fillId="26" borderId="0" applyNumberFormat="0" applyFont="0" applyBorder="0" applyAlignment="0" applyProtection="0"/>
    <xf numFmtId="0" fontId="34" fillId="0" borderId="0"/>
    <xf numFmtId="0" fontId="67" fillId="0" borderId="0"/>
    <xf numFmtId="0" fontId="16" fillId="0" borderId="0"/>
    <xf numFmtId="0" fontId="67" fillId="0" borderId="0"/>
    <xf numFmtId="0" fontId="16" fillId="0" borderId="0"/>
    <xf numFmtId="0" fontId="16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6" fillId="0" borderId="0"/>
    <xf numFmtId="0" fontId="3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3" fillId="0" borderId="0"/>
    <xf numFmtId="0" fontId="69" fillId="0" borderId="0"/>
    <xf numFmtId="0" fontId="67" fillId="0" borderId="0"/>
    <xf numFmtId="0" fontId="67" fillId="0" borderId="0"/>
    <xf numFmtId="0" fontId="67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69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2" fillId="0" borderId="0"/>
    <xf numFmtId="0" fontId="35" fillId="0" borderId="0"/>
    <xf numFmtId="0" fontId="16" fillId="0" borderId="0"/>
    <xf numFmtId="0" fontId="16" fillId="0" borderId="0"/>
    <xf numFmtId="0" fontId="16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6" fillId="27" borderId="13" applyNumberFormat="0" applyFont="0" applyAlignment="0" applyProtection="0"/>
    <xf numFmtId="0" fontId="26" fillId="27" borderId="13" applyNumberFormat="0" applyFont="0" applyAlignment="0" applyProtection="0"/>
    <xf numFmtId="0" fontId="20" fillId="27" borderId="13" applyNumberFormat="0" applyFon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56" fillId="21" borderId="3" applyNumberFormat="0" applyAlignment="0" applyProtection="0"/>
    <xf numFmtId="0" fontId="56" fillId="21" borderId="3" applyNumberFormat="0" applyAlignment="0" applyProtection="0"/>
    <xf numFmtId="0" fontId="12" fillId="21" borderId="3" applyNumberFormat="0" applyAlignment="0" applyProtection="0"/>
    <xf numFmtId="0" fontId="36" fillId="21" borderId="3" applyNumberFormat="0" applyAlignment="0" applyProtection="0"/>
    <xf numFmtId="0" fontId="36" fillId="21" borderId="3" applyNumberFormat="0" applyAlignment="0" applyProtection="0"/>
    <xf numFmtId="0" fontId="36" fillId="21" borderId="3" applyNumberFormat="0" applyAlignment="0" applyProtection="0"/>
    <xf numFmtId="0" fontId="36" fillId="21" borderId="3" applyNumberFormat="0" applyAlignment="0" applyProtection="0"/>
    <xf numFmtId="0" fontId="36" fillId="21" borderId="3" applyNumberFormat="0" applyAlignment="0" applyProtection="0"/>
    <xf numFmtId="0" fontId="36" fillId="21" borderId="3" applyNumberFormat="0" applyAlignment="0" applyProtection="0"/>
    <xf numFmtId="0" fontId="36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56" fillId="21" borderId="3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10" fontId="2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82" fillId="0" borderId="0" applyNumberFormat="0" applyFill="0" applyBorder="0" applyAlignment="0" applyProtection="0">
      <alignment horizontal="center"/>
    </xf>
    <xf numFmtId="4" fontId="83" fillId="25" borderId="14" applyNumberFormat="0" applyProtection="0">
      <alignment vertical="center"/>
    </xf>
    <xf numFmtId="4" fontId="84" fillId="28" borderId="14" applyNumberFormat="0" applyProtection="0">
      <alignment vertical="center"/>
    </xf>
    <xf numFmtId="4" fontId="83" fillId="28" borderId="14" applyNumberFormat="0" applyProtection="0">
      <alignment horizontal="left" vertical="center" indent="1"/>
    </xf>
    <xf numFmtId="0" fontId="83" fillId="28" borderId="14" applyNumberFormat="0" applyProtection="0">
      <alignment horizontal="left" vertical="top" indent="1"/>
    </xf>
    <xf numFmtId="4" fontId="83" fillId="29" borderId="0" applyNumberFormat="0" applyProtection="0">
      <alignment horizontal="left" vertical="center" indent="1"/>
    </xf>
    <xf numFmtId="4" fontId="85" fillId="3" borderId="14" applyNumberFormat="0" applyProtection="0">
      <alignment horizontal="right" vertical="center"/>
    </xf>
    <xf numFmtId="4" fontId="85" fillId="9" borderId="14" applyNumberFormat="0" applyProtection="0">
      <alignment horizontal="right" vertical="center"/>
    </xf>
    <xf numFmtId="4" fontId="85" fillId="17" borderId="14" applyNumberFormat="0" applyProtection="0">
      <alignment horizontal="right" vertical="center"/>
    </xf>
    <xf numFmtId="4" fontId="85" fillId="11" borderId="14" applyNumberFormat="0" applyProtection="0">
      <alignment horizontal="right" vertical="center"/>
    </xf>
    <xf numFmtId="4" fontId="85" fillId="15" borderId="14" applyNumberFormat="0" applyProtection="0">
      <alignment horizontal="right" vertical="center"/>
    </xf>
    <xf numFmtId="4" fontId="85" fillId="19" borderId="14" applyNumberFormat="0" applyProtection="0">
      <alignment horizontal="right" vertical="center"/>
    </xf>
    <xf numFmtId="4" fontId="85" fillId="18" borderId="14" applyNumberFormat="0" applyProtection="0">
      <alignment horizontal="right" vertical="center"/>
    </xf>
    <xf numFmtId="4" fontId="85" fillId="30" borderId="14" applyNumberFormat="0" applyProtection="0">
      <alignment horizontal="right" vertical="center"/>
    </xf>
    <xf numFmtId="4" fontId="85" fillId="10" borderId="14" applyNumberFormat="0" applyProtection="0">
      <alignment horizontal="right" vertical="center"/>
    </xf>
    <xf numFmtId="4" fontId="83" fillId="31" borderId="15" applyNumberFormat="0" applyProtection="0">
      <alignment horizontal="left" vertical="center" indent="1"/>
    </xf>
    <xf numFmtId="4" fontId="85" fillId="32" borderId="0" applyNumberFormat="0" applyProtection="0">
      <alignment horizontal="left" vertical="center" indent="1"/>
    </xf>
    <xf numFmtId="4" fontId="86" fillId="33" borderId="0" applyNumberFormat="0" applyProtection="0">
      <alignment horizontal="left" vertical="center" indent="1"/>
    </xf>
    <xf numFmtId="4" fontId="85" fillId="34" borderId="14" applyNumberFormat="0" applyProtection="0">
      <alignment horizontal="right" vertical="center"/>
    </xf>
    <xf numFmtId="4" fontId="85" fillId="32" borderId="0" applyNumberFormat="0" applyProtection="0">
      <alignment horizontal="left" vertical="center" indent="1"/>
    </xf>
    <xf numFmtId="4" fontId="85" fillId="29" borderId="0" applyNumberFormat="0" applyProtection="0">
      <alignment horizontal="left" vertical="center" indent="1"/>
    </xf>
    <xf numFmtId="0" fontId="26" fillId="33" borderId="14" applyNumberFormat="0" applyProtection="0">
      <alignment horizontal="left" vertical="center" indent="1"/>
    </xf>
    <xf numFmtId="0" fontId="26" fillId="33" borderId="14" applyNumberFormat="0" applyProtection="0">
      <alignment horizontal="left" vertical="top" indent="1"/>
    </xf>
    <xf numFmtId="0" fontId="26" fillId="29" borderId="14" applyNumberFormat="0" applyProtection="0">
      <alignment horizontal="left" vertical="center" indent="1"/>
    </xf>
    <xf numFmtId="0" fontId="26" fillId="29" borderId="14" applyNumberFormat="0" applyProtection="0">
      <alignment horizontal="left" vertical="top" indent="1"/>
    </xf>
    <xf numFmtId="0" fontId="26" fillId="20" borderId="14" applyNumberFormat="0" applyProtection="0">
      <alignment horizontal="left" vertical="center" indent="1"/>
    </xf>
    <xf numFmtId="0" fontId="26" fillId="20" borderId="14" applyNumberFormat="0" applyProtection="0">
      <alignment horizontal="left" vertical="top" indent="1"/>
    </xf>
    <xf numFmtId="0" fontId="26" fillId="35" borderId="14" applyNumberFormat="0" applyProtection="0">
      <alignment horizontal="left" vertical="center" indent="1"/>
    </xf>
    <xf numFmtId="0" fontId="26" fillId="35" borderId="14" applyNumberFormat="0" applyProtection="0">
      <alignment horizontal="left" vertical="top" indent="1"/>
    </xf>
    <xf numFmtId="4" fontId="85" fillId="24" borderId="14" applyNumberFormat="0" applyProtection="0">
      <alignment vertical="center"/>
    </xf>
    <xf numFmtId="4" fontId="87" fillId="24" borderId="14" applyNumberFormat="0" applyProtection="0">
      <alignment vertical="center"/>
    </xf>
    <xf numFmtId="4" fontId="85" fillId="24" borderId="14" applyNumberFormat="0" applyProtection="0">
      <alignment horizontal="left" vertical="center" indent="1"/>
    </xf>
    <xf numFmtId="0" fontId="85" fillId="24" borderId="14" applyNumberFormat="0" applyProtection="0">
      <alignment horizontal="left" vertical="top" indent="1"/>
    </xf>
    <xf numFmtId="4" fontId="85" fillId="32" borderId="14" applyNumberFormat="0" applyProtection="0">
      <alignment horizontal="right" vertical="center"/>
    </xf>
    <xf numFmtId="4" fontId="87" fillId="32" borderId="14" applyNumberFormat="0" applyProtection="0">
      <alignment horizontal="right" vertical="center"/>
    </xf>
    <xf numFmtId="4" fontId="85" fillId="34" borderId="14" applyNumberFormat="0" applyProtection="0">
      <alignment horizontal="left" vertical="center" indent="1"/>
    </xf>
    <xf numFmtId="0" fontId="85" fillId="29" borderId="14" applyNumberFormat="0" applyProtection="0">
      <alignment horizontal="left" vertical="top" indent="1"/>
    </xf>
    <xf numFmtId="4" fontId="88" fillId="36" borderId="0" applyNumberFormat="0" applyProtection="0">
      <alignment horizontal="left" vertical="center" indent="1"/>
    </xf>
    <xf numFmtId="4" fontId="72" fillId="32" borderId="14" applyNumberFormat="0" applyProtection="0">
      <alignment horizontal="right" vertical="center"/>
    </xf>
    <xf numFmtId="0" fontId="8" fillId="3" borderId="0" applyNumberFormat="0" applyBorder="0" applyAlignment="0" applyProtection="0"/>
    <xf numFmtId="0" fontId="64" fillId="26" borderId="10"/>
    <xf numFmtId="0" fontId="43" fillId="0" borderId="0"/>
    <xf numFmtId="0" fontId="26" fillId="0" borderId="0"/>
    <xf numFmtId="0" fontId="42" fillId="0" borderId="0"/>
    <xf numFmtId="0" fontId="93" fillId="0" borderId="0"/>
    <xf numFmtId="0" fontId="93" fillId="0" borderId="0"/>
    <xf numFmtId="0" fontId="42" fillId="0" borderId="0"/>
    <xf numFmtId="0" fontId="93" fillId="0" borderId="0"/>
    <xf numFmtId="0" fontId="93" fillId="0" borderId="0"/>
    <xf numFmtId="0" fontId="100" fillId="0" borderId="0"/>
    <xf numFmtId="0" fontId="100" fillId="0" borderId="0"/>
    <xf numFmtId="0" fontId="100" fillId="0" borderId="0"/>
    <xf numFmtId="0" fontId="93" fillId="0" borderId="0"/>
    <xf numFmtId="0" fontId="93" fillId="0" borderId="0"/>
    <xf numFmtId="0" fontId="93" fillId="0" borderId="0"/>
    <xf numFmtId="0" fontId="26" fillId="0" borderId="0"/>
    <xf numFmtId="0" fontId="26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65" fillId="0" borderId="0"/>
    <xf numFmtId="0" fontId="26" fillId="0" borderId="0"/>
    <xf numFmtId="0" fontId="26" fillId="0" borderId="0"/>
    <xf numFmtId="0" fontId="26" fillId="0" borderId="0"/>
    <xf numFmtId="0" fontId="68" fillId="0" borderId="0"/>
    <xf numFmtId="0" fontId="68" fillId="0" borderId="0"/>
    <xf numFmtId="0" fontId="68" fillId="0" borderId="0"/>
    <xf numFmtId="0" fontId="20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68" fillId="0" borderId="0"/>
    <xf numFmtId="0" fontId="93" fillId="0" borderId="0"/>
    <xf numFmtId="0" fontId="68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26" fillId="0" borderId="0"/>
    <xf numFmtId="0" fontId="1" fillId="37" borderId="16" applyNumberFormat="0" applyProtection="0">
      <alignment horizontal="center" wrapText="1"/>
    </xf>
    <xf numFmtId="0" fontId="1" fillId="37" borderId="17" applyNumberFormat="0" applyAlignment="0" applyProtection="0">
      <alignment wrapText="1"/>
    </xf>
    <xf numFmtId="0" fontId="26" fillId="38" borderId="0" applyNumberFormat="0" applyBorder="0">
      <alignment horizontal="center" wrapText="1"/>
    </xf>
    <xf numFmtId="0" fontId="26" fillId="38" borderId="0" applyNumberFormat="0" applyBorder="0">
      <alignment wrapText="1"/>
    </xf>
    <xf numFmtId="0" fontId="26" fillId="0" borderId="0" applyNumberFormat="0" applyFill="0" applyBorder="0" applyProtection="0">
      <alignment horizontal="right" wrapText="1"/>
    </xf>
    <xf numFmtId="179" fontId="26" fillId="0" borderId="0" applyFill="0" applyBorder="0" applyAlignment="0" applyProtection="0">
      <alignment wrapText="1"/>
    </xf>
    <xf numFmtId="180" fontId="26" fillId="0" borderId="0" applyFill="0" applyBorder="0" applyAlignment="0" applyProtection="0">
      <alignment wrapText="1"/>
    </xf>
    <xf numFmtId="181" fontId="26" fillId="0" borderId="0" applyFill="0" applyBorder="0" applyAlignment="0" applyProtection="0">
      <alignment wrapText="1"/>
    </xf>
    <xf numFmtId="0" fontId="26" fillId="0" borderId="0" applyNumberFormat="0" applyFill="0" applyBorder="0" applyProtection="0">
      <alignment horizontal="right" wrapText="1"/>
    </xf>
    <xf numFmtId="0" fontId="26" fillId="0" borderId="0" applyNumberFormat="0" applyFill="0" applyBorder="0">
      <alignment horizontal="right" wrapText="1"/>
    </xf>
    <xf numFmtId="17" fontId="26" fillId="0" borderId="0" applyFill="0" applyBorder="0">
      <alignment horizontal="right" wrapText="1"/>
    </xf>
    <xf numFmtId="164" fontId="26" fillId="0" borderId="0" applyFill="0" applyBorder="0" applyAlignment="0" applyProtection="0">
      <alignment wrapText="1"/>
    </xf>
    <xf numFmtId="0" fontId="89" fillId="0" borderId="0" applyNumberFormat="0" applyFill="0" applyBorder="0">
      <alignment horizontal="left" wrapText="1"/>
    </xf>
    <xf numFmtId="0" fontId="1" fillId="0" borderId="0" applyNumberFormat="0" applyFill="0" applyBorder="0">
      <alignment horizontal="center" wrapText="1"/>
    </xf>
    <xf numFmtId="0" fontId="1" fillId="0" borderId="0" applyNumberFormat="0" applyFill="0" applyBorder="0">
      <alignment horizontal="center" wrapText="1"/>
    </xf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57" fillId="0" borderId="5" applyNumberFormat="0" applyFill="0" applyAlignment="0" applyProtection="0"/>
    <xf numFmtId="0" fontId="57" fillId="0" borderId="5" applyNumberFormat="0" applyFill="0" applyAlignment="0" applyProtection="0"/>
    <xf numFmtId="0" fontId="18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57" fillId="0" borderId="5" applyNumberFormat="0" applyFill="0" applyAlignment="0" applyProtection="0"/>
    <xf numFmtId="0" fontId="5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18" fillId="0" borderId="5" applyNumberFormat="0" applyFill="0" applyAlignment="0" applyProtection="0"/>
    <xf numFmtId="0" fontId="79" fillId="0" borderId="0">
      <protection locked="0"/>
    </xf>
    <xf numFmtId="0" fontId="18" fillId="0" borderId="5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6" applyNumberFormat="0" applyFill="0" applyAlignment="0" applyProtection="0"/>
    <xf numFmtId="0" fontId="5" fillId="0" borderId="7" applyNumberFormat="0" applyFill="0" applyAlignment="0" applyProtection="0"/>
    <xf numFmtId="0" fontId="6" fillId="0" borderId="8" applyNumberFormat="0" applyFill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37" fontId="68" fillId="28" borderId="0" applyNumberFormat="0" applyBorder="0" applyAlignment="0" applyProtection="0"/>
    <xf numFmtId="37" fontId="68" fillId="0" borderId="0"/>
    <xf numFmtId="37" fontId="68" fillId="28" borderId="0" applyNumberFormat="0" applyBorder="0" applyAlignment="0" applyProtection="0"/>
    <xf numFmtId="3" fontId="90" fillId="0" borderId="9" applyProtection="0"/>
    <xf numFmtId="0" fontId="26" fillId="27" borderId="13" applyNumberFormat="0" applyFont="0" applyAlignment="0" applyProtection="0"/>
    <xf numFmtId="0" fontId="26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26" fillId="27" borderId="13" applyNumberFormat="0" applyFont="0" applyAlignment="0" applyProtection="0"/>
    <xf numFmtId="0" fontId="21" fillId="27" borderId="13" applyNumberFormat="0" applyFont="0" applyAlignment="0" applyProtection="0"/>
    <xf numFmtId="0" fontId="21" fillId="27" borderId="13" applyNumberFormat="0" applyFont="0" applyAlignment="0" applyProtection="0"/>
    <xf numFmtId="0" fontId="21" fillId="27" borderId="13" applyNumberFormat="0" applyFont="0" applyAlignment="0" applyProtection="0"/>
    <xf numFmtId="0" fontId="21" fillId="27" borderId="13" applyNumberFormat="0" applyFont="0" applyAlignment="0" applyProtection="0"/>
    <xf numFmtId="0" fontId="21" fillId="27" borderId="13" applyNumberFormat="0" applyFont="0" applyAlignment="0" applyProtection="0"/>
    <xf numFmtId="0" fontId="21" fillId="27" borderId="13" applyNumberFormat="0" applyFont="0" applyAlignment="0" applyProtection="0"/>
    <xf numFmtId="0" fontId="21" fillId="27" borderId="13" applyNumberFormat="0" applyFont="0" applyAlignment="0" applyProtection="0"/>
    <xf numFmtId="0" fontId="26" fillId="27" borderId="13" applyNumberFormat="0" applyFont="0" applyAlignment="0" applyProtection="0"/>
    <xf numFmtId="0" fontId="26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13" fillId="0" borderId="12" applyNumberFormat="0" applyFill="0" applyAlignment="0" applyProtection="0"/>
    <xf numFmtId="166" fontId="26" fillId="0" borderId="0" applyFont="0" applyFill="0" applyBorder="0" applyAlignment="0" applyProtection="0"/>
    <xf numFmtId="172" fontId="6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82" fontId="91" fillId="0" borderId="0">
      <alignment horizontal="right" vertical="center"/>
    </xf>
    <xf numFmtId="0" fontId="14" fillId="22" borderId="4" applyNumberFormat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60" fillId="3" borderId="0" applyNumberFormat="0" applyBorder="0" applyAlignment="0" applyProtection="0"/>
    <xf numFmtId="0" fontId="60" fillId="3" borderId="0" applyNumberFormat="0" applyBorder="0" applyAlignment="0" applyProtection="0"/>
    <xf numFmtId="0" fontId="8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60" fillId="3" borderId="0" applyNumberFormat="0" applyBorder="0" applyAlignment="0" applyProtection="0"/>
    <xf numFmtId="0" fontId="60" fillId="3" borderId="0" applyNumberFormat="0" applyBorder="0" applyAlignment="0" applyProtection="0"/>
    <xf numFmtId="4" fontId="64" fillId="0" borderId="0"/>
    <xf numFmtId="0" fontId="41" fillId="0" borderId="0" applyNumberFormat="0" applyFill="0" applyBorder="0" applyAlignment="0" applyProtection="0">
      <alignment vertical="center"/>
    </xf>
  </cellStyleXfs>
  <cellXfs count="40">
    <xf numFmtId="0" fontId="0" fillId="0" borderId="0" xfId="0"/>
    <xf numFmtId="0" fontId="101" fillId="41" borderId="18" xfId="0" applyFont="1" applyFill="1" applyBorder="1" applyAlignment="1">
      <alignment horizontal="center" vertical="center"/>
    </xf>
    <xf numFmtId="0" fontId="2" fillId="0" borderId="0" xfId="0" applyFont="1"/>
    <xf numFmtId="0" fontId="16" fillId="42" borderId="19" xfId="0" applyFont="1" applyFill="1" applyBorder="1" applyAlignment="1">
      <alignment horizontal="center" vertical="center" wrapText="1"/>
    </xf>
    <xf numFmtId="0" fontId="16" fillId="43" borderId="20" xfId="0" applyFont="1" applyFill="1" applyBorder="1"/>
    <xf numFmtId="0" fontId="16" fillId="44" borderId="0" xfId="0" applyFont="1" applyFill="1"/>
    <xf numFmtId="0" fontId="16" fillId="43" borderId="0" xfId="0" applyFont="1" applyFill="1"/>
    <xf numFmtId="0" fontId="16" fillId="44" borderId="21" xfId="0" applyFont="1" applyFill="1" applyBorder="1"/>
    <xf numFmtId="0" fontId="16" fillId="45" borderId="0" xfId="0" applyFont="1" applyFill="1"/>
    <xf numFmtId="0" fontId="16" fillId="43" borderId="22" xfId="0" applyFont="1" applyFill="1" applyBorder="1"/>
    <xf numFmtId="0" fontId="16" fillId="44" borderId="23" xfId="0" applyFont="1" applyFill="1" applyBorder="1"/>
    <xf numFmtId="0" fontId="16" fillId="42" borderId="18" xfId="0" applyFont="1" applyFill="1" applyBorder="1" applyAlignment="1">
      <alignment horizontal="center" vertical="center" wrapText="1"/>
    </xf>
    <xf numFmtId="0" fontId="16" fillId="46" borderId="0" xfId="0" applyFont="1" applyFill="1"/>
    <xf numFmtId="0" fontId="16" fillId="46" borderId="23" xfId="0" applyFont="1" applyFill="1" applyBorder="1"/>
    <xf numFmtId="0" fontId="0" fillId="44" borderId="0" xfId="0" applyFill="1"/>
    <xf numFmtId="0" fontId="0" fillId="43" borderId="22" xfId="0" applyFill="1" applyBorder="1"/>
    <xf numFmtId="0" fontId="102" fillId="0" borderId="0" xfId="0" applyFont="1"/>
    <xf numFmtId="0" fontId="0" fillId="45" borderId="0" xfId="0" applyFill="1"/>
    <xf numFmtId="0" fontId="0" fillId="43" borderId="0" xfId="0" applyFill="1"/>
    <xf numFmtId="0" fontId="16" fillId="47" borderId="0" xfId="0" applyFont="1" applyFill="1"/>
    <xf numFmtId="0" fontId="16" fillId="47" borderId="22" xfId="0" applyFont="1" applyFill="1" applyBorder="1"/>
    <xf numFmtId="0" fontId="103" fillId="48" borderId="0" xfId="0" applyFont="1" applyFill="1"/>
    <xf numFmtId="0" fontId="0" fillId="48" borderId="0" xfId="0" applyFill="1"/>
    <xf numFmtId="0" fontId="104" fillId="43" borderId="0" xfId="0" applyFont="1" applyFill="1"/>
    <xf numFmtId="0" fontId="104" fillId="44" borderId="0" xfId="0" applyFont="1" applyFill="1"/>
    <xf numFmtId="0" fontId="106" fillId="43" borderId="0" xfId="0" applyFont="1" applyFill="1"/>
    <xf numFmtId="0" fontId="105" fillId="41" borderId="22" xfId="0" applyFont="1" applyFill="1" applyBorder="1" applyAlignment="1">
      <alignment horizontal="center" vertical="center" wrapText="1"/>
    </xf>
    <xf numFmtId="0" fontId="104" fillId="42" borderId="22" xfId="0" applyFont="1" applyFill="1" applyBorder="1" applyAlignment="1">
      <alignment horizontal="center" vertical="center" wrapText="1"/>
    </xf>
    <xf numFmtId="0" fontId="104" fillId="43" borderId="25" xfId="0" applyFont="1" applyFill="1" applyBorder="1"/>
    <xf numFmtId="0" fontId="104" fillId="44" borderId="23" xfId="0" applyFont="1" applyFill="1" applyBorder="1"/>
    <xf numFmtId="0" fontId="16" fillId="46" borderId="24" xfId="0" applyFont="1" applyFill="1" applyBorder="1"/>
    <xf numFmtId="2" fontId="16" fillId="44" borderId="0" xfId="0" applyNumberFormat="1" applyFont="1" applyFill="1"/>
    <xf numFmtId="0" fontId="16" fillId="45" borderId="22" xfId="0" applyFont="1" applyFill="1" applyBorder="1"/>
    <xf numFmtId="0" fontId="16" fillId="45" borderId="23" xfId="0" applyFont="1" applyFill="1" applyBorder="1"/>
    <xf numFmtId="0" fontId="16" fillId="48" borderId="22" xfId="0" applyFont="1" applyFill="1" applyBorder="1"/>
    <xf numFmtId="0" fontId="16" fillId="48" borderId="0" xfId="0" applyFont="1" applyFill="1"/>
    <xf numFmtId="0" fontId="16" fillId="48" borderId="23" xfId="0" applyFont="1" applyFill="1" applyBorder="1"/>
    <xf numFmtId="0" fontId="0" fillId="48" borderId="22" xfId="0" applyFill="1" applyBorder="1"/>
    <xf numFmtId="0" fontId="102" fillId="48" borderId="0" xfId="0" applyFont="1" applyFill="1"/>
    <xf numFmtId="0" fontId="102" fillId="45" borderId="0" xfId="0" applyFont="1" applyFill="1"/>
  </cellXfs>
  <cellStyles count="1261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 - Style1" xfId="790" xr:uid="{00000000-0005-0000-0000-000015030000}"/>
    <cellStyle name="Normal 10" xfId="791" xr:uid="{00000000-0005-0000-0000-000016030000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4" xfId="800" xr:uid="{00000000-0005-0000-0000-00001F030000}"/>
    <cellStyle name="Normal 4 2" xfId="801" xr:uid="{00000000-0005-0000-0000-000020030000}"/>
    <cellStyle name="Normal 5" xfId="802" xr:uid="{00000000-0005-0000-0000-000021030000}"/>
    <cellStyle name="Normal 5 2" xfId="803" xr:uid="{00000000-0005-0000-0000-000022030000}"/>
    <cellStyle name="Normal 6" xfId="804" xr:uid="{00000000-0005-0000-0000-000023030000}"/>
    <cellStyle name="Normal 6 2" xfId="805" xr:uid="{00000000-0005-0000-0000-000024030000}"/>
    <cellStyle name="Normal 7" xfId="806" xr:uid="{00000000-0005-0000-0000-000025030000}"/>
    <cellStyle name="Normal 7 2" xfId="807" xr:uid="{00000000-0005-0000-0000-000026030000}"/>
    <cellStyle name="Normal GHG Textfiels Bold" xfId="808" xr:uid="{00000000-0005-0000-0000-000027030000}"/>
    <cellStyle name="Normal GHG-Shade" xfId="809" xr:uid="{00000000-0005-0000-0000-000028030000}"/>
    <cellStyle name="Normal GHG-Shade 2" xfId="810" xr:uid="{00000000-0005-0000-0000-000029030000}"/>
    <cellStyle name="Normale_B2020" xfId="811" xr:uid="{00000000-0005-0000-0000-00002A030000}"/>
    <cellStyle name="Normalny" xfId="0" builtinId="0"/>
    <cellStyle name="Normalny 10" xfId="812" xr:uid="{00000000-0005-0000-0000-00002C030000}"/>
    <cellStyle name="Normalny 10 2" xfId="813" xr:uid="{00000000-0005-0000-0000-00002D030000}"/>
    <cellStyle name="Normalny 10 2 2" xfId="814" xr:uid="{00000000-0005-0000-0000-00002E030000}"/>
    <cellStyle name="Normalny 10 2 3" xfId="815" xr:uid="{00000000-0005-0000-0000-00002F030000}"/>
    <cellStyle name="Normalny 10 2 4" xfId="816" xr:uid="{00000000-0005-0000-0000-000030030000}"/>
    <cellStyle name="Normalny 10 3" xfId="817" xr:uid="{00000000-0005-0000-0000-000031030000}"/>
    <cellStyle name="Normalny 10 3 2" xfId="818" xr:uid="{00000000-0005-0000-0000-000032030000}"/>
    <cellStyle name="Normalny 10 3 3" xfId="819" xr:uid="{00000000-0005-0000-0000-000033030000}"/>
    <cellStyle name="Normalny 10 4" xfId="820" xr:uid="{00000000-0005-0000-0000-000034030000}"/>
    <cellStyle name="Normalny 11" xfId="821" xr:uid="{00000000-0005-0000-0000-000035030000}"/>
    <cellStyle name="Normalny 11 2" xfId="822" xr:uid="{00000000-0005-0000-0000-000036030000}"/>
    <cellStyle name="Normalny 11 2 2" xfId="823" xr:uid="{00000000-0005-0000-0000-000037030000}"/>
    <cellStyle name="Normalny 11 2 3" xfId="824" xr:uid="{00000000-0005-0000-0000-000038030000}"/>
    <cellStyle name="Normalny 11 2 4" xfId="825" xr:uid="{00000000-0005-0000-0000-000039030000}"/>
    <cellStyle name="Normalny 11 3" xfId="826" xr:uid="{00000000-0005-0000-0000-00003A030000}"/>
    <cellStyle name="Normalny 11 3 2" xfId="827" xr:uid="{00000000-0005-0000-0000-00003B030000}"/>
    <cellStyle name="Normalny 11 3 2 2" xfId="828" xr:uid="{00000000-0005-0000-0000-00003C030000}"/>
    <cellStyle name="Normalny 11 3 2 3" xfId="829" xr:uid="{00000000-0005-0000-0000-00003D030000}"/>
    <cellStyle name="Normalny 11 3 3" xfId="830" xr:uid="{00000000-0005-0000-0000-00003E030000}"/>
    <cellStyle name="Normalny 11 4" xfId="831" xr:uid="{00000000-0005-0000-0000-00003F030000}"/>
    <cellStyle name="Normalny 11 4 2" xfId="832" xr:uid="{00000000-0005-0000-0000-000040030000}"/>
    <cellStyle name="Normalny 11 4 3" xfId="833" xr:uid="{00000000-0005-0000-0000-000041030000}"/>
    <cellStyle name="Normalny 11 5" xfId="834" xr:uid="{00000000-0005-0000-0000-000042030000}"/>
    <cellStyle name="Normalny 11 5 2" xfId="835" xr:uid="{00000000-0005-0000-0000-000043030000}"/>
    <cellStyle name="Normalny 11 5 3" xfId="836" xr:uid="{00000000-0005-0000-0000-000044030000}"/>
    <cellStyle name="Normalny 11 6" xfId="837" xr:uid="{00000000-0005-0000-0000-000045030000}"/>
    <cellStyle name="Normalny 11 6 2" xfId="838" xr:uid="{00000000-0005-0000-0000-000046030000}"/>
    <cellStyle name="Normalny 11 7" xfId="839" xr:uid="{00000000-0005-0000-0000-000047030000}"/>
    <cellStyle name="Normalny 11 7 2" xfId="840" xr:uid="{00000000-0005-0000-0000-000048030000}"/>
    <cellStyle name="Normalny 12" xfId="841" xr:uid="{00000000-0005-0000-0000-000049030000}"/>
    <cellStyle name="Normalny 13" xfId="842" xr:uid="{00000000-0005-0000-0000-00004A030000}"/>
    <cellStyle name="Normalny 13 10" xfId="843" xr:uid="{00000000-0005-0000-0000-00004B030000}"/>
    <cellStyle name="Normalny 13 10 2" xfId="844" xr:uid="{00000000-0005-0000-0000-00004C030000}"/>
    <cellStyle name="Normalny 13 11" xfId="845" xr:uid="{00000000-0005-0000-0000-00004D030000}"/>
    <cellStyle name="Normalny 13 2" xfId="846" xr:uid="{00000000-0005-0000-0000-00004E030000}"/>
    <cellStyle name="Normalny 13 2 2" xfId="847" xr:uid="{00000000-0005-0000-0000-00004F030000}"/>
    <cellStyle name="Normalny 13 2 2 2" xfId="848" xr:uid="{00000000-0005-0000-0000-000050030000}"/>
    <cellStyle name="Normalny 13 2 2 2 2" xfId="849" xr:uid="{00000000-0005-0000-0000-000051030000}"/>
    <cellStyle name="Normalny 13 2 2 2 2 2" xfId="850" xr:uid="{00000000-0005-0000-0000-000052030000}"/>
    <cellStyle name="Normalny 13 2 2 2 3" xfId="851" xr:uid="{00000000-0005-0000-0000-000053030000}"/>
    <cellStyle name="Normalny 13 2 2 2 3 2" xfId="852" xr:uid="{00000000-0005-0000-0000-000054030000}"/>
    <cellStyle name="Normalny 13 2 2 2 4" xfId="853" xr:uid="{00000000-0005-0000-0000-000055030000}"/>
    <cellStyle name="Normalny 13 2 2 2 5" xfId="854" xr:uid="{00000000-0005-0000-0000-000056030000}"/>
    <cellStyle name="Normalny 13 2 2 3" xfId="855" xr:uid="{00000000-0005-0000-0000-000057030000}"/>
    <cellStyle name="Normalny 13 2 2 3 2" xfId="856" xr:uid="{00000000-0005-0000-0000-000058030000}"/>
    <cellStyle name="Normalny 13 2 2 4" xfId="857" xr:uid="{00000000-0005-0000-0000-000059030000}"/>
    <cellStyle name="Normalny 13 2 2 4 2" xfId="858" xr:uid="{00000000-0005-0000-0000-00005A030000}"/>
    <cellStyle name="Normalny 13 2 2 5" xfId="859" xr:uid="{00000000-0005-0000-0000-00005B030000}"/>
    <cellStyle name="Normalny 13 2 2 6" xfId="860" xr:uid="{00000000-0005-0000-0000-00005C030000}"/>
    <cellStyle name="Normalny 13 2 3" xfId="861" xr:uid="{00000000-0005-0000-0000-00005D030000}"/>
    <cellStyle name="Normalny 13 2 3 2" xfId="862" xr:uid="{00000000-0005-0000-0000-00005E030000}"/>
    <cellStyle name="Normalny 13 2 3 2 2" xfId="863" xr:uid="{00000000-0005-0000-0000-00005F030000}"/>
    <cellStyle name="Normalny 13 2 3 3" xfId="864" xr:uid="{00000000-0005-0000-0000-000060030000}"/>
    <cellStyle name="Normalny 13 2 3 3 2" xfId="865" xr:uid="{00000000-0005-0000-0000-000061030000}"/>
    <cellStyle name="Normalny 13 2 3 4" xfId="866" xr:uid="{00000000-0005-0000-0000-000062030000}"/>
    <cellStyle name="Normalny 13 2 3 5" xfId="867" xr:uid="{00000000-0005-0000-0000-000063030000}"/>
    <cellStyle name="Normalny 13 2 4" xfId="868" xr:uid="{00000000-0005-0000-0000-000064030000}"/>
    <cellStyle name="Normalny 13 2 4 2" xfId="869" xr:uid="{00000000-0005-0000-0000-000065030000}"/>
    <cellStyle name="Normalny 13 2 5" xfId="870" xr:uid="{00000000-0005-0000-0000-000066030000}"/>
    <cellStyle name="Normalny 13 2 5 2" xfId="871" xr:uid="{00000000-0005-0000-0000-000067030000}"/>
    <cellStyle name="Normalny 13 2 6" xfId="872" xr:uid="{00000000-0005-0000-0000-000068030000}"/>
    <cellStyle name="Normalny 13 2 7" xfId="873" xr:uid="{00000000-0005-0000-0000-000069030000}"/>
    <cellStyle name="Normalny 13 3" xfId="874" xr:uid="{00000000-0005-0000-0000-00006A030000}"/>
    <cellStyle name="Normalny 13 3 2" xfId="875" xr:uid="{00000000-0005-0000-0000-00006B030000}"/>
    <cellStyle name="Normalny 13 3 2 2" xfId="876" xr:uid="{00000000-0005-0000-0000-00006C030000}"/>
    <cellStyle name="Normalny 13 3 2 2 2" xfId="877" xr:uid="{00000000-0005-0000-0000-00006D030000}"/>
    <cellStyle name="Normalny 13 3 2 2 3" xfId="878" xr:uid="{00000000-0005-0000-0000-00006E030000}"/>
    <cellStyle name="Normalny 13 3 2 3" xfId="879" xr:uid="{00000000-0005-0000-0000-00006F030000}"/>
    <cellStyle name="Normalny 13 3 2 4" xfId="880" xr:uid="{00000000-0005-0000-0000-000070030000}"/>
    <cellStyle name="Normalny 13 3 3" xfId="881" xr:uid="{00000000-0005-0000-0000-000071030000}"/>
    <cellStyle name="Normalny 13 3 4" xfId="882" xr:uid="{00000000-0005-0000-0000-000072030000}"/>
    <cellStyle name="Normalny 13 3 5" xfId="883" xr:uid="{00000000-0005-0000-0000-000073030000}"/>
    <cellStyle name="Normalny 13 3 5 2" xfId="884" xr:uid="{00000000-0005-0000-0000-000074030000}"/>
    <cellStyle name="Normalny 13 3 6" xfId="885" xr:uid="{00000000-0005-0000-0000-000075030000}"/>
    <cellStyle name="Normalny 13 3 6 2" xfId="886" xr:uid="{00000000-0005-0000-0000-000076030000}"/>
    <cellStyle name="Normalny 13 3 7" xfId="887" xr:uid="{00000000-0005-0000-0000-000077030000}"/>
    <cellStyle name="Normalny 13 4" xfId="888" xr:uid="{00000000-0005-0000-0000-000078030000}"/>
    <cellStyle name="Normalny 13 4 2" xfId="889" xr:uid="{00000000-0005-0000-0000-000079030000}"/>
    <cellStyle name="Normalny 13 4 3" xfId="890" xr:uid="{00000000-0005-0000-0000-00007A030000}"/>
    <cellStyle name="Normalny 13 5" xfId="891" xr:uid="{00000000-0005-0000-0000-00007B030000}"/>
    <cellStyle name="Normalny 13 5 2" xfId="892" xr:uid="{00000000-0005-0000-0000-00007C030000}"/>
    <cellStyle name="Normalny 13 5 3" xfId="893" xr:uid="{00000000-0005-0000-0000-00007D030000}"/>
    <cellStyle name="Normalny 13 6" xfId="894" xr:uid="{00000000-0005-0000-0000-00007E030000}"/>
    <cellStyle name="Normalny 13 6 2" xfId="895" xr:uid="{00000000-0005-0000-0000-00007F030000}"/>
    <cellStyle name="Normalny 13 6 2 2" xfId="896" xr:uid="{00000000-0005-0000-0000-000080030000}"/>
    <cellStyle name="Normalny 13 6 3" xfId="897" xr:uid="{00000000-0005-0000-0000-000081030000}"/>
    <cellStyle name="Normalny 13 6 3 2" xfId="898" xr:uid="{00000000-0005-0000-0000-000082030000}"/>
    <cellStyle name="Normalny 13 6 4" xfId="899" xr:uid="{00000000-0005-0000-0000-000083030000}"/>
    <cellStyle name="Normalny 13 6 5" xfId="900" xr:uid="{00000000-0005-0000-0000-000084030000}"/>
    <cellStyle name="Normalny 13 7" xfId="901" xr:uid="{00000000-0005-0000-0000-000085030000}"/>
    <cellStyle name="Normalny 13 7 2" xfId="902" xr:uid="{00000000-0005-0000-0000-000086030000}"/>
    <cellStyle name="Normalny 13 8" xfId="903" xr:uid="{00000000-0005-0000-0000-000087030000}"/>
    <cellStyle name="Normalny 13 8 2" xfId="904" xr:uid="{00000000-0005-0000-0000-000088030000}"/>
    <cellStyle name="Normalny 13 9" xfId="905" xr:uid="{00000000-0005-0000-0000-000089030000}"/>
    <cellStyle name="Normalny 14" xfId="906" xr:uid="{00000000-0005-0000-0000-00008A030000}"/>
    <cellStyle name="Normalny 14 2" xfId="907" xr:uid="{00000000-0005-0000-0000-00008B030000}"/>
    <cellStyle name="Normalny 14 2 2" xfId="908" xr:uid="{00000000-0005-0000-0000-00008C030000}"/>
    <cellStyle name="Normalny 14 2 2 2" xfId="909" xr:uid="{00000000-0005-0000-0000-00008D030000}"/>
    <cellStyle name="Normalny 14 2 2 3" xfId="910" xr:uid="{00000000-0005-0000-0000-00008E030000}"/>
    <cellStyle name="Normalny 14 2 3" xfId="911" xr:uid="{00000000-0005-0000-0000-00008F030000}"/>
    <cellStyle name="Normalny 14 2 4" xfId="912" xr:uid="{00000000-0005-0000-0000-000090030000}"/>
    <cellStyle name="Normalny 14 3" xfId="913" xr:uid="{00000000-0005-0000-0000-000091030000}"/>
    <cellStyle name="Normalny 14 4" xfId="914" xr:uid="{00000000-0005-0000-0000-000092030000}"/>
    <cellStyle name="Normalny 14 5" xfId="915" xr:uid="{00000000-0005-0000-0000-000093030000}"/>
    <cellStyle name="Normalny 14 5 2" xfId="916" xr:uid="{00000000-0005-0000-0000-000094030000}"/>
    <cellStyle name="Normalny 15" xfId="917" xr:uid="{00000000-0005-0000-0000-000095030000}"/>
    <cellStyle name="Normalny 15 2" xfId="918" xr:uid="{00000000-0005-0000-0000-000096030000}"/>
    <cellStyle name="Normalny 16" xfId="919" xr:uid="{00000000-0005-0000-0000-000097030000}"/>
    <cellStyle name="Normalny 16 2" xfId="920" xr:uid="{00000000-0005-0000-0000-000098030000}"/>
    <cellStyle name="Normalny 16 3" xfId="921" xr:uid="{00000000-0005-0000-0000-000099030000}"/>
    <cellStyle name="Normalny 17" xfId="922" xr:uid="{00000000-0005-0000-0000-00009A030000}"/>
    <cellStyle name="Normalny 18" xfId="923" xr:uid="{00000000-0005-0000-0000-00009B030000}"/>
    <cellStyle name="Normalny 18 2" xfId="924" xr:uid="{00000000-0005-0000-0000-00009C030000}"/>
    <cellStyle name="Normalny 19" xfId="925" xr:uid="{00000000-0005-0000-0000-00009D030000}"/>
    <cellStyle name="Normalny 2" xfId="926" xr:uid="{00000000-0005-0000-0000-00009E030000}"/>
    <cellStyle name="Normalny 2 2" xfId="927" xr:uid="{00000000-0005-0000-0000-00009F030000}"/>
    <cellStyle name="Normalny 2 3" xfId="928" xr:uid="{00000000-0005-0000-0000-0000A0030000}"/>
    <cellStyle name="Normalny 2 4" xfId="929" xr:uid="{00000000-0005-0000-0000-0000A1030000}"/>
    <cellStyle name="Normalny 20" xfId="930" xr:uid="{00000000-0005-0000-0000-0000A2030000}"/>
    <cellStyle name="Normalny 3" xfId="931" xr:uid="{00000000-0005-0000-0000-0000A3030000}"/>
    <cellStyle name="Normalny 4" xfId="932" xr:uid="{00000000-0005-0000-0000-0000A4030000}"/>
    <cellStyle name="Normalny 5" xfId="933" xr:uid="{00000000-0005-0000-0000-0000A5030000}"/>
    <cellStyle name="Normalny 6" xfId="934" xr:uid="{00000000-0005-0000-0000-0000A6030000}"/>
    <cellStyle name="Normalny 7" xfId="935" xr:uid="{00000000-0005-0000-0000-0000A7030000}"/>
    <cellStyle name="Normalny 8" xfId="936" xr:uid="{00000000-0005-0000-0000-0000A8030000}"/>
    <cellStyle name="Normalny 9" xfId="937" xr:uid="{00000000-0005-0000-0000-0000A9030000}"/>
    <cellStyle name="Note 2" xfId="938" xr:uid="{00000000-0005-0000-0000-0000AA030000}"/>
    <cellStyle name="Note 3" xfId="939" xr:uid="{00000000-0005-0000-0000-0000AB030000}"/>
    <cellStyle name="Notiz 2" xfId="940" xr:uid="{00000000-0005-0000-0000-0000AC030000}"/>
    <cellStyle name="Obliczenia 10" xfId="941" xr:uid="{00000000-0005-0000-0000-0000AD030000}"/>
    <cellStyle name="Obliczenia 10 2" xfId="942" xr:uid="{00000000-0005-0000-0000-0000AE030000}"/>
    <cellStyle name="Obliczenia 10 3" xfId="943" xr:uid="{00000000-0005-0000-0000-0000AF030000}"/>
    <cellStyle name="Obliczenia 11" xfId="944" xr:uid="{00000000-0005-0000-0000-0000B0030000}"/>
    <cellStyle name="Obliczenia 12" xfId="945" xr:uid="{00000000-0005-0000-0000-0000B1030000}"/>
    <cellStyle name="Obliczenia 2" xfId="946" xr:uid="{00000000-0005-0000-0000-0000B2030000}"/>
    <cellStyle name="Obliczenia 3" xfId="947" xr:uid="{00000000-0005-0000-0000-0000B3030000}"/>
    <cellStyle name="Obliczenia 4" xfId="948" xr:uid="{00000000-0005-0000-0000-0000B4030000}"/>
    <cellStyle name="Obliczenia 5" xfId="949" xr:uid="{00000000-0005-0000-0000-0000B5030000}"/>
    <cellStyle name="Obliczenia 6" xfId="950" xr:uid="{00000000-0005-0000-0000-0000B6030000}"/>
    <cellStyle name="Obliczenia 7" xfId="951" xr:uid="{00000000-0005-0000-0000-0000B7030000}"/>
    <cellStyle name="Obliczenia 8" xfId="952" xr:uid="{00000000-0005-0000-0000-0000B8030000}"/>
    <cellStyle name="Obliczenia 9" xfId="953" xr:uid="{00000000-0005-0000-0000-0000B9030000}"/>
    <cellStyle name="Obliczenia 9 2" xfId="954" xr:uid="{00000000-0005-0000-0000-0000BA030000}"/>
    <cellStyle name="Obliczenia 9 3" xfId="955" xr:uid="{00000000-0005-0000-0000-0000BB030000}"/>
    <cellStyle name="Output 2" xfId="956" xr:uid="{00000000-0005-0000-0000-0000BC030000}"/>
    <cellStyle name="Output 3" xfId="957" xr:uid="{00000000-0005-0000-0000-0000BD030000}"/>
    <cellStyle name="Percent [2]" xfId="958" xr:uid="{00000000-0005-0000-0000-0000BE030000}"/>
    <cellStyle name="Procentowy 2" xfId="959" xr:uid="{00000000-0005-0000-0000-0000BF030000}"/>
    <cellStyle name="Procentowy 2 2" xfId="960" xr:uid="{00000000-0005-0000-0000-0000C0030000}"/>
    <cellStyle name="Procentowy 2 2 2" xfId="961" xr:uid="{00000000-0005-0000-0000-0000C1030000}"/>
    <cellStyle name="Procentowy 2 2 3" xfId="962" xr:uid="{00000000-0005-0000-0000-0000C2030000}"/>
    <cellStyle name="Procentowy 2 2 4" xfId="963" xr:uid="{00000000-0005-0000-0000-0000C3030000}"/>
    <cellStyle name="Procentowy 2 3" xfId="964" xr:uid="{00000000-0005-0000-0000-0000C4030000}"/>
    <cellStyle name="Procentowy 2 3 2" xfId="965" xr:uid="{00000000-0005-0000-0000-0000C5030000}"/>
    <cellStyle name="Procentowy 2 3 2 2" xfId="966" xr:uid="{00000000-0005-0000-0000-0000C6030000}"/>
    <cellStyle name="Procentowy 2 3 2 3" xfId="967" xr:uid="{00000000-0005-0000-0000-0000C7030000}"/>
    <cellStyle name="Procentowy 2 3 3" xfId="968" xr:uid="{00000000-0005-0000-0000-0000C8030000}"/>
    <cellStyle name="Procentowy 2 4" xfId="969" xr:uid="{00000000-0005-0000-0000-0000C9030000}"/>
    <cellStyle name="Procentowy 2 4 2" xfId="970" xr:uid="{00000000-0005-0000-0000-0000CA030000}"/>
    <cellStyle name="Procentowy 2 4 3" xfId="971" xr:uid="{00000000-0005-0000-0000-0000CB030000}"/>
    <cellStyle name="Procentowy 2 5" xfId="972" xr:uid="{00000000-0005-0000-0000-0000CC030000}"/>
    <cellStyle name="Procentowy 2 6" xfId="973" xr:uid="{00000000-0005-0000-0000-0000CD030000}"/>
    <cellStyle name="Procentowy 2 6 2" xfId="974" xr:uid="{00000000-0005-0000-0000-0000CE030000}"/>
    <cellStyle name="Procentowy 2 7" xfId="975" xr:uid="{00000000-0005-0000-0000-0000CF030000}"/>
    <cellStyle name="Procentowy 2 7 2" xfId="976" xr:uid="{00000000-0005-0000-0000-0000D0030000}"/>
    <cellStyle name="Procentowy 3" xfId="977" xr:uid="{00000000-0005-0000-0000-0000D1030000}"/>
    <cellStyle name="Procentowy 4" xfId="978" xr:uid="{00000000-0005-0000-0000-0000D2030000}"/>
    <cellStyle name="Procentowy 5" xfId="979" xr:uid="{00000000-0005-0000-0000-0000D3030000}"/>
    <cellStyle name="Prozent 2" xfId="980" xr:uid="{00000000-0005-0000-0000-0000D4030000}"/>
    <cellStyle name="Prozent 2 2" xfId="981" xr:uid="{00000000-0005-0000-0000-0000D5030000}"/>
    <cellStyle name="Prozent 3" xfId="982" xr:uid="{00000000-0005-0000-0000-0000D6030000}"/>
    <cellStyle name="Prozent 4" xfId="983" xr:uid="{00000000-0005-0000-0000-0000D7030000}"/>
    <cellStyle name="Prozent 5" xfId="984" xr:uid="{00000000-0005-0000-0000-0000D8030000}"/>
    <cellStyle name="Prozent 5 2" xfId="985" xr:uid="{00000000-0005-0000-0000-0000D9030000}"/>
    <cellStyle name="Prozent 5 2 2" xfId="986" xr:uid="{00000000-0005-0000-0000-0000DA030000}"/>
    <cellStyle name="Prozent 5 2 3" xfId="987" xr:uid="{00000000-0005-0000-0000-0000DB030000}"/>
    <cellStyle name="Prozent 5 3" xfId="988" xr:uid="{00000000-0005-0000-0000-0000DC030000}"/>
    <cellStyle name="Prozent 5 3 2" xfId="989" xr:uid="{00000000-0005-0000-0000-0000DD030000}"/>
    <cellStyle name="Prozent 5 3 3" xfId="990" xr:uid="{00000000-0005-0000-0000-0000DE030000}"/>
    <cellStyle name="Prozent 5 3 4" xfId="991" xr:uid="{00000000-0005-0000-0000-0000DF030000}"/>
    <cellStyle name="Prozent 5 4" xfId="992" xr:uid="{00000000-0005-0000-0000-0000E0030000}"/>
    <cellStyle name="Prozent 6" xfId="993" xr:uid="{00000000-0005-0000-0000-0000E1030000}"/>
    <cellStyle name="Prozent 6 2" xfId="994" xr:uid="{00000000-0005-0000-0000-0000E2030000}"/>
    <cellStyle name="Prozent 6 2 2" xfId="995" xr:uid="{00000000-0005-0000-0000-0000E3030000}"/>
    <cellStyle name="Prozent 6 2 3" xfId="996" xr:uid="{00000000-0005-0000-0000-0000E4030000}"/>
    <cellStyle name="Prozent 6 3" xfId="997" xr:uid="{00000000-0005-0000-0000-0000E5030000}"/>
    <cellStyle name="Prozent 6 3 2" xfId="998" xr:uid="{00000000-0005-0000-0000-0000E6030000}"/>
    <cellStyle name="Prozent 6 3 3" xfId="999" xr:uid="{00000000-0005-0000-0000-0000E7030000}"/>
    <cellStyle name="Prozent 6 3 4" xfId="1000" xr:uid="{00000000-0005-0000-0000-0000E8030000}"/>
    <cellStyle name="Prozent 6 4" xfId="1001" xr:uid="{00000000-0005-0000-0000-0000E9030000}"/>
    <cellStyle name="Prozent 7" xfId="1002" xr:uid="{00000000-0005-0000-0000-0000EA030000}"/>
    <cellStyle name="Prozent 8" xfId="1003" xr:uid="{00000000-0005-0000-0000-0000EB030000}"/>
    <cellStyle name="Prozent 8 2" xfId="1004" xr:uid="{00000000-0005-0000-0000-0000EC030000}"/>
    <cellStyle name="Prozent 8 2 2" xfId="1005" xr:uid="{00000000-0005-0000-0000-0000ED030000}"/>
    <cellStyle name="Prozent 8 3" xfId="1006" xr:uid="{00000000-0005-0000-0000-0000EE030000}"/>
    <cellStyle name="RangeName" xfId="1007" xr:uid="{00000000-0005-0000-0000-0000EF030000}"/>
    <cellStyle name="SAPBEXaggData" xfId="1008" xr:uid="{00000000-0005-0000-0000-0000F0030000}"/>
    <cellStyle name="SAPBEXaggDataEmph" xfId="1009" xr:uid="{00000000-0005-0000-0000-0000F1030000}"/>
    <cellStyle name="SAPBEXaggItem" xfId="1010" xr:uid="{00000000-0005-0000-0000-0000F2030000}"/>
    <cellStyle name="SAPBEXaggItemX" xfId="1011" xr:uid="{00000000-0005-0000-0000-0000F3030000}"/>
    <cellStyle name="SAPBEXchaText" xfId="1012" xr:uid="{00000000-0005-0000-0000-0000F4030000}"/>
    <cellStyle name="SAPBEXexcBad7" xfId="1013" xr:uid="{00000000-0005-0000-0000-0000F5030000}"/>
    <cellStyle name="SAPBEXexcBad8" xfId="1014" xr:uid="{00000000-0005-0000-0000-0000F6030000}"/>
    <cellStyle name="SAPBEXexcBad9" xfId="1015" xr:uid="{00000000-0005-0000-0000-0000F7030000}"/>
    <cellStyle name="SAPBEXexcCritical4" xfId="1016" xr:uid="{00000000-0005-0000-0000-0000F8030000}"/>
    <cellStyle name="SAPBEXexcCritical5" xfId="1017" xr:uid="{00000000-0005-0000-0000-0000F9030000}"/>
    <cellStyle name="SAPBEXexcCritical6" xfId="1018" xr:uid="{00000000-0005-0000-0000-0000FA030000}"/>
    <cellStyle name="SAPBEXexcGood1" xfId="1019" xr:uid="{00000000-0005-0000-0000-0000FB030000}"/>
    <cellStyle name="SAPBEXexcGood2" xfId="1020" xr:uid="{00000000-0005-0000-0000-0000FC030000}"/>
    <cellStyle name="SAPBEXexcGood3" xfId="1021" xr:uid="{00000000-0005-0000-0000-0000FD030000}"/>
    <cellStyle name="SAPBEXfilterDrill" xfId="1022" xr:uid="{00000000-0005-0000-0000-0000FE030000}"/>
    <cellStyle name="SAPBEXfilterItem" xfId="1023" xr:uid="{00000000-0005-0000-0000-0000FF030000}"/>
    <cellStyle name="SAPBEXfilterText" xfId="1024" xr:uid="{00000000-0005-0000-0000-000000040000}"/>
    <cellStyle name="SAPBEXformats" xfId="1025" xr:uid="{00000000-0005-0000-0000-000001040000}"/>
    <cellStyle name="SAPBEXheaderItem" xfId="1026" xr:uid="{00000000-0005-0000-0000-000002040000}"/>
    <cellStyle name="SAPBEXheaderText" xfId="1027" xr:uid="{00000000-0005-0000-0000-000003040000}"/>
    <cellStyle name="SAPBEXHLevel0" xfId="1028" xr:uid="{00000000-0005-0000-0000-000004040000}"/>
    <cellStyle name="SAPBEXHLevel0X" xfId="1029" xr:uid="{00000000-0005-0000-0000-000005040000}"/>
    <cellStyle name="SAPBEXHLevel1" xfId="1030" xr:uid="{00000000-0005-0000-0000-000006040000}"/>
    <cellStyle name="SAPBEXHLevel1X" xfId="1031" xr:uid="{00000000-0005-0000-0000-000007040000}"/>
    <cellStyle name="SAPBEXHLevel2" xfId="1032" xr:uid="{00000000-0005-0000-0000-000008040000}"/>
    <cellStyle name="SAPBEXHLevel2X" xfId="1033" xr:uid="{00000000-0005-0000-0000-000009040000}"/>
    <cellStyle name="SAPBEXHLevel3" xfId="1034" xr:uid="{00000000-0005-0000-0000-00000A040000}"/>
    <cellStyle name="SAPBEXHLevel3X" xfId="1035" xr:uid="{00000000-0005-0000-0000-00000B040000}"/>
    <cellStyle name="SAPBEXresData" xfId="1036" xr:uid="{00000000-0005-0000-0000-00000C040000}"/>
    <cellStyle name="SAPBEXresDataEmph" xfId="1037" xr:uid="{00000000-0005-0000-0000-00000D040000}"/>
    <cellStyle name="SAPBEXresItem" xfId="1038" xr:uid="{00000000-0005-0000-0000-00000E040000}"/>
    <cellStyle name="SAPBEXresItemX" xfId="1039" xr:uid="{00000000-0005-0000-0000-00000F040000}"/>
    <cellStyle name="SAPBEXstdData" xfId="1040" xr:uid="{00000000-0005-0000-0000-000010040000}"/>
    <cellStyle name="SAPBEXstdDataEmph" xfId="1041" xr:uid="{00000000-0005-0000-0000-000011040000}"/>
    <cellStyle name="SAPBEXstdItem" xfId="1042" xr:uid="{00000000-0005-0000-0000-000012040000}"/>
    <cellStyle name="SAPBEXstdItemX" xfId="1043" xr:uid="{00000000-0005-0000-0000-000013040000}"/>
    <cellStyle name="SAPBEXtitle" xfId="1044" xr:uid="{00000000-0005-0000-0000-000014040000}"/>
    <cellStyle name="SAPBEXundefined" xfId="1045" xr:uid="{00000000-0005-0000-0000-000015040000}"/>
    <cellStyle name="Schlecht 2" xfId="1046" xr:uid="{00000000-0005-0000-0000-000016040000}"/>
    <cellStyle name="Shade" xfId="1047" xr:uid="{00000000-0005-0000-0000-000017040000}"/>
    <cellStyle name="Standaard_Blad1" xfId="1048" xr:uid="{00000000-0005-0000-0000-000018040000}"/>
    <cellStyle name="Standard 10" xfId="1049" xr:uid="{00000000-0005-0000-0000-000019040000}"/>
    <cellStyle name="Standard 11" xfId="1050" xr:uid="{00000000-0005-0000-0000-00001A040000}"/>
    <cellStyle name="Standard 11 2" xfId="1051" xr:uid="{00000000-0005-0000-0000-00001B040000}"/>
    <cellStyle name="Standard 11 3" xfId="1052" xr:uid="{00000000-0005-0000-0000-00001C040000}"/>
    <cellStyle name="Standard 11 4" xfId="1053" xr:uid="{00000000-0005-0000-0000-00001D040000}"/>
    <cellStyle name="Standard 11 5" xfId="1054" xr:uid="{00000000-0005-0000-0000-00001E040000}"/>
    <cellStyle name="Standard 12" xfId="1055" xr:uid="{00000000-0005-0000-0000-00001F040000}"/>
    <cellStyle name="Standard 12 2" xfId="1056" xr:uid="{00000000-0005-0000-0000-000020040000}"/>
    <cellStyle name="Standard 12 2 2" xfId="1057" xr:uid="{00000000-0005-0000-0000-000021040000}"/>
    <cellStyle name="Standard 12 2 2 2" xfId="1058" xr:uid="{00000000-0005-0000-0000-000022040000}"/>
    <cellStyle name="Standard 12 3" xfId="1059" xr:uid="{00000000-0005-0000-0000-000023040000}"/>
    <cellStyle name="Standard 12 4" xfId="1060" xr:uid="{00000000-0005-0000-0000-000024040000}"/>
    <cellStyle name="Standard 13" xfId="1061" xr:uid="{00000000-0005-0000-0000-000025040000}"/>
    <cellStyle name="Standard 2" xfId="1062" xr:uid="{00000000-0005-0000-0000-000026040000}"/>
    <cellStyle name="Standard 2 2" xfId="1063" xr:uid="{00000000-0005-0000-0000-000027040000}"/>
    <cellStyle name="Standard 2 3" xfId="1064" xr:uid="{00000000-0005-0000-0000-000028040000}"/>
    <cellStyle name="Standard 2 3 2" xfId="1065" xr:uid="{00000000-0005-0000-0000-000029040000}"/>
    <cellStyle name="Standard 2 3 3" xfId="1066" xr:uid="{00000000-0005-0000-0000-00002A040000}"/>
    <cellStyle name="Standard 2 4" xfId="1067" xr:uid="{00000000-0005-0000-0000-00002B040000}"/>
    <cellStyle name="Standard 2 4 2" xfId="1068" xr:uid="{00000000-0005-0000-0000-00002C040000}"/>
    <cellStyle name="Standard 2 4 3" xfId="1069" xr:uid="{00000000-0005-0000-0000-00002D040000}"/>
    <cellStyle name="Standard 2 5" xfId="1070" xr:uid="{00000000-0005-0000-0000-00002E040000}"/>
    <cellStyle name="Standard 3" xfId="1071" xr:uid="{00000000-0005-0000-0000-00002F040000}"/>
    <cellStyle name="Standard 3 2" xfId="1072" xr:uid="{00000000-0005-0000-0000-000030040000}"/>
    <cellStyle name="Standard 3_PL" xfId="1073" xr:uid="{00000000-0005-0000-0000-000031040000}"/>
    <cellStyle name="Standard 4" xfId="1074" xr:uid="{00000000-0005-0000-0000-000032040000}"/>
    <cellStyle name="Standard 4 2" xfId="1075" xr:uid="{00000000-0005-0000-0000-000033040000}"/>
    <cellStyle name="Standard 4_PL" xfId="1076" xr:uid="{00000000-0005-0000-0000-000034040000}"/>
    <cellStyle name="Standard 5" xfId="1077" xr:uid="{00000000-0005-0000-0000-000035040000}"/>
    <cellStyle name="Standard 5 2" xfId="1078" xr:uid="{00000000-0005-0000-0000-000036040000}"/>
    <cellStyle name="Standard 5 2 2" xfId="1079" xr:uid="{00000000-0005-0000-0000-000037040000}"/>
    <cellStyle name="Standard 5 2 2 2" xfId="1080" xr:uid="{00000000-0005-0000-0000-000038040000}"/>
    <cellStyle name="Standard 5 2 2 3" xfId="1081" xr:uid="{00000000-0005-0000-0000-000039040000}"/>
    <cellStyle name="Standard 5 2 3" xfId="1082" xr:uid="{00000000-0005-0000-0000-00003A040000}"/>
    <cellStyle name="Standard 5 2 3 2" xfId="1083" xr:uid="{00000000-0005-0000-0000-00003B040000}"/>
    <cellStyle name="Standard 5 2 3 3" xfId="1084" xr:uid="{00000000-0005-0000-0000-00003C040000}"/>
    <cellStyle name="Standard 5 2 4" xfId="1085" xr:uid="{00000000-0005-0000-0000-00003D040000}"/>
    <cellStyle name="Standard 5 2 5" xfId="1086" xr:uid="{00000000-0005-0000-0000-00003E040000}"/>
    <cellStyle name="Standard 5 2_ELC_Processes" xfId="1087" xr:uid="{00000000-0005-0000-0000-00003F040000}"/>
    <cellStyle name="Standard 5 3" xfId="1088" xr:uid="{00000000-0005-0000-0000-000040040000}"/>
    <cellStyle name="Standard 5 3 2" xfId="1089" xr:uid="{00000000-0005-0000-0000-000041040000}"/>
    <cellStyle name="Standard 5 3 3" xfId="1090" xr:uid="{00000000-0005-0000-0000-000042040000}"/>
    <cellStyle name="Standard 5 4" xfId="1091" xr:uid="{00000000-0005-0000-0000-000043040000}"/>
    <cellStyle name="Standard 5 4 2" xfId="1092" xr:uid="{00000000-0005-0000-0000-000044040000}"/>
    <cellStyle name="Standard 5 4 3" xfId="1093" xr:uid="{00000000-0005-0000-0000-000045040000}"/>
    <cellStyle name="Standard 5 5" xfId="1094" xr:uid="{00000000-0005-0000-0000-000046040000}"/>
    <cellStyle name="Standard 5 5 2" xfId="1095" xr:uid="{00000000-0005-0000-0000-000047040000}"/>
    <cellStyle name="Standard 5 5 3" xfId="1096" xr:uid="{00000000-0005-0000-0000-000048040000}"/>
    <cellStyle name="Standard 5 6" xfId="1097" xr:uid="{00000000-0005-0000-0000-000049040000}"/>
    <cellStyle name="Standard 5 7" xfId="1098" xr:uid="{00000000-0005-0000-0000-00004A040000}"/>
    <cellStyle name="Standard 5_ELC_Processes" xfId="1099" xr:uid="{00000000-0005-0000-0000-00004B040000}"/>
    <cellStyle name="Standard 6" xfId="1100" xr:uid="{00000000-0005-0000-0000-00004C040000}"/>
    <cellStyle name="Standard 6 2" xfId="1101" xr:uid="{00000000-0005-0000-0000-00004D040000}"/>
    <cellStyle name="Standard 7" xfId="1102" xr:uid="{00000000-0005-0000-0000-00004E040000}"/>
    <cellStyle name="Standard 8" xfId="1103" xr:uid="{00000000-0005-0000-0000-00004F040000}"/>
    <cellStyle name="Standard 8 2" xfId="1104" xr:uid="{00000000-0005-0000-0000-000050040000}"/>
    <cellStyle name="Standard 8 3" xfId="1105" xr:uid="{00000000-0005-0000-0000-000051040000}"/>
    <cellStyle name="Standard 9" xfId="1106" xr:uid="{00000000-0005-0000-0000-000052040000}"/>
    <cellStyle name="Standard 9 2" xfId="1107" xr:uid="{00000000-0005-0000-0000-000053040000}"/>
    <cellStyle name="Standard 9 3" xfId="1108" xr:uid="{00000000-0005-0000-0000-000054040000}"/>
    <cellStyle name="Standard_Results_Pan_EU_OLGA_NUC" xfId="1109" xr:uid="{00000000-0005-0000-0000-000055040000}"/>
    <cellStyle name="Style 21" xfId="1110" xr:uid="{00000000-0005-0000-0000-000056040000}"/>
    <cellStyle name="Style 22" xfId="1111" xr:uid="{00000000-0005-0000-0000-000057040000}"/>
    <cellStyle name="Style 23" xfId="1112" xr:uid="{00000000-0005-0000-0000-000058040000}"/>
    <cellStyle name="Style 24" xfId="1113" xr:uid="{00000000-0005-0000-0000-000059040000}"/>
    <cellStyle name="Style 25" xfId="1114" xr:uid="{00000000-0005-0000-0000-00005A040000}"/>
    <cellStyle name="Style 26" xfId="1115" xr:uid="{00000000-0005-0000-0000-00005B040000}"/>
    <cellStyle name="Style 27" xfId="1116" xr:uid="{00000000-0005-0000-0000-00005C040000}"/>
    <cellStyle name="Style 28" xfId="1117" xr:uid="{00000000-0005-0000-0000-00005D040000}"/>
    <cellStyle name="Style 29" xfId="1118" xr:uid="{00000000-0005-0000-0000-00005E040000}"/>
    <cellStyle name="Style 30" xfId="1119" xr:uid="{00000000-0005-0000-0000-00005F040000}"/>
    <cellStyle name="Style 31" xfId="1120" xr:uid="{00000000-0005-0000-0000-000060040000}"/>
    <cellStyle name="Style 32" xfId="1121" xr:uid="{00000000-0005-0000-0000-000061040000}"/>
    <cellStyle name="Style 33" xfId="1122" xr:uid="{00000000-0005-0000-0000-000062040000}"/>
    <cellStyle name="Style 34" xfId="1123" xr:uid="{00000000-0005-0000-0000-000063040000}"/>
    <cellStyle name="Style 35" xfId="1124" xr:uid="{00000000-0005-0000-0000-000064040000}"/>
    <cellStyle name="Suma" xfId="1125" xr:uid="{00000000-0005-0000-0000-000065040000}"/>
    <cellStyle name="Suma 10" xfId="1126" xr:uid="{00000000-0005-0000-0000-000066040000}"/>
    <cellStyle name="Suma 10 2" xfId="1127" xr:uid="{00000000-0005-0000-0000-000067040000}"/>
    <cellStyle name="Suma 10 3" xfId="1128" xr:uid="{00000000-0005-0000-0000-000068040000}"/>
    <cellStyle name="Suma 11" xfId="1129" xr:uid="{00000000-0005-0000-0000-000069040000}"/>
    <cellStyle name="Suma 12" xfId="1130" xr:uid="{00000000-0005-0000-0000-00006A040000}"/>
    <cellStyle name="Suma 2" xfId="1131" xr:uid="{00000000-0005-0000-0000-00006B040000}"/>
    <cellStyle name="Suma 3" xfId="1132" xr:uid="{00000000-0005-0000-0000-00006C040000}"/>
    <cellStyle name="Suma 4" xfId="1133" xr:uid="{00000000-0005-0000-0000-00006D040000}"/>
    <cellStyle name="Suma 5" xfId="1134" xr:uid="{00000000-0005-0000-0000-00006E040000}"/>
    <cellStyle name="Suma 6" xfId="1135" xr:uid="{00000000-0005-0000-0000-00006F040000}"/>
    <cellStyle name="Suma 7" xfId="1136" xr:uid="{00000000-0005-0000-0000-000070040000}"/>
    <cellStyle name="Suma 8" xfId="1137" xr:uid="{00000000-0005-0000-0000-000071040000}"/>
    <cellStyle name="Suma 9" xfId="1138" xr:uid="{00000000-0005-0000-0000-000072040000}"/>
    <cellStyle name="Suma 9 2" xfId="1139" xr:uid="{00000000-0005-0000-0000-000073040000}"/>
    <cellStyle name="Suma 9 3" xfId="1140" xr:uid="{00000000-0005-0000-0000-000074040000}"/>
    <cellStyle name="Suma_D_HEAT" xfId="1141" xr:uid="{00000000-0005-0000-0000-000075040000}"/>
    <cellStyle name="Tekst objaśnienia 10" xfId="1142" xr:uid="{00000000-0005-0000-0000-000076040000}"/>
    <cellStyle name="Tekst objaśnienia 10 2" xfId="1143" xr:uid="{00000000-0005-0000-0000-000077040000}"/>
    <cellStyle name="Tekst objaśnienia 10 3" xfId="1144" xr:uid="{00000000-0005-0000-0000-000078040000}"/>
    <cellStyle name="Tekst objaśnienia 11" xfId="1145" xr:uid="{00000000-0005-0000-0000-000079040000}"/>
    <cellStyle name="Tekst objaśnienia 12" xfId="1146" xr:uid="{00000000-0005-0000-0000-00007A040000}"/>
    <cellStyle name="Tekst objaśnienia 2" xfId="1147" xr:uid="{00000000-0005-0000-0000-00007B040000}"/>
    <cellStyle name="Tekst objaśnienia 3" xfId="1148" xr:uid="{00000000-0005-0000-0000-00007C040000}"/>
    <cellStyle name="Tekst objaśnienia 4" xfId="1149" xr:uid="{00000000-0005-0000-0000-00007D040000}"/>
    <cellStyle name="Tekst objaśnienia 5" xfId="1150" xr:uid="{00000000-0005-0000-0000-00007E040000}"/>
    <cellStyle name="Tekst objaśnienia 6" xfId="1151" xr:uid="{00000000-0005-0000-0000-00007F040000}"/>
    <cellStyle name="Tekst objaśnienia 7" xfId="1152" xr:uid="{00000000-0005-0000-0000-000080040000}"/>
    <cellStyle name="Tekst objaśnienia 8" xfId="1153" xr:uid="{00000000-0005-0000-0000-000081040000}"/>
    <cellStyle name="Tekst objaśnienia 9" xfId="1154" xr:uid="{00000000-0005-0000-0000-000082040000}"/>
    <cellStyle name="Tekst objaśnienia 9 2" xfId="1155" xr:uid="{00000000-0005-0000-0000-000083040000}"/>
    <cellStyle name="Tekst objaśnienia 9 3" xfId="1156" xr:uid="{00000000-0005-0000-0000-000084040000}"/>
    <cellStyle name="Tekst ostrzeżenia" xfId="1157" xr:uid="{00000000-0005-0000-0000-000085040000}"/>
    <cellStyle name="Tekst ostrzeżenia 10" xfId="1158" xr:uid="{00000000-0005-0000-0000-000086040000}"/>
    <cellStyle name="Tekst ostrzeżenia 10 2" xfId="1159" xr:uid="{00000000-0005-0000-0000-000087040000}"/>
    <cellStyle name="Tekst ostrzeżenia 10 3" xfId="1160" xr:uid="{00000000-0005-0000-0000-000088040000}"/>
    <cellStyle name="Tekst ostrzeżenia 11" xfId="1161" xr:uid="{00000000-0005-0000-0000-000089040000}"/>
    <cellStyle name="Tekst ostrzeżenia 12" xfId="1162" xr:uid="{00000000-0005-0000-0000-00008A040000}"/>
    <cellStyle name="Tekst ostrzeżenia 2" xfId="1163" xr:uid="{00000000-0005-0000-0000-00008B040000}"/>
    <cellStyle name="Tekst ostrzeżenia 3" xfId="1164" xr:uid="{00000000-0005-0000-0000-00008C040000}"/>
    <cellStyle name="Tekst ostrzeżenia 4" xfId="1165" xr:uid="{00000000-0005-0000-0000-00008D040000}"/>
    <cellStyle name="Tekst ostrzeżenia 5" xfId="1166" xr:uid="{00000000-0005-0000-0000-00008E040000}"/>
    <cellStyle name="Tekst ostrzeżenia 6" xfId="1167" xr:uid="{00000000-0005-0000-0000-00008F040000}"/>
    <cellStyle name="Tekst ostrzeżenia 7" xfId="1168" xr:uid="{00000000-0005-0000-0000-000090040000}"/>
    <cellStyle name="Tekst ostrzeżenia 8" xfId="1169" xr:uid="{00000000-0005-0000-0000-000091040000}"/>
    <cellStyle name="Tekst ostrzeżenia 9" xfId="1170" xr:uid="{00000000-0005-0000-0000-000092040000}"/>
    <cellStyle name="Tekst ostrzeżenia 9 2" xfId="1171" xr:uid="{00000000-0005-0000-0000-000093040000}"/>
    <cellStyle name="Tekst ostrzeżenia 9 3" xfId="1172" xr:uid="{00000000-0005-0000-0000-000094040000}"/>
    <cellStyle name="Tekst ostrzeżenia_D_HEAT" xfId="1173" xr:uid="{00000000-0005-0000-0000-000095040000}"/>
    <cellStyle name="Title 2" xfId="1174" xr:uid="{00000000-0005-0000-0000-000096040000}"/>
    <cellStyle name="Title 3" xfId="1175" xr:uid="{00000000-0005-0000-0000-000097040000}"/>
    <cellStyle name="Total 10" xfId="1176" xr:uid="{00000000-0005-0000-0000-000098040000}"/>
    <cellStyle name="Total 11" xfId="1177" xr:uid="{00000000-0005-0000-0000-000099040000}"/>
    <cellStyle name="Total 12" xfId="1178" xr:uid="{00000000-0005-0000-0000-00009A040000}"/>
    <cellStyle name="Total 13" xfId="1179" xr:uid="{00000000-0005-0000-0000-00009B040000}"/>
    <cellStyle name="Total 14" xfId="1180" xr:uid="{00000000-0005-0000-0000-00009C040000}"/>
    <cellStyle name="Total 15" xfId="1181" xr:uid="{00000000-0005-0000-0000-00009D040000}"/>
    <cellStyle name="Total 16" xfId="1182" xr:uid="{00000000-0005-0000-0000-00009E040000}"/>
    <cellStyle name="Total 17" xfId="1183" xr:uid="{00000000-0005-0000-0000-00009F040000}"/>
    <cellStyle name="Total 18" xfId="1184" xr:uid="{00000000-0005-0000-0000-0000A0040000}"/>
    <cellStyle name="Total 19" xfId="1185" xr:uid="{00000000-0005-0000-0000-0000A1040000}"/>
    <cellStyle name="Total 2" xfId="1186" xr:uid="{00000000-0005-0000-0000-0000A2040000}"/>
    <cellStyle name="Total 2 2" xfId="1187" xr:uid="{00000000-0005-0000-0000-0000A3040000}"/>
    <cellStyle name="Total 20" xfId="1188" xr:uid="{00000000-0005-0000-0000-0000A4040000}"/>
    <cellStyle name="Total 3" xfId="1189" xr:uid="{00000000-0005-0000-0000-0000A5040000}"/>
    <cellStyle name="Total 4" xfId="1190" xr:uid="{00000000-0005-0000-0000-0000A6040000}"/>
    <cellStyle name="Total 5" xfId="1191" xr:uid="{00000000-0005-0000-0000-0000A7040000}"/>
    <cellStyle name="Total 6" xfId="1192" xr:uid="{00000000-0005-0000-0000-0000A8040000}"/>
    <cellStyle name="Total 7" xfId="1193" xr:uid="{00000000-0005-0000-0000-0000A9040000}"/>
    <cellStyle name="Total 8" xfId="1194" xr:uid="{00000000-0005-0000-0000-0000AA040000}"/>
    <cellStyle name="Total 9" xfId="1195" xr:uid="{00000000-0005-0000-0000-0000AB040000}"/>
    <cellStyle name="Tytuł 2" xfId="1196" xr:uid="{00000000-0005-0000-0000-0000AC040000}"/>
    <cellStyle name="Tytuł 2 2" xfId="1197" xr:uid="{00000000-0005-0000-0000-0000AD040000}"/>
    <cellStyle name="Tytuł 2 3" xfId="1198" xr:uid="{00000000-0005-0000-0000-0000AE040000}"/>
    <cellStyle name="Tytuł 3" xfId="1199" xr:uid="{00000000-0005-0000-0000-0000AF040000}"/>
    <cellStyle name="Tytuł 3 2" xfId="1200" xr:uid="{00000000-0005-0000-0000-0000B0040000}"/>
    <cellStyle name="Tytuł 3 3" xfId="1201" xr:uid="{00000000-0005-0000-0000-0000B1040000}"/>
    <cellStyle name="Tytuł 4" xfId="1202" xr:uid="{00000000-0005-0000-0000-0000B2040000}"/>
    <cellStyle name="Tytuł 5" xfId="1203" xr:uid="{00000000-0005-0000-0000-0000B3040000}"/>
    <cellStyle name="Überschrift 1 2" xfId="1204" xr:uid="{00000000-0005-0000-0000-0000B4040000}"/>
    <cellStyle name="Überschrift 2 2" xfId="1205" xr:uid="{00000000-0005-0000-0000-0000B5040000}"/>
    <cellStyle name="Überschrift 3 2" xfId="1206" xr:uid="{00000000-0005-0000-0000-0000B6040000}"/>
    <cellStyle name="Überschrift 4 2" xfId="1207" xr:uid="{00000000-0005-0000-0000-0000B7040000}"/>
    <cellStyle name="Überschrift 5" xfId="1208" xr:uid="{00000000-0005-0000-0000-0000B8040000}"/>
    <cellStyle name="Unprot" xfId="1209" xr:uid="{00000000-0005-0000-0000-0000B9040000}"/>
    <cellStyle name="Unprot$" xfId="1210" xr:uid="{00000000-0005-0000-0000-0000BA040000}"/>
    <cellStyle name="Unprot_2010-09-24_LTP 2010_assumptions" xfId="1211" xr:uid="{00000000-0005-0000-0000-0000BB040000}"/>
    <cellStyle name="Unprotect" xfId="1212" xr:uid="{00000000-0005-0000-0000-0000BC040000}"/>
    <cellStyle name="Uwaga 10" xfId="1213" xr:uid="{00000000-0005-0000-0000-0000BD040000}"/>
    <cellStyle name="Uwaga 10 2" xfId="1214" xr:uid="{00000000-0005-0000-0000-0000BE040000}"/>
    <cellStyle name="Uwaga 10 3" xfId="1215" xr:uid="{00000000-0005-0000-0000-0000BF040000}"/>
    <cellStyle name="Uwaga 10 3 2" xfId="1216" xr:uid="{00000000-0005-0000-0000-0000C0040000}"/>
    <cellStyle name="Uwaga 10 3 3" xfId="1217" xr:uid="{00000000-0005-0000-0000-0000C1040000}"/>
    <cellStyle name="Uwaga 11" xfId="1218" xr:uid="{00000000-0005-0000-0000-0000C2040000}"/>
    <cellStyle name="Uwaga 11 2" xfId="1219" xr:uid="{00000000-0005-0000-0000-0000C3040000}"/>
    <cellStyle name="Uwaga 11 3" xfId="1220" xr:uid="{00000000-0005-0000-0000-0000C4040000}"/>
    <cellStyle name="Uwaga 12" xfId="1221" xr:uid="{00000000-0005-0000-0000-0000C5040000}"/>
    <cellStyle name="Uwaga 2" xfId="1222" xr:uid="{00000000-0005-0000-0000-0000C6040000}"/>
    <cellStyle name="Uwaga 3" xfId="1223" xr:uid="{00000000-0005-0000-0000-0000C7040000}"/>
    <cellStyle name="Uwaga 4" xfId="1224" xr:uid="{00000000-0005-0000-0000-0000C8040000}"/>
    <cellStyle name="Uwaga 5" xfId="1225" xr:uid="{00000000-0005-0000-0000-0000C9040000}"/>
    <cellStyle name="Uwaga 6" xfId="1226" xr:uid="{00000000-0005-0000-0000-0000CA040000}"/>
    <cellStyle name="Uwaga 7" xfId="1227" xr:uid="{00000000-0005-0000-0000-0000CB040000}"/>
    <cellStyle name="Uwaga 8" xfId="1228" xr:uid="{00000000-0005-0000-0000-0000CC040000}"/>
    <cellStyle name="Uwaga 9" xfId="1229" xr:uid="{00000000-0005-0000-0000-0000CD040000}"/>
    <cellStyle name="Uwaga 9 2" xfId="1230" xr:uid="{00000000-0005-0000-0000-0000CE040000}"/>
    <cellStyle name="Uwaga 9 3" xfId="1231" xr:uid="{00000000-0005-0000-0000-0000CF040000}"/>
    <cellStyle name="Uwaga 9 3 2" xfId="1232" xr:uid="{00000000-0005-0000-0000-0000D0040000}"/>
    <cellStyle name="Uwaga 9 3 3" xfId="1233" xr:uid="{00000000-0005-0000-0000-0000D1040000}"/>
    <cellStyle name="Verknüpfte Zelle 2" xfId="1234" xr:uid="{00000000-0005-0000-0000-0000D2040000}"/>
    <cellStyle name="Währung 2" xfId="1235" xr:uid="{00000000-0005-0000-0000-0000D3040000}"/>
    <cellStyle name="Währung 2 2" xfId="1236" xr:uid="{00000000-0005-0000-0000-0000D4040000}"/>
    <cellStyle name="Warnender Text 2" xfId="1237" xr:uid="{00000000-0005-0000-0000-0000D5040000}"/>
    <cellStyle name="Warning Text 2" xfId="1238" xr:uid="{00000000-0005-0000-0000-0000D6040000}"/>
    <cellStyle name="Warning Text 3" xfId="1239" xr:uid="{00000000-0005-0000-0000-0000D7040000}"/>
    <cellStyle name="X10_Figs 21 dec" xfId="1240" xr:uid="{00000000-0005-0000-0000-0000D8040000}"/>
    <cellStyle name="Zelle überprüfen 2" xfId="1241" xr:uid="{00000000-0005-0000-0000-0000D9040000}"/>
    <cellStyle name="Złe" xfId="1242" xr:uid="{00000000-0005-0000-0000-0000DA040000}"/>
    <cellStyle name="Złe 10" xfId="1243" xr:uid="{00000000-0005-0000-0000-0000DB040000}"/>
    <cellStyle name="Złe 10 2" xfId="1244" xr:uid="{00000000-0005-0000-0000-0000DC040000}"/>
    <cellStyle name="Złe 10 3" xfId="1245" xr:uid="{00000000-0005-0000-0000-0000DD040000}"/>
    <cellStyle name="Złe 11" xfId="1246" xr:uid="{00000000-0005-0000-0000-0000DE040000}"/>
    <cellStyle name="Złe 12" xfId="1247" xr:uid="{00000000-0005-0000-0000-0000DF040000}"/>
    <cellStyle name="Złe 2" xfId="1248" xr:uid="{00000000-0005-0000-0000-0000E0040000}"/>
    <cellStyle name="Złe 3" xfId="1249" xr:uid="{00000000-0005-0000-0000-0000E1040000}"/>
    <cellStyle name="Złe 4" xfId="1250" xr:uid="{00000000-0005-0000-0000-0000E2040000}"/>
    <cellStyle name="Złe 5" xfId="1251" xr:uid="{00000000-0005-0000-0000-0000E3040000}"/>
    <cellStyle name="Złe 6" xfId="1252" xr:uid="{00000000-0005-0000-0000-0000E4040000}"/>
    <cellStyle name="Złe 7" xfId="1253" xr:uid="{00000000-0005-0000-0000-0000E5040000}"/>
    <cellStyle name="Złe 8" xfId="1254" xr:uid="{00000000-0005-0000-0000-0000E6040000}"/>
    <cellStyle name="Złe 9" xfId="1255" xr:uid="{00000000-0005-0000-0000-0000E7040000}"/>
    <cellStyle name="Złe 9 2" xfId="1256" xr:uid="{00000000-0005-0000-0000-0000E8040000}"/>
    <cellStyle name="Złe 9 3" xfId="1257" xr:uid="{00000000-0005-0000-0000-0000E9040000}"/>
    <cellStyle name="Złe_D_HEAT" xfId="1258" xr:uid="{00000000-0005-0000-0000-0000EA040000}"/>
    <cellStyle name="Обычный_2++_CRFReport-template" xfId="1259" xr:uid="{00000000-0005-0000-0000-0000EB040000}"/>
    <cellStyle name="已访问的超链接" xfId="1260" xr:uid="{00000000-0005-0000-0000-0000EC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87"/>
  <sheetViews>
    <sheetView tabSelected="1" topLeftCell="A14" zoomScale="83" zoomScaleNormal="83" workbookViewId="0">
      <selection activeCell="S31" sqref="S31"/>
    </sheetView>
  </sheetViews>
  <sheetFormatPr defaultRowHeight="13.2"/>
  <cols>
    <col min="1" max="1" width="3.5546875" customWidth="1"/>
    <col min="2" max="2" width="13" bestFit="1" customWidth="1"/>
    <col min="3" max="3" width="14.109375" customWidth="1"/>
    <col min="4" max="4" width="13.5546875" customWidth="1"/>
    <col min="5" max="5" width="11.88671875" customWidth="1"/>
    <col min="6" max="6" width="19.88671875" customWidth="1"/>
    <col min="7" max="8" width="8.6640625" customWidth="1"/>
  </cols>
  <sheetData>
    <row r="1" spans="2:13" ht="17.399999999999999">
      <c r="B1" s="21" t="s">
        <v>0</v>
      </c>
      <c r="C1" s="22"/>
      <c r="D1" s="22"/>
      <c r="E1" s="22"/>
      <c r="F1" s="22"/>
      <c r="I1" s="21" t="s">
        <v>1</v>
      </c>
      <c r="J1" s="22"/>
      <c r="K1" s="22"/>
      <c r="L1" s="22"/>
      <c r="M1" s="22"/>
    </row>
    <row r="3" spans="2:13" ht="18.75" customHeight="1" thickBot="1">
      <c r="B3" s="2"/>
      <c r="I3" s="25" t="s">
        <v>2</v>
      </c>
      <c r="J3" s="25"/>
      <c r="K3" s="25"/>
      <c r="L3" s="25"/>
      <c r="M3" s="25"/>
    </row>
    <row r="4" spans="2:13" ht="13.8" thickBot="1"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I4" s="26" t="s">
        <v>3</v>
      </c>
      <c r="J4" s="26" t="s">
        <v>4</v>
      </c>
      <c r="K4" s="26" t="s">
        <v>5</v>
      </c>
      <c r="L4" s="26" t="s">
        <v>8</v>
      </c>
      <c r="M4" s="26" t="s">
        <v>7</v>
      </c>
    </row>
    <row r="5" spans="2:13" ht="52.8">
      <c r="B5" s="3" t="s">
        <v>9</v>
      </c>
      <c r="C5" s="3" t="s">
        <v>10</v>
      </c>
      <c r="D5" s="3" t="s">
        <v>5</v>
      </c>
      <c r="E5" s="3" t="s">
        <v>11</v>
      </c>
      <c r="F5" s="3" t="s">
        <v>12</v>
      </c>
      <c r="I5" s="27" t="s">
        <v>9</v>
      </c>
      <c r="J5" s="27" t="s">
        <v>10</v>
      </c>
      <c r="K5" s="27" t="s">
        <v>5</v>
      </c>
      <c r="L5" s="27" t="s">
        <v>11</v>
      </c>
      <c r="M5" s="27" t="s">
        <v>12</v>
      </c>
    </row>
    <row r="6" spans="2:13" ht="18.75" customHeight="1">
      <c r="B6" s="4" t="s">
        <v>13</v>
      </c>
      <c r="C6" s="8" t="s">
        <v>14</v>
      </c>
      <c r="D6" s="4">
        <v>2025</v>
      </c>
      <c r="E6" s="4"/>
      <c r="F6" s="4" t="s">
        <v>15</v>
      </c>
      <c r="I6" s="28" t="str">
        <f>IF(ISNUMBER(E6),A6,"\I:")</f>
        <v>\I:</v>
      </c>
      <c r="J6" s="28" t="str">
        <f>C6</f>
        <v>CAP_BND</v>
      </c>
      <c r="K6" s="28">
        <f t="shared" ref="K6:M6" si="0">D6</f>
        <v>2025</v>
      </c>
      <c r="L6" s="28">
        <f t="shared" si="0"/>
        <v>0</v>
      </c>
      <c r="M6" s="28" t="str">
        <f t="shared" si="0"/>
        <v>NEW_NUC</v>
      </c>
    </row>
    <row r="7" spans="2:13" ht="18.75" customHeight="1">
      <c r="B7" s="5" t="s">
        <v>13</v>
      </c>
      <c r="C7" s="8" t="s">
        <v>14</v>
      </c>
      <c r="D7" s="5">
        <v>2030</v>
      </c>
      <c r="E7" s="5">
        <v>1.1200000000000001</v>
      </c>
      <c r="F7" s="5" t="s">
        <v>15</v>
      </c>
      <c r="I7" s="24">
        <f t="shared" ref="I7:I70" si="1">IF(ISNUMBER(E7),A7,"\I:")</f>
        <v>0</v>
      </c>
      <c r="J7" s="24" t="str">
        <f t="shared" ref="J7:J70" si="2">C7</f>
        <v>CAP_BND</v>
      </c>
      <c r="K7" s="24">
        <f t="shared" ref="K7:K70" si="3">D7</f>
        <v>2030</v>
      </c>
      <c r="L7" s="24">
        <f t="shared" ref="L7:L70" si="4">E7</f>
        <v>1.1200000000000001</v>
      </c>
      <c r="M7" s="24" t="str">
        <f t="shared" ref="M7:M70" si="5">F7</f>
        <v>NEW_NUC</v>
      </c>
    </row>
    <row r="8" spans="2:13" ht="18.75" customHeight="1">
      <c r="B8" s="6" t="s">
        <v>13</v>
      </c>
      <c r="C8" s="8" t="s">
        <v>14</v>
      </c>
      <c r="D8" s="6">
        <v>2035</v>
      </c>
      <c r="E8" s="6"/>
      <c r="F8" s="6" t="s">
        <v>15</v>
      </c>
      <c r="I8" s="23" t="str">
        <f t="shared" si="1"/>
        <v>\I:</v>
      </c>
      <c r="J8" s="23" t="str">
        <f t="shared" si="2"/>
        <v>CAP_BND</v>
      </c>
      <c r="K8" s="23">
        <f t="shared" si="3"/>
        <v>2035</v>
      </c>
      <c r="L8" s="23">
        <f t="shared" si="4"/>
        <v>0</v>
      </c>
      <c r="M8" s="23" t="str">
        <f t="shared" si="5"/>
        <v>NEW_NUC</v>
      </c>
    </row>
    <row r="9" spans="2:13" ht="18.75" customHeight="1">
      <c r="B9" s="5" t="s">
        <v>13</v>
      </c>
      <c r="C9" s="8" t="s">
        <v>14</v>
      </c>
      <c r="D9" s="5">
        <v>2040</v>
      </c>
      <c r="E9" s="5">
        <v>8.6300000000000008</v>
      </c>
      <c r="F9" s="5" t="s">
        <v>15</v>
      </c>
      <c r="I9" s="24">
        <f t="shared" si="1"/>
        <v>0</v>
      </c>
      <c r="J9" s="24" t="str">
        <f t="shared" si="2"/>
        <v>CAP_BND</v>
      </c>
      <c r="K9" s="24">
        <f t="shared" si="3"/>
        <v>2040</v>
      </c>
      <c r="L9" s="24">
        <f t="shared" si="4"/>
        <v>8.6300000000000008</v>
      </c>
      <c r="M9" s="24" t="str">
        <f t="shared" si="5"/>
        <v>NEW_NUC</v>
      </c>
    </row>
    <row r="10" spans="2:13" ht="18.75" customHeight="1">
      <c r="B10" s="6" t="s">
        <v>13</v>
      </c>
      <c r="C10" s="8" t="s">
        <v>14</v>
      </c>
      <c r="D10" s="6">
        <v>2045</v>
      </c>
      <c r="E10" s="6"/>
      <c r="F10" s="6" t="s">
        <v>15</v>
      </c>
      <c r="I10" s="23" t="str">
        <f t="shared" si="1"/>
        <v>\I:</v>
      </c>
      <c r="J10" s="23" t="str">
        <f t="shared" si="2"/>
        <v>CAP_BND</v>
      </c>
      <c r="K10" s="23">
        <f t="shared" si="3"/>
        <v>2045</v>
      </c>
      <c r="L10" s="23">
        <f t="shared" si="4"/>
        <v>0</v>
      </c>
      <c r="M10" s="23" t="str">
        <f t="shared" si="5"/>
        <v>NEW_NUC</v>
      </c>
    </row>
    <row r="11" spans="2:13" ht="18.75" customHeight="1">
      <c r="B11" s="7" t="s">
        <v>13</v>
      </c>
      <c r="C11" s="8" t="s">
        <v>14</v>
      </c>
      <c r="D11" s="7">
        <v>2050</v>
      </c>
      <c r="E11" s="7">
        <v>15</v>
      </c>
      <c r="F11" s="7" t="s">
        <v>15</v>
      </c>
      <c r="I11" s="24">
        <f t="shared" si="1"/>
        <v>0</v>
      </c>
      <c r="J11" s="24" t="str">
        <f t="shared" si="2"/>
        <v>CAP_BND</v>
      </c>
      <c r="K11" s="24">
        <f t="shared" si="3"/>
        <v>2050</v>
      </c>
      <c r="L11" s="24">
        <f t="shared" si="4"/>
        <v>15</v>
      </c>
      <c r="M11" s="24" t="str">
        <f t="shared" si="5"/>
        <v>NEW_NUC</v>
      </c>
    </row>
    <row r="12" spans="2:13" ht="18.75" customHeight="1">
      <c r="I12" s="23" t="str">
        <f t="shared" si="1"/>
        <v>\I:</v>
      </c>
      <c r="J12" s="23">
        <f t="shared" si="2"/>
        <v>0</v>
      </c>
      <c r="K12" s="23">
        <f t="shared" si="3"/>
        <v>0</v>
      </c>
      <c r="L12" s="23">
        <f t="shared" si="4"/>
        <v>0</v>
      </c>
      <c r="M12" s="23">
        <f t="shared" si="5"/>
        <v>0</v>
      </c>
    </row>
    <row r="13" spans="2:13" ht="18.75" customHeight="1">
      <c r="I13" s="24" t="str">
        <f t="shared" si="1"/>
        <v>\I:</v>
      </c>
      <c r="J13" s="24">
        <f t="shared" si="2"/>
        <v>0</v>
      </c>
      <c r="K13" s="24">
        <f t="shared" si="3"/>
        <v>0</v>
      </c>
      <c r="L13" s="24">
        <f t="shared" si="4"/>
        <v>0</v>
      </c>
      <c r="M13" s="24">
        <f t="shared" si="5"/>
        <v>0</v>
      </c>
    </row>
    <row r="14" spans="2:13" ht="18.75" customHeight="1">
      <c r="I14" s="23" t="str">
        <f t="shared" si="1"/>
        <v>\I:</v>
      </c>
      <c r="J14" s="23">
        <f t="shared" si="2"/>
        <v>0</v>
      </c>
      <c r="K14" s="23">
        <f t="shared" si="3"/>
        <v>0</v>
      </c>
      <c r="L14" s="23">
        <f t="shared" si="4"/>
        <v>0</v>
      </c>
      <c r="M14" s="23">
        <f t="shared" si="5"/>
        <v>0</v>
      </c>
    </row>
    <row r="15" spans="2:13" ht="18.75" customHeight="1">
      <c r="I15" s="24" t="str">
        <f t="shared" si="1"/>
        <v>\I:</v>
      </c>
      <c r="J15" s="24">
        <f t="shared" si="2"/>
        <v>0</v>
      </c>
      <c r="K15" s="24">
        <f t="shared" si="3"/>
        <v>0</v>
      </c>
      <c r="L15" s="24">
        <f t="shared" si="4"/>
        <v>0</v>
      </c>
      <c r="M15" s="24">
        <f t="shared" si="5"/>
        <v>0</v>
      </c>
    </row>
    <row r="16" spans="2:13" ht="18.75" customHeight="1">
      <c r="B16" s="2"/>
      <c r="I16" s="23" t="str">
        <f t="shared" si="1"/>
        <v>\I:</v>
      </c>
      <c r="J16" s="23">
        <f t="shared" si="2"/>
        <v>0</v>
      </c>
      <c r="K16" s="23">
        <f t="shared" si="3"/>
        <v>0</v>
      </c>
      <c r="L16" s="23">
        <f t="shared" si="4"/>
        <v>0</v>
      </c>
      <c r="M16" s="23">
        <f t="shared" si="5"/>
        <v>0</v>
      </c>
    </row>
    <row r="17" spans="2:13" ht="18.75" customHeight="1">
      <c r="B17" s="1" t="s">
        <v>3</v>
      </c>
      <c r="C17" s="1" t="s">
        <v>4</v>
      </c>
      <c r="D17" s="1" t="s">
        <v>5</v>
      </c>
      <c r="E17" s="1" t="s">
        <v>6</v>
      </c>
      <c r="F17" s="1" t="s">
        <v>7</v>
      </c>
      <c r="I17" s="24" t="str">
        <f t="shared" si="1"/>
        <v>\I:</v>
      </c>
      <c r="J17" s="24"/>
      <c r="K17" s="24"/>
      <c r="L17" s="24"/>
      <c r="M17" s="24"/>
    </row>
    <row r="18" spans="2:13" ht="30" customHeight="1" thickBot="1">
      <c r="B18" s="11" t="s">
        <v>9</v>
      </c>
      <c r="C18" s="11" t="s">
        <v>10</v>
      </c>
      <c r="D18" s="11" t="s">
        <v>5</v>
      </c>
      <c r="E18" s="11" t="s">
        <v>11</v>
      </c>
      <c r="F18" s="11" t="s">
        <v>12</v>
      </c>
      <c r="I18" s="23" t="str">
        <f t="shared" si="1"/>
        <v>\I:</v>
      </c>
      <c r="J18" s="23"/>
      <c r="K18" s="23"/>
      <c r="L18" s="23"/>
      <c r="M18" s="23"/>
    </row>
    <row r="19" spans="2:13" ht="18.75" customHeight="1" thickBot="1">
      <c r="B19" s="34" t="s">
        <v>13</v>
      </c>
      <c r="C19" s="34" t="s">
        <v>14</v>
      </c>
      <c r="D19" s="34">
        <v>2025</v>
      </c>
      <c r="E19" s="34"/>
      <c r="F19" s="34" t="s">
        <v>16</v>
      </c>
      <c r="I19" s="24" t="str">
        <f t="shared" si="1"/>
        <v>\I:</v>
      </c>
      <c r="J19" s="24" t="str">
        <f t="shared" si="2"/>
        <v>CAP_BND</v>
      </c>
      <c r="K19" s="24">
        <f t="shared" si="3"/>
        <v>2025</v>
      </c>
      <c r="L19" s="24">
        <f t="shared" si="4"/>
        <v>0</v>
      </c>
      <c r="M19" s="24" t="str">
        <f t="shared" si="5"/>
        <v>NEW_CCGT</v>
      </c>
    </row>
    <row r="20" spans="2:13" ht="18.75" customHeight="1" thickBot="1">
      <c r="B20" s="35" t="s">
        <v>13</v>
      </c>
      <c r="C20" s="37" t="s">
        <v>14</v>
      </c>
      <c r="D20" s="35">
        <v>2030</v>
      </c>
      <c r="E20" s="35"/>
      <c r="F20" s="35" t="s">
        <v>16</v>
      </c>
      <c r="I20" s="23" t="str">
        <f t="shared" si="1"/>
        <v>\I:</v>
      </c>
      <c r="J20" s="23" t="str">
        <f t="shared" si="2"/>
        <v>CAP_BND</v>
      </c>
      <c r="K20" s="23">
        <f t="shared" si="3"/>
        <v>2030</v>
      </c>
      <c r="L20" s="23">
        <f t="shared" si="4"/>
        <v>0</v>
      </c>
      <c r="M20" s="23" t="str">
        <f t="shared" si="5"/>
        <v>NEW_CCGT</v>
      </c>
    </row>
    <row r="21" spans="2:13" ht="18.75" customHeight="1" thickBot="1">
      <c r="B21" s="35" t="s">
        <v>13</v>
      </c>
      <c r="C21" s="37" t="s">
        <v>14</v>
      </c>
      <c r="D21" s="35">
        <v>2035</v>
      </c>
      <c r="E21" s="22">
        <v>9.6419999999999995</v>
      </c>
      <c r="F21" s="35" t="s">
        <v>16</v>
      </c>
      <c r="I21" s="24">
        <f t="shared" si="1"/>
        <v>0</v>
      </c>
      <c r="J21" s="24" t="str">
        <f t="shared" si="2"/>
        <v>CAP_BND</v>
      </c>
      <c r="K21" s="24">
        <f t="shared" si="3"/>
        <v>2035</v>
      </c>
      <c r="L21" s="24">
        <f t="shared" si="4"/>
        <v>9.6419999999999995</v>
      </c>
      <c r="M21" s="24" t="str">
        <f t="shared" si="5"/>
        <v>NEW_CCGT</v>
      </c>
    </row>
    <row r="22" spans="2:13" ht="18.75" customHeight="1" thickBot="1">
      <c r="B22" s="35" t="s">
        <v>13</v>
      </c>
      <c r="C22" s="37" t="s">
        <v>14</v>
      </c>
      <c r="D22" s="35">
        <v>2040</v>
      </c>
      <c r="E22" s="35">
        <v>9.782</v>
      </c>
      <c r="F22" s="35" t="s">
        <v>16</v>
      </c>
      <c r="I22" s="23">
        <f t="shared" si="1"/>
        <v>0</v>
      </c>
      <c r="J22" s="23" t="str">
        <f t="shared" si="2"/>
        <v>CAP_BND</v>
      </c>
      <c r="K22" s="23">
        <f t="shared" si="3"/>
        <v>2040</v>
      </c>
      <c r="L22" s="23">
        <f t="shared" si="4"/>
        <v>9.782</v>
      </c>
      <c r="M22" s="23" t="str">
        <f t="shared" si="5"/>
        <v>NEW_CCGT</v>
      </c>
    </row>
    <row r="23" spans="2:13" ht="18.75" customHeight="1" thickBot="1">
      <c r="B23" s="35" t="s">
        <v>13</v>
      </c>
      <c r="C23" s="37" t="s">
        <v>14</v>
      </c>
      <c r="D23" s="35">
        <v>2045</v>
      </c>
      <c r="E23" s="35"/>
      <c r="F23" s="35" t="s">
        <v>16</v>
      </c>
      <c r="I23" s="24" t="str">
        <f t="shared" si="1"/>
        <v>\I:</v>
      </c>
      <c r="J23" s="24" t="str">
        <f t="shared" si="2"/>
        <v>CAP_BND</v>
      </c>
      <c r="K23" s="24">
        <f t="shared" si="3"/>
        <v>2045</v>
      </c>
      <c r="L23" s="24">
        <f t="shared" si="4"/>
        <v>0</v>
      </c>
      <c r="M23" s="24" t="str">
        <f t="shared" si="5"/>
        <v>NEW_CCGT</v>
      </c>
    </row>
    <row r="24" spans="2:13" ht="18.75" customHeight="1" thickBot="1">
      <c r="B24" s="36" t="s">
        <v>13</v>
      </c>
      <c r="C24" s="37" t="s">
        <v>14</v>
      </c>
      <c r="D24" s="36">
        <v>2050</v>
      </c>
      <c r="E24" s="36">
        <v>6.2229999999999999</v>
      </c>
      <c r="F24" s="36" t="s">
        <v>16</v>
      </c>
      <c r="I24" s="23">
        <f t="shared" si="1"/>
        <v>0</v>
      </c>
      <c r="J24" s="23" t="str">
        <f t="shared" si="2"/>
        <v>CAP_BND</v>
      </c>
      <c r="K24" s="23">
        <f t="shared" si="3"/>
        <v>2050</v>
      </c>
      <c r="L24" s="23">
        <f t="shared" si="4"/>
        <v>6.2229999999999999</v>
      </c>
      <c r="M24" s="23" t="str">
        <f t="shared" si="5"/>
        <v>NEW_CCGT</v>
      </c>
    </row>
    <row r="25" spans="2:13" ht="18.75" customHeight="1" thickBot="1">
      <c r="B25" t="s">
        <v>17</v>
      </c>
      <c r="I25" s="24" t="str">
        <f t="shared" si="1"/>
        <v>\I:</v>
      </c>
      <c r="J25" s="24">
        <f t="shared" si="2"/>
        <v>0</v>
      </c>
      <c r="K25" s="24">
        <f t="shared" si="3"/>
        <v>0</v>
      </c>
      <c r="L25" s="24">
        <f t="shared" si="4"/>
        <v>0</v>
      </c>
      <c r="M25" s="24">
        <f t="shared" si="5"/>
        <v>0</v>
      </c>
    </row>
    <row r="26" spans="2:13" ht="18.75" customHeight="1">
      <c r="B26" s="34" t="s">
        <v>13</v>
      </c>
      <c r="C26" s="34" t="s">
        <v>14</v>
      </c>
      <c r="D26" s="34">
        <v>2025</v>
      </c>
      <c r="E26" s="34"/>
      <c r="F26" s="34" t="s">
        <v>18</v>
      </c>
      <c r="I26" s="23" t="str">
        <f t="shared" si="1"/>
        <v>\I:</v>
      </c>
      <c r="J26" s="23" t="str">
        <f t="shared" si="2"/>
        <v>CAP_BND</v>
      </c>
      <c r="K26" s="23">
        <f t="shared" si="3"/>
        <v>2025</v>
      </c>
      <c r="L26" s="23">
        <f t="shared" si="4"/>
        <v>0</v>
      </c>
      <c r="M26" s="23" t="str">
        <f t="shared" si="5"/>
        <v>NEW_OCGT</v>
      </c>
    </row>
    <row r="27" spans="2:13" ht="18.75" customHeight="1">
      <c r="B27" s="35" t="s">
        <v>13</v>
      </c>
      <c r="C27" s="38" t="s">
        <v>14</v>
      </c>
      <c r="D27" s="35">
        <v>2030</v>
      </c>
      <c r="E27" s="35"/>
      <c r="F27" s="35" t="s">
        <v>18</v>
      </c>
      <c r="I27" s="24" t="str">
        <f t="shared" si="1"/>
        <v>\I:</v>
      </c>
      <c r="J27" s="24" t="str">
        <f t="shared" si="2"/>
        <v>CAP_BND</v>
      </c>
      <c r="K27" s="24">
        <f t="shared" si="3"/>
        <v>2030</v>
      </c>
      <c r="L27" s="24">
        <f t="shared" si="4"/>
        <v>0</v>
      </c>
      <c r="M27" s="24" t="str">
        <f t="shared" si="5"/>
        <v>NEW_OCGT</v>
      </c>
    </row>
    <row r="28" spans="2:13" ht="18.75" customHeight="1">
      <c r="B28" s="35" t="s">
        <v>13</v>
      </c>
      <c r="C28" s="38" t="s">
        <v>14</v>
      </c>
      <c r="D28" s="35">
        <v>2035</v>
      </c>
      <c r="E28" s="35"/>
      <c r="F28" s="35" t="s">
        <v>18</v>
      </c>
      <c r="I28" s="23" t="str">
        <f t="shared" si="1"/>
        <v>\I:</v>
      </c>
      <c r="J28" s="23" t="str">
        <f t="shared" si="2"/>
        <v>CAP_BND</v>
      </c>
      <c r="K28" s="23">
        <f t="shared" si="3"/>
        <v>2035</v>
      </c>
      <c r="L28" s="23">
        <f t="shared" si="4"/>
        <v>0</v>
      </c>
      <c r="M28" s="23" t="str">
        <f t="shared" si="5"/>
        <v>NEW_OCGT</v>
      </c>
    </row>
    <row r="29" spans="2:13" ht="18.75" customHeight="1">
      <c r="B29" s="35" t="s">
        <v>13</v>
      </c>
      <c r="C29" s="38" t="s">
        <v>14</v>
      </c>
      <c r="D29" s="35">
        <v>2040</v>
      </c>
      <c r="E29" s="35"/>
      <c r="F29" s="35" t="s">
        <v>18</v>
      </c>
      <c r="I29" s="24" t="str">
        <f t="shared" si="1"/>
        <v>\I:</v>
      </c>
      <c r="J29" s="24" t="str">
        <f t="shared" si="2"/>
        <v>CAP_BND</v>
      </c>
      <c r="K29" s="24">
        <f t="shared" si="3"/>
        <v>2040</v>
      </c>
      <c r="L29" s="24">
        <f t="shared" si="4"/>
        <v>0</v>
      </c>
      <c r="M29" s="24" t="str">
        <f t="shared" si="5"/>
        <v>NEW_OCGT</v>
      </c>
    </row>
    <row r="30" spans="2:13" ht="18.75" customHeight="1">
      <c r="B30" s="35" t="s">
        <v>13</v>
      </c>
      <c r="C30" s="38" t="s">
        <v>14</v>
      </c>
      <c r="D30" s="35">
        <v>2045</v>
      </c>
      <c r="E30" s="35"/>
      <c r="F30" s="35" t="s">
        <v>18</v>
      </c>
      <c r="I30" s="23" t="str">
        <f t="shared" si="1"/>
        <v>\I:</v>
      </c>
      <c r="J30" s="23" t="str">
        <f t="shared" si="2"/>
        <v>CAP_BND</v>
      </c>
      <c r="K30" s="23">
        <f t="shared" si="3"/>
        <v>2045</v>
      </c>
      <c r="L30" s="23">
        <f t="shared" si="4"/>
        <v>0</v>
      </c>
      <c r="M30" s="23" t="str">
        <f t="shared" si="5"/>
        <v>NEW_OCGT</v>
      </c>
    </row>
    <row r="31" spans="2:13" ht="18.75" customHeight="1" thickBot="1">
      <c r="B31" s="36" t="s">
        <v>13</v>
      </c>
      <c r="C31" s="38" t="s">
        <v>14</v>
      </c>
      <c r="D31" s="36">
        <v>2050</v>
      </c>
      <c r="E31" s="36"/>
      <c r="F31" s="36" t="s">
        <v>18</v>
      </c>
      <c r="I31" s="24" t="str">
        <f t="shared" si="1"/>
        <v>\I:</v>
      </c>
      <c r="J31" s="24" t="str">
        <f t="shared" si="2"/>
        <v>CAP_BND</v>
      </c>
      <c r="K31" s="24">
        <f t="shared" si="3"/>
        <v>2050</v>
      </c>
      <c r="L31" s="24">
        <f t="shared" si="4"/>
        <v>0</v>
      </c>
      <c r="M31" s="24" t="str">
        <f t="shared" si="5"/>
        <v>NEW_OCGT</v>
      </c>
    </row>
    <row r="32" spans="2:13" ht="18.75" customHeight="1" thickBot="1">
      <c r="B32" t="s">
        <v>17</v>
      </c>
      <c r="I32" s="23" t="str">
        <f t="shared" si="1"/>
        <v>\I:</v>
      </c>
      <c r="J32" s="23">
        <f t="shared" si="2"/>
        <v>0</v>
      </c>
      <c r="K32" s="23">
        <f t="shared" si="3"/>
        <v>0</v>
      </c>
      <c r="L32" s="23">
        <f t="shared" si="4"/>
        <v>0</v>
      </c>
      <c r="M32" s="23">
        <f t="shared" si="5"/>
        <v>0</v>
      </c>
    </row>
    <row r="33" spans="2:13" ht="18.75" customHeight="1">
      <c r="B33" s="32" t="s">
        <v>13</v>
      </c>
      <c r="C33" s="39" t="s">
        <v>14</v>
      </c>
      <c r="D33" s="32">
        <v>2025</v>
      </c>
      <c r="E33" s="32"/>
      <c r="F33" s="32" t="s">
        <v>19</v>
      </c>
      <c r="I33" s="24" t="str">
        <f t="shared" si="1"/>
        <v>\I:</v>
      </c>
      <c r="J33" s="24" t="str">
        <f t="shared" si="2"/>
        <v>CAP_BND</v>
      </c>
      <c r="K33" s="24">
        <f t="shared" si="3"/>
        <v>2025</v>
      </c>
      <c r="L33" s="24">
        <f t="shared" si="4"/>
        <v>0</v>
      </c>
      <c r="M33" s="24" t="str">
        <f t="shared" si="5"/>
        <v>NEW_H2_CCGT</v>
      </c>
    </row>
    <row r="34" spans="2:13" ht="18.75" customHeight="1">
      <c r="B34" s="8" t="s">
        <v>13</v>
      </c>
      <c r="C34" s="39" t="s">
        <v>14</v>
      </c>
      <c r="D34" s="8">
        <v>2030</v>
      </c>
      <c r="E34" s="8"/>
      <c r="F34" s="8" t="s">
        <v>19</v>
      </c>
      <c r="I34" s="23" t="str">
        <f t="shared" si="1"/>
        <v>\I:</v>
      </c>
      <c r="J34" s="23" t="str">
        <f t="shared" si="2"/>
        <v>CAP_BND</v>
      </c>
      <c r="K34" s="23">
        <f t="shared" si="3"/>
        <v>2030</v>
      </c>
      <c r="L34" s="23">
        <f t="shared" si="4"/>
        <v>0</v>
      </c>
      <c r="M34" s="23" t="str">
        <f t="shared" si="5"/>
        <v>NEW_H2_CCGT</v>
      </c>
    </row>
    <row r="35" spans="2:13" ht="18.75" customHeight="1">
      <c r="B35" s="8" t="s">
        <v>13</v>
      </c>
      <c r="C35" s="39" t="s">
        <v>14</v>
      </c>
      <c r="D35" s="8">
        <v>2035</v>
      </c>
      <c r="E35" s="8">
        <v>0.45</v>
      </c>
      <c r="F35" s="8" t="s">
        <v>19</v>
      </c>
      <c r="I35" s="24">
        <f t="shared" si="1"/>
        <v>0</v>
      </c>
      <c r="J35" s="24" t="str">
        <f t="shared" si="2"/>
        <v>CAP_BND</v>
      </c>
      <c r="K35" s="24">
        <f t="shared" si="3"/>
        <v>2035</v>
      </c>
      <c r="L35" s="24">
        <f t="shared" si="4"/>
        <v>0.45</v>
      </c>
      <c r="M35" s="24" t="str">
        <f t="shared" si="5"/>
        <v>NEW_H2_CCGT</v>
      </c>
    </row>
    <row r="36" spans="2:13" ht="18.75" customHeight="1">
      <c r="B36" s="8" t="s">
        <v>13</v>
      </c>
      <c r="C36" s="39" t="s">
        <v>14</v>
      </c>
      <c r="D36" s="8">
        <v>2040</v>
      </c>
      <c r="E36" s="8">
        <v>0.8</v>
      </c>
      <c r="F36" s="8" t="s">
        <v>19</v>
      </c>
      <c r="I36" s="23">
        <f t="shared" si="1"/>
        <v>0</v>
      </c>
      <c r="J36" s="23" t="str">
        <f t="shared" si="2"/>
        <v>CAP_BND</v>
      </c>
      <c r="K36" s="23">
        <f t="shared" si="3"/>
        <v>2040</v>
      </c>
      <c r="L36" s="23">
        <f t="shared" si="4"/>
        <v>0.8</v>
      </c>
      <c r="M36" s="23" t="str">
        <f t="shared" si="5"/>
        <v>NEW_H2_CCGT</v>
      </c>
    </row>
    <row r="37" spans="2:13" ht="18.75" customHeight="1">
      <c r="B37" s="8" t="s">
        <v>13</v>
      </c>
      <c r="C37" s="39" t="s">
        <v>14</v>
      </c>
      <c r="D37" s="8">
        <v>2045</v>
      </c>
      <c r="E37" s="8"/>
      <c r="F37" s="8" t="s">
        <v>19</v>
      </c>
      <c r="I37" s="24" t="str">
        <f t="shared" si="1"/>
        <v>\I:</v>
      </c>
      <c r="J37" s="24" t="str">
        <f t="shared" si="2"/>
        <v>CAP_BND</v>
      </c>
      <c r="K37" s="24">
        <f t="shared" si="3"/>
        <v>2045</v>
      </c>
      <c r="L37" s="24">
        <f t="shared" si="4"/>
        <v>0</v>
      </c>
      <c r="M37" s="24" t="str">
        <f t="shared" si="5"/>
        <v>NEW_H2_CCGT</v>
      </c>
    </row>
    <row r="38" spans="2:13" ht="18.75" customHeight="1" thickBot="1">
      <c r="B38" s="33" t="s">
        <v>13</v>
      </c>
      <c r="C38" s="39" t="s">
        <v>14</v>
      </c>
      <c r="D38" s="33">
        <v>2050</v>
      </c>
      <c r="E38" s="33">
        <v>2</v>
      </c>
      <c r="F38" s="33" t="s">
        <v>19</v>
      </c>
      <c r="I38" s="23">
        <f t="shared" si="1"/>
        <v>0</v>
      </c>
      <c r="J38" s="23" t="str">
        <f t="shared" si="2"/>
        <v>CAP_BND</v>
      </c>
      <c r="K38" s="23">
        <f t="shared" si="3"/>
        <v>2050</v>
      </c>
      <c r="L38" s="23">
        <f t="shared" si="4"/>
        <v>2</v>
      </c>
      <c r="M38" s="23" t="str">
        <f t="shared" si="5"/>
        <v>NEW_H2_CCGT</v>
      </c>
    </row>
    <row r="39" spans="2:13" ht="18.75" customHeight="1" thickBot="1">
      <c r="B39" t="s">
        <v>17</v>
      </c>
      <c r="I39" s="24" t="str">
        <f t="shared" si="1"/>
        <v>\I:</v>
      </c>
      <c r="J39" s="24">
        <f t="shared" si="2"/>
        <v>0</v>
      </c>
      <c r="K39" s="24">
        <f t="shared" si="3"/>
        <v>0</v>
      </c>
      <c r="L39" s="24">
        <f t="shared" si="4"/>
        <v>0</v>
      </c>
      <c r="M39" s="24">
        <f t="shared" si="5"/>
        <v>0</v>
      </c>
    </row>
    <row r="40" spans="2:13" ht="18.75" customHeight="1">
      <c r="B40" s="9" t="s">
        <v>13</v>
      </c>
      <c r="C40" s="16" t="s">
        <v>14</v>
      </c>
      <c r="D40" s="9">
        <v>2025</v>
      </c>
      <c r="E40" s="9"/>
      <c r="F40" s="9" t="s">
        <v>20</v>
      </c>
      <c r="I40" s="23" t="str">
        <f t="shared" si="1"/>
        <v>\I:</v>
      </c>
      <c r="J40" s="23" t="str">
        <f t="shared" si="2"/>
        <v>CAP_BND</v>
      </c>
      <c r="K40" s="23">
        <f t="shared" si="3"/>
        <v>2025</v>
      </c>
      <c r="L40" s="23">
        <f t="shared" si="4"/>
        <v>0</v>
      </c>
      <c r="M40" s="23" t="str">
        <f t="shared" si="5"/>
        <v>NEW_WIND_ON</v>
      </c>
    </row>
    <row r="41" spans="2:13" ht="18.75" customHeight="1">
      <c r="B41" s="5" t="s">
        <v>13</v>
      </c>
      <c r="C41" s="16" t="s">
        <v>14</v>
      </c>
      <c r="D41" s="5">
        <v>2030</v>
      </c>
      <c r="E41" s="5">
        <v>19</v>
      </c>
      <c r="F41" s="12" t="s">
        <v>20</v>
      </c>
      <c r="I41" s="24">
        <f t="shared" si="1"/>
        <v>0</v>
      </c>
      <c r="J41" s="24" t="str">
        <f t="shared" si="2"/>
        <v>CAP_BND</v>
      </c>
      <c r="K41" s="24">
        <f t="shared" si="3"/>
        <v>2030</v>
      </c>
      <c r="L41" s="24">
        <f t="shared" si="4"/>
        <v>19</v>
      </c>
      <c r="M41" s="24" t="str">
        <f t="shared" si="5"/>
        <v>NEW_WIND_ON</v>
      </c>
    </row>
    <row r="42" spans="2:13" ht="18.75" customHeight="1">
      <c r="B42" s="6" t="s">
        <v>13</v>
      </c>
      <c r="C42" s="16" t="s">
        <v>14</v>
      </c>
      <c r="D42" s="6">
        <v>2035</v>
      </c>
      <c r="E42" s="6"/>
      <c r="F42" s="6" t="s">
        <v>20</v>
      </c>
      <c r="I42" s="23" t="str">
        <f t="shared" si="1"/>
        <v>\I:</v>
      </c>
      <c r="J42" s="23" t="str">
        <f t="shared" si="2"/>
        <v>CAP_BND</v>
      </c>
      <c r="K42" s="23">
        <f t="shared" si="3"/>
        <v>2035</v>
      </c>
      <c r="L42" s="23">
        <f t="shared" si="4"/>
        <v>0</v>
      </c>
      <c r="M42" s="23" t="str">
        <f t="shared" si="5"/>
        <v>NEW_WIND_ON</v>
      </c>
    </row>
    <row r="43" spans="2:13" ht="18.75" customHeight="1">
      <c r="B43" s="5" t="s">
        <v>13</v>
      </c>
      <c r="C43" s="16" t="s">
        <v>14</v>
      </c>
      <c r="D43" s="5">
        <v>2040</v>
      </c>
      <c r="E43" s="5">
        <v>40</v>
      </c>
      <c r="F43" s="12" t="s">
        <v>20</v>
      </c>
      <c r="I43" s="24">
        <f t="shared" si="1"/>
        <v>0</v>
      </c>
      <c r="J43" s="24" t="str">
        <f t="shared" si="2"/>
        <v>CAP_BND</v>
      </c>
      <c r="K43" s="24">
        <f t="shared" si="3"/>
        <v>2040</v>
      </c>
      <c r="L43" s="24">
        <f t="shared" si="4"/>
        <v>40</v>
      </c>
      <c r="M43" s="24" t="str">
        <f t="shared" si="5"/>
        <v>NEW_WIND_ON</v>
      </c>
    </row>
    <row r="44" spans="2:13" ht="18.75" customHeight="1">
      <c r="B44" s="6" t="s">
        <v>13</v>
      </c>
      <c r="C44" s="16" t="s">
        <v>14</v>
      </c>
      <c r="D44" s="6">
        <v>2045</v>
      </c>
      <c r="E44" s="6"/>
      <c r="F44" s="6" t="s">
        <v>20</v>
      </c>
      <c r="I44" s="23" t="str">
        <f t="shared" si="1"/>
        <v>\I:</v>
      </c>
      <c r="J44" s="23" t="str">
        <f t="shared" si="2"/>
        <v>CAP_BND</v>
      </c>
      <c r="K44" s="23">
        <f t="shared" si="3"/>
        <v>2045</v>
      </c>
      <c r="L44" s="23">
        <f t="shared" si="4"/>
        <v>0</v>
      </c>
      <c r="M44" s="23" t="str">
        <f t="shared" si="5"/>
        <v>NEW_WIND_ON</v>
      </c>
    </row>
    <row r="45" spans="2:13" ht="18.75" customHeight="1" thickBot="1">
      <c r="B45" s="10" t="s">
        <v>13</v>
      </c>
      <c r="C45" s="16" t="s">
        <v>14</v>
      </c>
      <c r="D45" s="10">
        <v>2050</v>
      </c>
      <c r="E45" s="10">
        <v>62</v>
      </c>
      <c r="F45" s="13" t="s">
        <v>20</v>
      </c>
      <c r="I45" s="24">
        <f t="shared" si="1"/>
        <v>0</v>
      </c>
      <c r="J45" s="24" t="str">
        <f t="shared" si="2"/>
        <v>CAP_BND</v>
      </c>
      <c r="K45" s="24">
        <f t="shared" si="3"/>
        <v>2050</v>
      </c>
      <c r="L45" s="24">
        <f t="shared" si="4"/>
        <v>62</v>
      </c>
      <c r="M45" s="24" t="str">
        <f t="shared" si="5"/>
        <v>NEW_WIND_ON</v>
      </c>
    </row>
    <row r="46" spans="2:13" ht="18.75" customHeight="1" thickBot="1">
      <c r="B46" t="s">
        <v>17</v>
      </c>
      <c r="I46" s="23" t="str">
        <f t="shared" si="1"/>
        <v>\I:</v>
      </c>
      <c r="J46" s="23">
        <f t="shared" si="2"/>
        <v>0</v>
      </c>
      <c r="K46" s="23">
        <f t="shared" si="3"/>
        <v>0</v>
      </c>
      <c r="L46" s="23">
        <f t="shared" si="4"/>
        <v>0</v>
      </c>
      <c r="M46" s="23">
        <f t="shared" si="5"/>
        <v>0</v>
      </c>
    </row>
    <row r="47" spans="2:13" ht="18.75" customHeight="1">
      <c r="B47" s="9" t="s">
        <v>13</v>
      </c>
      <c r="C47" s="16" t="s">
        <v>14</v>
      </c>
      <c r="D47" s="9">
        <v>2025</v>
      </c>
      <c r="E47" s="9"/>
      <c r="F47" s="9" t="s">
        <v>21</v>
      </c>
      <c r="I47" s="24" t="str">
        <f t="shared" si="1"/>
        <v>\I:</v>
      </c>
      <c r="J47" s="24" t="str">
        <f t="shared" si="2"/>
        <v>CAP_BND</v>
      </c>
      <c r="K47" s="24">
        <f t="shared" si="3"/>
        <v>2025</v>
      </c>
      <c r="L47" s="24">
        <f t="shared" si="4"/>
        <v>0</v>
      </c>
      <c r="M47" s="24" t="str">
        <f t="shared" si="5"/>
        <v>NEW_WIND_OFF</v>
      </c>
    </row>
    <row r="48" spans="2:13" ht="18.75" customHeight="1">
      <c r="B48" s="5" t="s">
        <v>13</v>
      </c>
      <c r="C48" s="16" t="s">
        <v>14</v>
      </c>
      <c r="D48" s="5">
        <v>2030</v>
      </c>
      <c r="E48" s="31">
        <v>10.9</v>
      </c>
      <c r="F48" s="12" t="s">
        <v>21</v>
      </c>
      <c r="I48" s="23">
        <f t="shared" si="1"/>
        <v>0</v>
      </c>
      <c r="J48" s="23" t="str">
        <f t="shared" si="2"/>
        <v>CAP_BND</v>
      </c>
      <c r="K48" s="23">
        <f t="shared" si="3"/>
        <v>2030</v>
      </c>
      <c r="L48" s="24">
        <f t="shared" si="4"/>
        <v>10.9</v>
      </c>
      <c r="M48" s="23" t="str">
        <f t="shared" si="5"/>
        <v>NEW_WIND_OFF</v>
      </c>
    </row>
    <row r="49" spans="2:13" ht="18.75" customHeight="1">
      <c r="B49" s="6" t="s">
        <v>13</v>
      </c>
      <c r="C49" s="16" t="s">
        <v>14</v>
      </c>
      <c r="D49" s="6">
        <v>2035</v>
      </c>
      <c r="E49" s="6"/>
      <c r="F49" s="6" t="s">
        <v>21</v>
      </c>
      <c r="I49" s="24" t="str">
        <f t="shared" si="1"/>
        <v>\I:</v>
      </c>
      <c r="J49" s="24" t="str">
        <f t="shared" si="2"/>
        <v>CAP_BND</v>
      </c>
      <c r="K49" s="24">
        <f t="shared" si="3"/>
        <v>2035</v>
      </c>
      <c r="L49" s="24">
        <f t="shared" si="4"/>
        <v>0</v>
      </c>
      <c r="M49" s="24" t="str">
        <f t="shared" si="5"/>
        <v>NEW_WIND_OFF</v>
      </c>
    </row>
    <row r="50" spans="2:13" ht="18.75" customHeight="1">
      <c r="B50" s="5" t="s">
        <v>13</v>
      </c>
      <c r="C50" s="16" t="s">
        <v>14</v>
      </c>
      <c r="D50" s="5">
        <v>2040</v>
      </c>
      <c r="E50" s="5">
        <v>21.8</v>
      </c>
      <c r="F50" s="12" t="s">
        <v>21</v>
      </c>
      <c r="I50" s="23">
        <f t="shared" si="1"/>
        <v>0</v>
      </c>
      <c r="J50" s="23" t="str">
        <f t="shared" si="2"/>
        <v>CAP_BND</v>
      </c>
      <c r="K50" s="23">
        <f t="shared" si="3"/>
        <v>2040</v>
      </c>
      <c r="L50" s="24">
        <f t="shared" si="4"/>
        <v>21.8</v>
      </c>
      <c r="M50" s="23" t="str">
        <f t="shared" si="5"/>
        <v>NEW_WIND_OFF</v>
      </c>
    </row>
    <row r="51" spans="2:13" ht="18.75" customHeight="1">
      <c r="B51" s="6" t="s">
        <v>13</v>
      </c>
      <c r="C51" s="16" t="s">
        <v>14</v>
      </c>
      <c r="D51" s="6">
        <v>2045</v>
      </c>
      <c r="E51" s="6"/>
      <c r="F51" s="6" t="s">
        <v>21</v>
      </c>
      <c r="I51" s="24" t="str">
        <f t="shared" si="1"/>
        <v>\I:</v>
      </c>
      <c r="J51" s="24" t="str">
        <f t="shared" si="2"/>
        <v>CAP_BND</v>
      </c>
      <c r="K51" s="24">
        <f t="shared" si="3"/>
        <v>2045</v>
      </c>
      <c r="L51" s="24">
        <f t="shared" si="4"/>
        <v>0</v>
      </c>
      <c r="M51" s="24" t="str">
        <f t="shared" si="5"/>
        <v>NEW_WIND_OFF</v>
      </c>
    </row>
    <row r="52" spans="2:13" ht="18.75" customHeight="1" thickBot="1">
      <c r="B52" s="10" t="s">
        <v>13</v>
      </c>
      <c r="C52" s="16" t="s">
        <v>14</v>
      </c>
      <c r="D52" s="10">
        <v>2050</v>
      </c>
      <c r="E52" s="10">
        <v>35</v>
      </c>
      <c r="F52" s="13" t="s">
        <v>21</v>
      </c>
      <c r="I52" s="23">
        <f t="shared" si="1"/>
        <v>0</v>
      </c>
      <c r="J52" s="23" t="str">
        <f t="shared" si="2"/>
        <v>CAP_BND</v>
      </c>
      <c r="K52" s="23">
        <f t="shared" si="3"/>
        <v>2050</v>
      </c>
      <c r="L52" s="24">
        <f t="shared" si="4"/>
        <v>35</v>
      </c>
      <c r="M52" s="23" t="str">
        <f t="shared" si="5"/>
        <v>NEW_WIND_OFF</v>
      </c>
    </row>
    <row r="53" spans="2:13" ht="18.75" customHeight="1" thickBot="1">
      <c r="B53" t="s">
        <v>17</v>
      </c>
      <c r="I53" s="24" t="str">
        <f t="shared" si="1"/>
        <v>\I:</v>
      </c>
      <c r="J53" s="24">
        <f t="shared" si="2"/>
        <v>0</v>
      </c>
      <c r="K53" s="24">
        <f t="shared" si="3"/>
        <v>0</v>
      </c>
      <c r="L53" s="24">
        <f t="shared" si="4"/>
        <v>0</v>
      </c>
      <c r="M53" s="24">
        <f t="shared" si="5"/>
        <v>0</v>
      </c>
    </row>
    <row r="54" spans="2:13" ht="18.75" customHeight="1">
      <c r="B54" s="9" t="s">
        <v>13</v>
      </c>
      <c r="C54" s="17" t="s">
        <v>14</v>
      </c>
      <c r="D54" s="9">
        <v>2025</v>
      </c>
      <c r="E54" s="9"/>
      <c r="F54" s="9" t="s">
        <v>22</v>
      </c>
      <c r="I54" s="23" t="str">
        <f t="shared" si="1"/>
        <v>\I:</v>
      </c>
      <c r="J54" s="23" t="str">
        <f t="shared" si="2"/>
        <v>CAP_BND</v>
      </c>
      <c r="K54" s="23">
        <f t="shared" si="3"/>
        <v>2025</v>
      </c>
      <c r="L54" s="23">
        <f t="shared" si="4"/>
        <v>0</v>
      </c>
      <c r="M54" s="23" t="str">
        <f t="shared" si="5"/>
        <v>NEW_UTI_PV</v>
      </c>
    </row>
    <row r="55" spans="2:13" ht="18.75" customHeight="1">
      <c r="B55" s="5" t="s">
        <v>13</v>
      </c>
      <c r="C55" s="17" t="s">
        <v>14</v>
      </c>
      <c r="D55" s="5">
        <v>2030</v>
      </c>
      <c r="E55" s="5">
        <v>33</v>
      </c>
      <c r="F55" s="12" t="s">
        <v>22</v>
      </c>
      <c r="I55" s="24">
        <f t="shared" si="1"/>
        <v>0</v>
      </c>
      <c r="J55" s="24" t="str">
        <f t="shared" si="2"/>
        <v>CAP_BND</v>
      </c>
      <c r="K55" s="24">
        <f t="shared" si="3"/>
        <v>2030</v>
      </c>
      <c r="L55" s="24">
        <f t="shared" si="4"/>
        <v>33</v>
      </c>
      <c r="M55" s="24" t="str">
        <f t="shared" si="5"/>
        <v>NEW_UTI_PV</v>
      </c>
    </row>
    <row r="56" spans="2:13" ht="18.75" customHeight="1">
      <c r="B56" s="6" t="s">
        <v>13</v>
      </c>
      <c r="C56" s="17" t="s">
        <v>14</v>
      </c>
      <c r="D56" s="6">
        <v>2035</v>
      </c>
      <c r="E56" s="6"/>
      <c r="F56" s="6" t="s">
        <v>22</v>
      </c>
      <c r="I56" s="23" t="str">
        <f t="shared" si="1"/>
        <v>\I:</v>
      </c>
      <c r="J56" s="23" t="str">
        <f t="shared" si="2"/>
        <v>CAP_BND</v>
      </c>
      <c r="K56" s="23">
        <f t="shared" si="3"/>
        <v>2035</v>
      </c>
      <c r="L56" s="23">
        <f t="shared" si="4"/>
        <v>0</v>
      </c>
      <c r="M56" s="23" t="str">
        <f t="shared" si="5"/>
        <v>NEW_UTI_PV</v>
      </c>
    </row>
    <row r="57" spans="2:13" ht="18.75" customHeight="1">
      <c r="B57" s="5" t="s">
        <v>13</v>
      </c>
      <c r="C57" s="8" t="s">
        <v>14</v>
      </c>
      <c r="D57" s="5">
        <v>2040</v>
      </c>
      <c r="E57" s="5">
        <v>65</v>
      </c>
      <c r="F57" s="12" t="s">
        <v>22</v>
      </c>
      <c r="I57" s="24">
        <f t="shared" si="1"/>
        <v>0</v>
      </c>
      <c r="J57" s="24" t="str">
        <f t="shared" si="2"/>
        <v>CAP_BND</v>
      </c>
      <c r="K57" s="24">
        <f t="shared" si="3"/>
        <v>2040</v>
      </c>
      <c r="L57" s="24">
        <f t="shared" si="4"/>
        <v>65</v>
      </c>
      <c r="M57" s="24" t="str">
        <f t="shared" si="5"/>
        <v>NEW_UTI_PV</v>
      </c>
    </row>
    <row r="58" spans="2:13" ht="18.75" customHeight="1">
      <c r="B58" s="6" t="s">
        <v>13</v>
      </c>
      <c r="C58" s="17" t="s">
        <v>14</v>
      </c>
      <c r="D58" s="6">
        <v>2045</v>
      </c>
      <c r="E58" s="6"/>
      <c r="F58" s="6" t="s">
        <v>22</v>
      </c>
      <c r="I58" s="23" t="str">
        <f t="shared" si="1"/>
        <v>\I:</v>
      </c>
      <c r="J58" s="23" t="str">
        <f t="shared" si="2"/>
        <v>CAP_BND</v>
      </c>
      <c r="K58" s="23">
        <f t="shared" si="3"/>
        <v>2045</v>
      </c>
      <c r="L58" s="23">
        <f t="shared" si="4"/>
        <v>0</v>
      </c>
      <c r="M58" s="23" t="str">
        <f t="shared" si="5"/>
        <v>NEW_UTI_PV</v>
      </c>
    </row>
    <row r="59" spans="2:13" ht="18.75" customHeight="1" thickBot="1">
      <c r="B59" s="10" t="s">
        <v>13</v>
      </c>
      <c r="C59" s="17" t="s">
        <v>14</v>
      </c>
      <c r="D59" s="10">
        <v>2050</v>
      </c>
      <c r="E59" s="10">
        <v>96</v>
      </c>
      <c r="F59" s="13" t="s">
        <v>22</v>
      </c>
      <c r="I59" s="24">
        <f t="shared" si="1"/>
        <v>0</v>
      </c>
      <c r="J59" s="24" t="str">
        <f t="shared" si="2"/>
        <v>CAP_BND</v>
      </c>
      <c r="K59" s="24">
        <f t="shared" si="3"/>
        <v>2050</v>
      </c>
      <c r="L59" s="24">
        <f t="shared" si="4"/>
        <v>96</v>
      </c>
      <c r="M59" s="24" t="str">
        <f t="shared" si="5"/>
        <v>NEW_UTI_PV</v>
      </c>
    </row>
    <row r="60" spans="2:13" ht="18.75" customHeight="1" thickBot="1">
      <c r="B60" t="s">
        <v>17</v>
      </c>
      <c r="I60" s="23" t="str">
        <f t="shared" si="1"/>
        <v>\I:</v>
      </c>
      <c r="J60" s="23">
        <f t="shared" si="2"/>
        <v>0</v>
      </c>
      <c r="K60" s="23">
        <f t="shared" si="3"/>
        <v>0</v>
      </c>
      <c r="L60" s="23">
        <f t="shared" si="4"/>
        <v>0</v>
      </c>
      <c r="M60" s="23">
        <f t="shared" si="5"/>
        <v>0</v>
      </c>
    </row>
    <row r="61" spans="2:13" ht="18.75" customHeight="1">
      <c r="B61" s="9" t="s">
        <v>13</v>
      </c>
      <c r="C61" s="17" t="s">
        <v>14</v>
      </c>
      <c r="D61" s="9">
        <v>2025</v>
      </c>
      <c r="E61" s="9"/>
      <c r="F61" s="9" t="s">
        <v>23</v>
      </c>
      <c r="I61" s="24" t="str">
        <f t="shared" si="1"/>
        <v>\I:</v>
      </c>
      <c r="J61" s="24" t="str">
        <f t="shared" si="2"/>
        <v>CAP_BND</v>
      </c>
      <c r="K61" s="24">
        <f t="shared" si="3"/>
        <v>2025</v>
      </c>
      <c r="L61" s="24">
        <f t="shared" si="4"/>
        <v>0</v>
      </c>
      <c r="M61" s="24" t="str">
        <f t="shared" si="5"/>
        <v>NEW_ROOF_PV</v>
      </c>
    </row>
    <row r="62" spans="2:13" ht="18.75" customHeight="1">
      <c r="B62" s="5" t="s">
        <v>13</v>
      </c>
      <c r="C62" s="17" t="s">
        <v>14</v>
      </c>
      <c r="D62" s="5">
        <v>2030</v>
      </c>
      <c r="E62" s="5">
        <v>0</v>
      </c>
      <c r="F62" s="12" t="s">
        <v>23</v>
      </c>
      <c r="I62" s="23">
        <f t="shared" si="1"/>
        <v>0</v>
      </c>
      <c r="J62" s="23" t="str">
        <f t="shared" si="2"/>
        <v>CAP_BND</v>
      </c>
      <c r="K62" s="23">
        <f t="shared" si="3"/>
        <v>2030</v>
      </c>
      <c r="L62" s="23">
        <f t="shared" si="4"/>
        <v>0</v>
      </c>
      <c r="M62" s="23" t="str">
        <f t="shared" si="5"/>
        <v>NEW_ROOF_PV</v>
      </c>
    </row>
    <row r="63" spans="2:13" ht="18.75" customHeight="1">
      <c r="B63" s="6" t="s">
        <v>13</v>
      </c>
      <c r="C63" s="17" t="s">
        <v>14</v>
      </c>
      <c r="D63" s="6">
        <v>2035</v>
      </c>
      <c r="E63" s="6"/>
      <c r="F63" s="6" t="s">
        <v>23</v>
      </c>
      <c r="I63" s="24" t="str">
        <f t="shared" si="1"/>
        <v>\I:</v>
      </c>
      <c r="J63" s="24" t="str">
        <f t="shared" si="2"/>
        <v>CAP_BND</v>
      </c>
      <c r="K63" s="24">
        <f t="shared" si="3"/>
        <v>2035</v>
      </c>
      <c r="L63" s="24">
        <f t="shared" si="4"/>
        <v>0</v>
      </c>
      <c r="M63" s="24" t="str">
        <f t="shared" si="5"/>
        <v>NEW_ROOF_PV</v>
      </c>
    </row>
    <row r="64" spans="2:13" ht="18.75" customHeight="1">
      <c r="B64" s="5" t="s">
        <v>13</v>
      </c>
      <c r="C64" s="8" t="s">
        <v>14</v>
      </c>
      <c r="D64" s="5">
        <v>2040</v>
      </c>
      <c r="E64" s="5">
        <v>0</v>
      </c>
      <c r="F64" s="12" t="s">
        <v>23</v>
      </c>
      <c r="I64" s="23">
        <f t="shared" si="1"/>
        <v>0</v>
      </c>
      <c r="J64" s="23" t="str">
        <f t="shared" si="2"/>
        <v>CAP_BND</v>
      </c>
      <c r="K64" s="23">
        <f t="shared" si="3"/>
        <v>2040</v>
      </c>
      <c r="L64" s="23">
        <f t="shared" si="4"/>
        <v>0</v>
      </c>
      <c r="M64" s="23" t="str">
        <f t="shared" si="5"/>
        <v>NEW_ROOF_PV</v>
      </c>
    </row>
    <row r="65" spans="2:13" ht="18.75" customHeight="1">
      <c r="B65" s="6" t="s">
        <v>13</v>
      </c>
      <c r="C65" s="17" t="s">
        <v>14</v>
      </c>
      <c r="D65" s="6">
        <v>2045</v>
      </c>
      <c r="E65" s="6"/>
      <c r="F65" s="6" t="s">
        <v>23</v>
      </c>
      <c r="I65" s="24" t="str">
        <f t="shared" si="1"/>
        <v>\I:</v>
      </c>
      <c r="J65" s="24" t="str">
        <f t="shared" si="2"/>
        <v>CAP_BND</v>
      </c>
      <c r="K65" s="24">
        <f t="shared" si="3"/>
        <v>2045</v>
      </c>
      <c r="L65" s="24">
        <f t="shared" si="4"/>
        <v>0</v>
      </c>
      <c r="M65" s="24" t="str">
        <f t="shared" si="5"/>
        <v>NEW_ROOF_PV</v>
      </c>
    </row>
    <row r="66" spans="2:13" ht="18.75" customHeight="1" thickBot="1">
      <c r="B66" s="10" t="s">
        <v>13</v>
      </c>
      <c r="C66" s="17" t="s">
        <v>14</v>
      </c>
      <c r="D66" s="10">
        <v>2050</v>
      </c>
      <c r="E66" s="10">
        <v>0</v>
      </c>
      <c r="F66" s="13" t="s">
        <v>23</v>
      </c>
      <c r="I66" s="23">
        <f t="shared" si="1"/>
        <v>0</v>
      </c>
      <c r="J66" s="23" t="str">
        <f t="shared" si="2"/>
        <v>CAP_BND</v>
      </c>
      <c r="K66" s="23">
        <f t="shared" si="3"/>
        <v>2050</v>
      </c>
      <c r="L66" s="23">
        <f t="shared" si="4"/>
        <v>0</v>
      </c>
      <c r="M66" s="23" t="str">
        <f t="shared" si="5"/>
        <v>NEW_ROOF_PV</v>
      </c>
    </row>
    <row r="67" spans="2:13" ht="18.75" customHeight="1" thickBot="1">
      <c r="B67" t="s">
        <v>17</v>
      </c>
      <c r="I67" s="24" t="str">
        <f t="shared" si="1"/>
        <v>\I:</v>
      </c>
      <c r="J67" s="24">
        <f t="shared" si="2"/>
        <v>0</v>
      </c>
      <c r="K67" s="24">
        <f t="shared" si="3"/>
        <v>0</v>
      </c>
      <c r="L67" s="24">
        <f t="shared" si="4"/>
        <v>0</v>
      </c>
      <c r="M67" s="24">
        <f t="shared" si="5"/>
        <v>0</v>
      </c>
    </row>
    <row r="68" spans="2:13" ht="18.75" customHeight="1">
      <c r="B68" s="9" t="s">
        <v>13</v>
      </c>
      <c r="C68" s="17" t="s">
        <v>14</v>
      </c>
      <c r="D68" s="9">
        <v>2025</v>
      </c>
      <c r="E68" s="9"/>
      <c r="F68" s="9" t="s">
        <v>24</v>
      </c>
      <c r="I68" s="23" t="str">
        <f t="shared" si="1"/>
        <v>\I:</v>
      </c>
      <c r="J68" s="23" t="str">
        <f t="shared" si="2"/>
        <v>CAP_BND</v>
      </c>
      <c r="K68" s="23">
        <f t="shared" si="3"/>
        <v>2025</v>
      </c>
      <c r="L68" s="23">
        <f t="shared" si="4"/>
        <v>0</v>
      </c>
      <c r="M68" s="23" t="str">
        <f t="shared" si="5"/>
        <v>NEW_PHS</v>
      </c>
    </row>
    <row r="69" spans="2:13" ht="18.75" customHeight="1">
      <c r="B69" s="5" t="s">
        <v>13</v>
      </c>
      <c r="C69" s="17" t="s">
        <v>14</v>
      </c>
      <c r="D69" s="5">
        <v>2030</v>
      </c>
      <c r="E69" s="5"/>
      <c r="F69" s="12" t="s">
        <v>24</v>
      </c>
      <c r="I69" s="24" t="str">
        <f t="shared" si="1"/>
        <v>\I:</v>
      </c>
      <c r="J69" s="24" t="str">
        <f t="shared" si="2"/>
        <v>CAP_BND</v>
      </c>
      <c r="K69" s="24">
        <f t="shared" si="3"/>
        <v>2030</v>
      </c>
      <c r="L69" s="24">
        <f t="shared" si="4"/>
        <v>0</v>
      </c>
      <c r="M69" s="24" t="str">
        <f t="shared" si="5"/>
        <v>NEW_PHS</v>
      </c>
    </row>
    <row r="70" spans="2:13" ht="18.75" customHeight="1">
      <c r="B70" s="6" t="s">
        <v>13</v>
      </c>
      <c r="C70" s="17" t="s">
        <v>14</v>
      </c>
      <c r="D70" s="6">
        <v>2035</v>
      </c>
      <c r="E70" s="6"/>
      <c r="F70" s="6" t="s">
        <v>24</v>
      </c>
      <c r="I70" s="23" t="str">
        <f t="shared" si="1"/>
        <v>\I:</v>
      </c>
      <c r="J70" s="23" t="str">
        <f t="shared" si="2"/>
        <v>CAP_BND</v>
      </c>
      <c r="K70" s="23">
        <f t="shared" si="3"/>
        <v>2035</v>
      </c>
      <c r="L70" s="23">
        <f t="shared" si="4"/>
        <v>0</v>
      </c>
      <c r="M70" s="23" t="str">
        <f t="shared" si="5"/>
        <v>NEW_PHS</v>
      </c>
    </row>
    <row r="71" spans="2:13" ht="18.75" customHeight="1">
      <c r="B71" s="5" t="s">
        <v>13</v>
      </c>
      <c r="C71" s="8" t="s">
        <v>14</v>
      </c>
      <c r="D71" s="5">
        <v>2040</v>
      </c>
      <c r="E71" s="5"/>
      <c r="F71" s="12" t="s">
        <v>24</v>
      </c>
      <c r="I71" s="24" t="str">
        <f t="shared" ref="I71:I87" si="6">IF(ISNUMBER(E71),A71,"\I:")</f>
        <v>\I:</v>
      </c>
      <c r="J71" s="24" t="str">
        <f t="shared" ref="J71:J87" si="7">C71</f>
        <v>CAP_BND</v>
      </c>
      <c r="K71" s="24">
        <f t="shared" ref="K71:K87" si="8">D71</f>
        <v>2040</v>
      </c>
      <c r="L71" s="24">
        <f t="shared" ref="L71:L87" si="9">E71</f>
        <v>0</v>
      </c>
      <c r="M71" s="24" t="str">
        <f t="shared" ref="M71:M87" si="10">F71</f>
        <v>NEW_PHS</v>
      </c>
    </row>
    <row r="72" spans="2:13" ht="18.75" customHeight="1">
      <c r="B72" s="6" t="s">
        <v>13</v>
      </c>
      <c r="C72" s="17" t="s">
        <v>14</v>
      </c>
      <c r="D72" s="6">
        <v>2045</v>
      </c>
      <c r="E72" s="6"/>
      <c r="F72" s="6" t="s">
        <v>24</v>
      </c>
      <c r="I72" s="23" t="str">
        <f t="shared" si="6"/>
        <v>\I:</v>
      </c>
      <c r="J72" s="23" t="str">
        <f t="shared" si="7"/>
        <v>CAP_BND</v>
      </c>
      <c r="K72" s="23">
        <f t="shared" si="8"/>
        <v>2045</v>
      </c>
      <c r="L72" s="23">
        <f t="shared" si="9"/>
        <v>0</v>
      </c>
      <c r="M72" s="23" t="str">
        <f t="shared" si="10"/>
        <v>NEW_PHS</v>
      </c>
    </row>
    <row r="73" spans="2:13" ht="18.75" customHeight="1" thickBot="1">
      <c r="B73" s="10" t="s">
        <v>13</v>
      </c>
      <c r="C73" s="17" t="s">
        <v>14</v>
      </c>
      <c r="D73" s="10">
        <v>2050</v>
      </c>
      <c r="E73" s="10"/>
      <c r="F73" s="13" t="s">
        <v>24</v>
      </c>
      <c r="I73" s="24" t="str">
        <f t="shared" si="6"/>
        <v>\I:</v>
      </c>
      <c r="J73" s="24" t="str">
        <f t="shared" si="7"/>
        <v>CAP_BND</v>
      </c>
      <c r="K73" s="24">
        <f t="shared" si="8"/>
        <v>2050</v>
      </c>
      <c r="L73" s="24">
        <f t="shared" si="9"/>
        <v>0</v>
      </c>
      <c r="M73" s="24" t="str">
        <f t="shared" si="10"/>
        <v>NEW_PHS</v>
      </c>
    </row>
    <row r="74" spans="2:13" ht="18.75" customHeight="1" thickBot="1">
      <c r="B74" t="s">
        <v>17</v>
      </c>
      <c r="I74" s="23" t="str">
        <f t="shared" si="6"/>
        <v>\I:</v>
      </c>
      <c r="J74" s="23">
        <f t="shared" si="7"/>
        <v>0</v>
      </c>
      <c r="K74" s="23">
        <f t="shared" si="8"/>
        <v>0</v>
      </c>
      <c r="L74" s="23">
        <f t="shared" si="9"/>
        <v>0</v>
      </c>
      <c r="M74" s="23">
        <f t="shared" si="10"/>
        <v>0</v>
      </c>
    </row>
    <row r="75" spans="2:13" ht="18.75" customHeight="1">
      <c r="B75" s="9" t="s">
        <v>13</v>
      </c>
      <c r="C75" s="17" t="s">
        <v>14</v>
      </c>
      <c r="D75" s="15">
        <v>2025</v>
      </c>
      <c r="E75" s="9"/>
      <c r="F75" s="9" t="s">
        <v>25</v>
      </c>
      <c r="I75" s="24" t="str">
        <f t="shared" si="6"/>
        <v>\I:</v>
      </c>
      <c r="J75" s="24" t="str">
        <f t="shared" si="7"/>
        <v>CAP_BND</v>
      </c>
      <c r="K75" s="24">
        <f t="shared" si="8"/>
        <v>2025</v>
      </c>
      <c r="L75" s="24">
        <f t="shared" si="9"/>
        <v>0</v>
      </c>
      <c r="M75" s="24" t="str">
        <f t="shared" si="10"/>
        <v>NEW_UTI_BS</v>
      </c>
    </row>
    <row r="76" spans="2:13" ht="18.75" customHeight="1">
      <c r="B76" s="5" t="s">
        <v>13</v>
      </c>
      <c r="C76" s="17" t="s">
        <v>14</v>
      </c>
      <c r="D76" s="14">
        <v>2030</v>
      </c>
      <c r="E76" s="5">
        <v>4.6920000000000002</v>
      </c>
      <c r="F76" s="12" t="s">
        <v>25</v>
      </c>
      <c r="I76" s="23">
        <f t="shared" si="6"/>
        <v>0</v>
      </c>
      <c r="J76" s="23" t="str">
        <f t="shared" si="7"/>
        <v>CAP_BND</v>
      </c>
      <c r="K76" s="23">
        <f t="shared" si="8"/>
        <v>2030</v>
      </c>
      <c r="L76" s="23">
        <f t="shared" si="9"/>
        <v>4.6920000000000002</v>
      </c>
      <c r="M76" s="23" t="str">
        <f t="shared" si="10"/>
        <v>NEW_UTI_BS</v>
      </c>
    </row>
    <row r="77" spans="2:13" ht="18.75" customHeight="1">
      <c r="B77" s="6" t="s">
        <v>13</v>
      </c>
      <c r="C77" s="17" t="s">
        <v>14</v>
      </c>
      <c r="D77" s="18">
        <v>2035</v>
      </c>
      <c r="E77" s="6"/>
      <c r="F77" s="6" t="s">
        <v>25</v>
      </c>
      <c r="I77" s="24" t="str">
        <f t="shared" si="6"/>
        <v>\I:</v>
      </c>
      <c r="J77" s="24" t="str">
        <f t="shared" si="7"/>
        <v>CAP_BND</v>
      </c>
      <c r="K77" s="24">
        <f t="shared" si="8"/>
        <v>2035</v>
      </c>
      <c r="L77" s="24">
        <f t="shared" si="9"/>
        <v>0</v>
      </c>
      <c r="M77" s="24" t="str">
        <f t="shared" si="10"/>
        <v>NEW_UTI_BS</v>
      </c>
    </row>
    <row r="78" spans="2:13" ht="18.75" customHeight="1">
      <c r="B78" s="5" t="s">
        <v>13</v>
      </c>
      <c r="C78" s="8" t="s">
        <v>14</v>
      </c>
      <c r="D78" s="14">
        <v>2040</v>
      </c>
      <c r="E78" s="5">
        <v>26.532</v>
      </c>
      <c r="F78" s="12" t="s">
        <v>25</v>
      </c>
      <c r="I78" s="23">
        <f t="shared" si="6"/>
        <v>0</v>
      </c>
      <c r="J78" s="23" t="str">
        <f t="shared" si="7"/>
        <v>CAP_BND</v>
      </c>
      <c r="K78" s="23">
        <f t="shared" si="8"/>
        <v>2040</v>
      </c>
      <c r="L78" s="23">
        <f t="shared" si="9"/>
        <v>26.532</v>
      </c>
      <c r="M78" s="23" t="str">
        <f t="shared" si="10"/>
        <v>NEW_UTI_BS</v>
      </c>
    </row>
    <row r="79" spans="2:13" ht="18.75" customHeight="1">
      <c r="B79" s="6" t="s">
        <v>13</v>
      </c>
      <c r="C79" s="17" t="s">
        <v>14</v>
      </c>
      <c r="D79" s="6">
        <v>2045</v>
      </c>
      <c r="E79" s="6"/>
      <c r="F79" s="6" t="s">
        <v>25</v>
      </c>
      <c r="I79" s="24" t="str">
        <f t="shared" si="6"/>
        <v>\I:</v>
      </c>
      <c r="J79" s="24" t="str">
        <f t="shared" si="7"/>
        <v>CAP_BND</v>
      </c>
      <c r="K79" s="24">
        <f t="shared" si="8"/>
        <v>2045</v>
      </c>
      <c r="L79" s="24">
        <f t="shared" si="9"/>
        <v>0</v>
      </c>
      <c r="M79" s="24" t="str">
        <f t="shared" si="10"/>
        <v>NEW_UTI_BS</v>
      </c>
    </row>
    <row r="80" spans="2:13" ht="18.75" customHeight="1" thickBot="1">
      <c r="B80" s="10" t="s">
        <v>13</v>
      </c>
      <c r="C80" s="17" t="s">
        <v>14</v>
      </c>
      <c r="D80" s="10">
        <v>2050</v>
      </c>
      <c r="E80" s="10">
        <v>49.796999999999997</v>
      </c>
      <c r="F80" s="13" t="s">
        <v>25</v>
      </c>
      <c r="I80" s="23">
        <f t="shared" si="6"/>
        <v>0</v>
      </c>
      <c r="J80" s="23" t="str">
        <f t="shared" si="7"/>
        <v>CAP_BND</v>
      </c>
      <c r="K80" s="23">
        <f t="shared" si="8"/>
        <v>2050</v>
      </c>
      <c r="L80" s="23">
        <f t="shared" si="9"/>
        <v>49.796999999999997</v>
      </c>
      <c r="M80" s="23" t="str">
        <f t="shared" si="10"/>
        <v>NEW_UTI_BS</v>
      </c>
    </row>
    <row r="81" spans="2:13" ht="18.75" customHeight="1" thickBot="1">
      <c r="B81" t="s">
        <v>17</v>
      </c>
      <c r="I81" s="24" t="str">
        <f t="shared" si="6"/>
        <v>\I:</v>
      </c>
      <c r="J81" s="24">
        <f t="shared" si="7"/>
        <v>0</v>
      </c>
      <c r="K81" s="24">
        <f t="shared" si="8"/>
        <v>0</v>
      </c>
      <c r="L81" s="24">
        <f t="shared" si="9"/>
        <v>0</v>
      </c>
      <c r="M81" s="24">
        <f t="shared" si="10"/>
        <v>0</v>
      </c>
    </row>
    <row r="82" spans="2:13" ht="18.75" customHeight="1">
      <c r="B82" s="9" t="s">
        <v>13</v>
      </c>
      <c r="C82" s="17" t="s">
        <v>14</v>
      </c>
      <c r="D82" s="9">
        <v>2025</v>
      </c>
      <c r="E82" s="9"/>
      <c r="F82" s="9" t="s">
        <v>26</v>
      </c>
      <c r="I82" s="23" t="str">
        <f t="shared" si="6"/>
        <v>\I:</v>
      </c>
      <c r="J82" s="23" t="str">
        <f t="shared" si="7"/>
        <v>CAP_BND</v>
      </c>
      <c r="K82" s="23">
        <f t="shared" si="8"/>
        <v>2025</v>
      </c>
      <c r="L82" s="23">
        <f t="shared" si="9"/>
        <v>0</v>
      </c>
      <c r="M82" s="23" t="str">
        <f t="shared" si="10"/>
        <v>NEW_RES_BS</v>
      </c>
    </row>
    <row r="83" spans="2:13" ht="18.75" customHeight="1">
      <c r="B83" s="5" t="s">
        <v>13</v>
      </c>
      <c r="C83" s="17" t="s">
        <v>14</v>
      </c>
      <c r="D83" s="5">
        <v>2030</v>
      </c>
      <c r="E83" s="5"/>
      <c r="F83" s="12" t="s">
        <v>26</v>
      </c>
      <c r="I83" s="24" t="str">
        <f t="shared" si="6"/>
        <v>\I:</v>
      </c>
      <c r="J83" s="24" t="str">
        <f t="shared" si="7"/>
        <v>CAP_BND</v>
      </c>
      <c r="K83" s="24">
        <f t="shared" si="8"/>
        <v>2030</v>
      </c>
      <c r="L83" s="24">
        <f t="shared" si="9"/>
        <v>0</v>
      </c>
      <c r="M83" s="24" t="str">
        <f t="shared" si="10"/>
        <v>NEW_RES_BS</v>
      </c>
    </row>
    <row r="84" spans="2:13" ht="18.75" customHeight="1">
      <c r="B84" s="6" t="s">
        <v>13</v>
      </c>
      <c r="C84" s="17" t="s">
        <v>14</v>
      </c>
      <c r="D84" s="6">
        <v>2035</v>
      </c>
      <c r="E84" s="6"/>
      <c r="F84" s="6" t="s">
        <v>26</v>
      </c>
      <c r="I84" s="23" t="str">
        <f t="shared" si="6"/>
        <v>\I:</v>
      </c>
      <c r="J84" s="23" t="str">
        <f t="shared" si="7"/>
        <v>CAP_BND</v>
      </c>
      <c r="K84" s="23">
        <f t="shared" si="8"/>
        <v>2035</v>
      </c>
      <c r="L84" s="23">
        <f t="shared" si="9"/>
        <v>0</v>
      </c>
      <c r="M84" s="23" t="str">
        <f t="shared" si="10"/>
        <v>NEW_RES_BS</v>
      </c>
    </row>
    <row r="85" spans="2:13" ht="18.75" customHeight="1">
      <c r="B85" s="5" t="s">
        <v>13</v>
      </c>
      <c r="C85" s="8" t="s">
        <v>14</v>
      </c>
      <c r="D85" s="5">
        <v>2040</v>
      </c>
      <c r="E85" s="5"/>
      <c r="F85" s="12" t="s">
        <v>26</v>
      </c>
      <c r="I85" s="24" t="str">
        <f t="shared" si="6"/>
        <v>\I:</v>
      </c>
      <c r="J85" s="24" t="str">
        <f t="shared" si="7"/>
        <v>CAP_BND</v>
      </c>
      <c r="K85" s="24">
        <f t="shared" si="8"/>
        <v>2040</v>
      </c>
      <c r="L85" s="24">
        <f t="shared" si="9"/>
        <v>0</v>
      </c>
      <c r="M85" s="24" t="str">
        <f t="shared" si="10"/>
        <v>NEW_RES_BS</v>
      </c>
    </row>
    <row r="86" spans="2:13" ht="18.75" customHeight="1">
      <c r="B86" s="6" t="s">
        <v>13</v>
      </c>
      <c r="C86" s="17" t="s">
        <v>14</v>
      </c>
      <c r="D86" s="6">
        <v>2045</v>
      </c>
      <c r="E86" s="6"/>
      <c r="F86" s="6" t="s">
        <v>26</v>
      </c>
      <c r="I86" s="23" t="str">
        <f t="shared" si="6"/>
        <v>\I:</v>
      </c>
      <c r="J86" s="23" t="str">
        <f t="shared" si="7"/>
        <v>CAP_BND</v>
      </c>
      <c r="K86" s="23">
        <f t="shared" si="8"/>
        <v>2045</v>
      </c>
      <c r="L86" s="23">
        <f t="shared" si="9"/>
        <v>0</v>
      </c>
      <c r="M86" s="23" t="str">
        <f t="shared" si="10"/>
        <v>NEW_RES_BS</v>
      </c>
    </row>
    <row r="87" spans="2:13" ht="18.75" customHeight="1" thickBot="1">
      <c r="B87" s="10" t="s">
        <v>13</v>
      </c>
      <c r="C87" s="17" t="s">
        <v>14</v>
      </c>
      <c r="D87" s="10">
        <v>2050</v>
      </c>
      <c r="E87" s="10"/>
      <c r="F87" s="13" t="s">
        <v>26</v>
      </c>
      <c r="I87" s="29" t="str">
        <f t="shared" si="6"/>
        <v>\I:</v>
      </c>
      <c r="J87" s="29" t="str">
        <f t="shared" si="7"/>
        <v>CAP_BND</v>
      </c>
      <c r="K87" s="29">
        <f t="shared" si="8"/>
        <v>2050</v>
      </c>
      <c r="L87" s="29">
        <f t="shared" si="9"/>
        <v>0</v>
      </c>
      <c r="M87" s="29" t="str">
        <f t="shared" si="10"/>
        <v>NEW_RES_BS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D9493-8910-4400-8868-45B910E390AB}">
  <dimension ref="B1:M87"/>
  <sheetViews>
    <sheetView topLeftCell="A18" workbookViewId="0">
      <selection activeCell="E33" sqref="E33:E38"/>
    </sheetView>
  </sheetViews>
  <sheetFormatPr defaultRowHeight="13.2"/>
  <cols>
    <col min="1" max="1" width="2.5546875" customWidth="1"/>
    <col min="2" max="2" width="15.33203125" customWidth="1"/>
    <col min="3" max="3" width="15.109375" customWidth="1"/>
    <col min="4" max="4" width="17.109375" customWidth="1"/>
    <col min="5" max="5" width="21.6640625" customWidth="1"/>
    <col min="6" max="6" width="16.5546875" customWidth="1"/>
    <col min="12" max="12" width="11.88671875" customWidth="1"/>
    <col min="13" max="13" width="13.44140625" customWidth="1"/>
  </cols>
  <sheetData>
    <row r="1" spans="2:13" ht="17.399999999999999">
      <c r="B1" s="21" t="s">
        <v>0</v>
      </c>
      <c r="C1" s="22"/>
      <c r="D1" s="22"/>
      <c r="E1" s="22"/>
      <c r="F1" s="22"/>
      <c r="I1" s="21" t="s">
        <v>1</v>
      </c>
      <c r="J1" s="22"/>
      <c r="K1" s="22"/>
      <c r="L1" s="22"/>
      <c r="M1" s="22"/>
    </row>
    <row r="3" spans="2:13" ht="18.75" customHeight="1" thickBot="1">
      <c r="I3" s="25" t="s">
        <v>2</v>
      </c>
      <c r="J3" s="25"/>
      <c r="K3" s="25"/>
      <c r="L3" s="25"/>
      <c r="M3" s="25"/>
    </row>
    <row r="4" spans="2:13" ht="13.8" thickBot="1">
      <c r="B4" s="1" t="s">
        <v>3</v>
      </c>
      <c r="C4" s="1" t="s">
        <v>4</v>
      </c>
      <c r="D4" s="1" t="s">
        <v>5</v>
      </c>
      <c r="E4" s="1" t="s">
        <v>8</v>
      </c>
      <c r="F4" s="1" t="s">
        <v>7</v>
      </c>
      <c r="I4" s="26" t="s">
        <v>3</v>
      </c>
      <c r="J4" s="26" t="s">
        <v>4</v>
      </c>
      <c r="K4" s="26" t="s">
        <v>5</v>
      </c>
      <c r="L4" s="26" t="s">
        <v>8</v>
      </c>
      <c r="M4" s="26" t="s">
        <v>7</v>
      </c>
    </row>
    <row r="5" spans="2:13" ht="27" thickBot="1">
      <c r="B5" s="3" t="s">
        <v>9</v>
      </c>
      <c r="C5" s="3" t="s">
        <v>10</v>
      </c>
      <c r="D5" s="3" t="s">
        <v>5</v>
      </c>
      <c r="E5" s="3" t="s">
        <v>11</v>
      </c>
      <c r="F5" s="3" t="s">
        <v>12</v>
      </c>
      <c r="I5" s="27" t="s">
        <v>9</v>
      </c>
      <c r="J5" s="27" t="s">
        <v>10</v>
      </c>
      <c r="K5" s="27" t="s">
        <v>5</v>
      </c>
      <c r="L5" s="27" t="s">
        <v>11</v>
      </c>
      <c r="M5" s="27" t="s">
        <v>12</v>
      </c>
    </row>
    <row r="6" spans="2:13" ht="18.75" customHeight="1">
      <c r="B6" s="4" t="s">
        <v>13</v>
      </c>
      <c r="C6" s="19" t="s">
        <v>14</v>
      </c>
      <c r="D6" s="4">
        <v>2025</v>
      </c>
      <c r="E6" s="4"/>
      <c r="F6" s="4" t="s">
        <v>15</v>
      </c>
      <c r="I6" s="28" t="str">
        <f>IF(ISNUMBER(E6),B6,"\I:")</f>
        <v>\I:</v>
      </c>
      <c r="J6" s="28" t="str">
        <f>C6</f>
        <v>CAP_BND</v>
      </c>
      <c r="K6" s="28">
        <f t="shared" ref="K6:M6" si="0">D6</f>
        <v>2025</v>
      </c>
      <c r="L6" s="28">
        <f t="shared" si="0"/>
        <v>0</v>
      </c>
      <c r="M6" s="28" t="str">
        <f t="shared" si="0"/>
        <v>NEW_NUC</v>
      </c>
    </row>
    <row r="7" spans="2:13" ht="18.75" customHeight="1">
      <c r="B7" s="5" t="s">
        <v>13</v>
      </c>
      <c r="C7" s="12" t="s">
        <v>14</v>
      </c>
      <c r="D7" s="5">
        <v>2030</v>
      </c>
      <c r="E7" s="5">
        <v>0.48599999999999999</v>
      </c>
      <c r="F7" s="5" t="s">
        <v>15</v>
      </c>
      <c r="I7" s="24" t="str">
        <f t="shared" ref="I7:I70" si="1">IF(ISNUMBER(E7),B7,"\I:")</f>
        <v>UP</v>
      </c>
      <c r="J7" s="24" t="str">
        <f t="shared" ref="J7:J70" si="2">C7</f>
        <v>CAP_BND</v>
      </c>
      <c r="K7" s="24">
        <f t="shared" ref="K7:K70" si="3">D7</f>
        <v>2030</v>
      </c>
      <c r="L7" s="24">
        <f t="shared" ref="L7:L70" si="4">E7</f>
        <v>0.48599999999999999</v>
      </c>
      <c r="M7" s="24" t="str">
        <f t="shared" ref="M7:M70" si="5">F7</f>
        <v>NEW_NUC</v>
      </c>
    </row>
    <row r="8" spans="2:13" ht="18.75" customHeight="1">
      <c r="B8" s="6" t="s">
        <v>13</v>
      </c>
      <c r="C8" s="19" t="s">
        <v>14</v>
      </c>
      <c r="D8" s="6">
        <v>2035</v>
      </c>
      <c r="E8" s="6"/>
      <c r="F8" s="6" t="s">
        <v>15</v>
      </c>
      <c r="I8" s="23" t="str">
        <f t="shared" si="1"/>
        <v>\I:</v>
      </c>
      <c r="J8" s="23" t="str">
        <f t="shared" si="2"/>
        <v>CAP_BND</v>
      </c>
      <c r="K8" s="23">
        <f t="shared" si="3"/>
        <v>2035</v>
      </c>
      <c r="L8" s="23">
        <f t="shared" si="4"/>
        <v>0</v>
      </c>
      <c r="M8" s="23" t="str">
        <f t="shared" si="5"/>
        <v>NEW_NUC</v>
      </c>
    </row>
    <row r="9" spans="2:13" ht="18.75" customHeight="1">
      <c r="B9" s="5" t="s">
        <v>13</v>
      </c>
      <c r="C9" s="12" t="s">
        <v>14</v>
      </c>
      <c r="D9" s="5">
        <v>2040</v>
      </c>
      <c r="E9" s="5">
        <v>3</v>
      </c>
      <c r="F9" s="5" t="s">
        <v>15</v>
      </c>
      <c r="I9" s="24" t="str">
        <f t="shared" si="1"/>
        <v>UP</v>
      </c>
      <c r="J9" s="24" t="str">
        <f t="shared" si="2"/>
        <v>CAP_BND</v>
      </c>
      <c r="K9" s="24">
        <f t="shared" si="3"/>
        <v>2040</v>
      </c>
      <c r="L9" s="24">
        <f t="shared" si="4"/>
        <v>3</v>
      </c>
      <c r="M9" s="24" t="str">
        <f t="shared" si="5"/>
        <v>NEW_NUC</v>
      </c>
    </row>
    <row r="10" spans="2:13" ht="18.75" customHeight="1">
      <c r="B10" s="6" t="s">
        <v>13</v>
      </c>
      <c r="C10" s="19" t="s">
        <v>14</v>
      </c>
      <c r="D10" s="6">
        <v>2045</v>
      </c>
      <c r="E10" s="6"/>
      <c r="F10" s="6" t="s">
        <v>15</v>
      </c>
      <c r="I10" s="23" t="str">
        <f t="shared" si="1"/>
        <v>\I:</v>
      </c>
      <c r="J10" s="23" t="str">
        <f t="shared" si="2"/>
        <v>CAP_BND</v>
      </c>
      <c r="K10" s="23">
        <f t="shared" si="3"/>
        <v>2045</v>
      </c>
      <c r="L10" s="23">
        <f t="shared" si="4"/>
        <v>0</v>
      </c>
      <c r="M10" s="23" t="str">
        <f t="shared" si="5"/>
        <v>NEW_NUC</v>
      </c>
    </row>
    <row r="11" spans="2:13" ht="18.75" customHeight="1" thickBot="1">
      <c r="B11" s="7" t="s">
        <v>13</v>
      </c>
      <c r="C11" s="30" t="s">
        <v>14</v>
      </c>
      <c r="D11" s="7">
        <v>2050</v>
      </c>
      <c r="E11" s="7">
        <v>6</v>
      </c>
      <c r="F11" s="7" t="s">
        <v>15</v>
      </c>
      <c r="I11" s="24" t="str">
        <f t="shared" si="1"/>
        <v>UP</v>
      </c>
      <c r="J11" s="24" t="str">
        <f t="shared" si="2"/>
        <v>CAP_BND</v>
      </c>
      <c r="K11" s="24">
        <f t="shared" si="3"/>
        <v>2050</v>
      </c>
      <c r="L11" s="24">
        <f t="shared" si="4"/>
        <v>6</v>
      </c>
      <c r="M11" s="24" t="str">
        <f t="shared" si="5"/>
        <v>NEW_NUC</v>
      </c>
    </row>
    <row r="12" spans="2:13" ht="18.75" customHeight="1">
      <c r="I12" s="23" t="str">
        <f t="shared" si="1"/>
        <v>\I:</v>
      </c>
      <c r="J12" s="23">
        <f t="shared" si="2"/>
        <v>0</v>
      </c>
      <c r="K12" s="23">
        <f t="shared" si="3"/>
        <v>0</v>
      </c>
      <c r="L12" s="23">
        <f t="shared" si="4"/>
        <v>0</v>
      </c>
      <c r="M12" s="23">
        <f t="shared" si="5"/>
        <v>0</v>
      </c>
    </row>
    <row r="13" spans="2:13" ht="18.75" customHeight="1">
      <c r="I13" s="24" t="str">
        <f t="shared" si="1"/>
        <v>\I:</v>
      </c>
      <c r="J13" s="24">
        <f t="shared" si="2"/>
        <v>0</v>
      </c>
      <c r="K13" s="24">
        <f t="shared" si="3"/>
        <v>0</v>
      </c>
      <c r="L13" s="24">
        <f t="shared" si="4"/>
        <v>0</v>
      </c>
      <c r="M13" s="24">
        <f t="shared" si="5"/>
        <v>0</v>
      </c>
    </row>
    <row r="14" spans="2:13" ht="18.75" customHeight="1">
      <c r="I14" s="23" t="str">
        <f t="shared" si="1"/>
        <v>\I:</v>
      </c>
      <c r="J14" s="23">
        <f t="shared" si="2"/>
        <v>0</v>
      </c>
      <c r="K14" s="23">
        <f t="shared" si="3"/>
        <v>0</v>
      </c>
      <c r="L14" s="23">
        <f t="shared" si="4"/>
        <v>0</v>
      </c>
      <c r="M14" s="23">
        <f t="shared" si="5"/>
        <v>0</v>
      </c>
    </row>
    <row r="15" spans="2:13" ht="18.75" customHeight="1">
      <c r="I15" s="24" t="str">
        <f t="shared" si="1"/>
        <v>\I:</v>
      </c>
      <c r="J15" s="24">
        <f t="shared" si="2"/>
        <v>0</v>
      </c>
      <c r="K15" s="24">
        <f t="shared" si="3"/>
        <v>0</v>
      </c>
      <c r="L15" s="24">
        <f t="shared" si="4"/>
        <v>0</v>
      </c>
      <c r="M15" s="24">
        <f t="shared" si="5"/>
        <v>0</v>
      </c>
    </row>
    <row r="16" spans="2:13" ht="18.75" customHeight="1">
      <c r="B16" s="2"/>
      <c r="I16" s="23" t="str">
        <f t="shared" si="1"/>
        <v>\I:</v>
      </c>
      <c r="J16" s="23">
        <f t="shared" si="2"/>
        <v>0</v>
      </c>
      <c r="K16" s="23">
        <f t="shared" si="3"/>
        <v>0</v>
      </c>
      <c r="L16" s="23">
        <f t="shared" si="4"/>
        <v>0</v>
      </c>
      <c r="M16" s="23">
        <f t="shared" si="5"/>
        <v>0</v>
      </c>
    </row>
    <row r="17" spans="2:13" ht="18.75" customHeight="1">
      <c r="B17" s="1" t="s">
        <v>3</v>
      </c>
      <c r="C17" s="1" t="s">
        <v>4</v>
      </c>
      <c r="D17" s="1" t="s">
        <v>5</v>
      </c>
      <c r="E17" s="1" t="s">
        <v>8</v>
      </c>
      <c r="F17" s="1" t="s">
        <v>7</v>
      </c>
      <c r="I17" s="24" t="str">
        <f t="shared" si="1"/>
        <v>\I:</v>
      </c>
      <c r="J17" s="24"/>
      <c r="K17" s="24"/>
      <c r="L17" s="24"/>
      <c r="M17" s="24"/>
    </row>
    <row r="18" spans="2:13" ht="28.2" customHeight="1" thickBot="1">
      <c r="B18" s="11" t="s">
        <v>9</v>
      </c>
      <c r="C18" s="11" t="s">
        <v>10</v>
      </c>
      <c r="D18" s="11" t="s">
        <v>5</v>
      </c>
      <c r="E18" s="11" t="s">
        <v>11</v>
      </c>
      <c r="F18" s="11" t="s">
        <v>12</v>
      </c>
      <c r="I18" s="23" t="str">
        <f t="shared" si="1"/>
        <v>\I:</v>
      </c>
      <c r="J18" s="23"/>
      <c r="K18" s="23"/>
      <c r="L18" s="23"/>
      <c r="M18" s="23"/>
    </row>
    <row r="19" spans="2:13" ht="18.75" customHeight="1">
      <c r="B19" s="34" t="s">
        <v>13</v>
      </c>
      <c r="C19" s="34" t="s">
        <v>14</v>
      </c>
      <c r="D19" s="34">
        <v>2025</v>
      </c>
      <c r="E19" s="34"/>
      <c r="F19" s="34" t="s">
        <v>16</v>
      </c>
      <c r="I19" s="24" t="str">
        <f t="shared" si="1"/>
        <v>\I:</v>
      </c>
      <c r="J19" s="24" t="str">
        <f t="shared" si="2"/>
        <v>CAP_BND</v>
      </c>
      <c r="K19" s="24">
        <f t="shared" si="3"/>
        <v>2025</v>
      </c>
      <c r="L19" s="24">
        <f t="shared" si="4"/>
        <v>0</v>
      </c>
      <c r="M19" s="24" t="str">
        <f t="shared" si="5"/>
        <v>NEW_CCGT</v>
      </c>
    </row>
    <row r="20" spans="2:13" ht="18.75" customHeight="1">
      <c r="B20" s="35" t="s">
        <v>13</v>
      </c>
      <c r="C20" s="35" t="s">
        <v>14</v>
      </c>
      <c r="D20" s="35">
        <v>2030</v>
      </c>
      <c r="E20" s="35"/>
      <c r="F20" s="35" t="s">
        <v>16</v>
      </c>
      <c r="I20" s="23" t="str">
        <f t="shared" si="1"/>
        <v>\I:</v>
      </c>
      <c r="J20" s="23" t="str">
        <f t="shared" si="2"/>
        <v>CAP_BND</v>
      </c>
      <c r="K20" s="23">
        <f t="shared" si="3"/>
        <v>2030</v>
      </c>
      <c r="L20" s="23">
        <f t="shared" si="4"/>
        <v>0</v>
      </c>
      <c r="M20" s="23" t="str">
        <f t="shared" si="5"/>
        <v>NEW_CCGT</v>
      </c>
    </row>
    <row r="21" spans="2:13" ht="18.75" customHeight="1">
      <c r="B21" s="35" t="s">
        <v>13</v>
      </c>
      <c r="C21" s="35" t="s">
        <v>14</v>
      </c>
      <c r="D21" s="35">
        <v>2035</v>
      </c>
      <c r="E21" s="35">
        <v>0</v>
      </c>
      <c r="F21" s="35" t="s">
        <v>16</v>
      </c>
      <c r="I21" s="24" t="str">
        <f t="shared" si="1"/>
        <v>UP</v>
      </c>
      <c r="J21" s="24" t="str">
        <f t="shared" si="2"/>
        <v>CAP_BND</v>
      </c>
      <c r="K21" s="24">
        <f t="shared" si="3"/>
        <v>2035</v>
      </c>
      <c r="L21" s="24">
        <f t="shared" si="4"/>
        <v>0</v>
      </c>
      <c r="M21" s="24" t="str">
        <f t="shared" si="5"/>
        <v>NEW_CCGT</v>
      </c>
    </row>
    <row r="22" spans="2:13" ht="18.75" customHeight="1">
      <c r="B22" s="35" t="s">
        <v>13</v>
      </c>
      <c r="C22" s="35" t="s">
        <v>14</v>
      </c>
      <c r="D22" s="35">
        <v>2040</v>
      </c>
      <c r="E22" s="35">
        <v>0</v>
      </c>
      <c r="F22" s="35" t="s">
        <v>16</v>
      </c>
      <c r="I22" s="23" t="str">
        <f t="shared" si="1"/>
        <v>UP</v>
      </c>
      <c r="J22" s="23" t="str">
        <f t="shared" si="2"/>
        <v>CAP_BND</v>
      </c>
      <c r="K22" s="23">
        <f t="shared" si="3"/>
        <v>2040</v>
      </c>
      <c r="L22" s="23">
        <f t="shared" si="4"/>
        <v>0</v>
      </c>
      <c r="M22" s="23" t="str">
        <f t="shared" si="5"/>
        <v>NEW_CCGT</v>
      </c>
    </row>
    <row r="23" spans="2:13" ht="18.75" customHeight="1">
      <c r="B23" s="35" t="s">
        <v>13</v>
      </c>
      <c r="C23" s="35" t="s">
        <v>14</v>
      </c>
      <c r="D23" s="35">
        <v>2045</v>
      </c>
      <c r="E23" s="35"/>
      <c r="F23" s="35" t="s">
        <v>16</v>
      </c>
      <c r="I23" s="24" t="str">
        <f t="shared" si="1"/>
        <v>\I:</v>
      </c>
      <c r="J23" s="24" t="str">
        <f t="shared" si="2"/>
        <v>CAP_BND</v>
      </c>
      <c r="K23" s="24">
        <f t="shared" si="3"/>
        <v>2045</v>
      </c>
      <c r="L23" s="24">
        <f t="shared" si="4"/>
        <v>0</v>
      </c>
      <c r="M23" s="24" t="str">
        <f t="shared" si="5"/>
        <v>NEW_CCGT</v>
      </c>
    </row>
    <row r="24" spans="2:13" ht="18.75" customHeight="1" thickBot="1">
      <c r="B24" s="36" t="s">
        <v>13</v>
      </c>
      <c r="C24" s="36" t="s">
        <v>14</v>
      </c>
      <c r="D24" s="36">
        <v>2050</v>
      </c>
      <c r="E24" s="36">
        <v>0</v>
      </c>
      <c r="F24" s="36" t="s">
        <v>16</v>
      </c>
      <c r="I24" s="23" t="str">
        <f t="shared" si="1"/>
        <v>UP</v>
      </c>
      <c r="J24" s="23" t="str">
        <f t="shared" si="2"/>
        <v>CAP_BND</v>
      </c>
      <c r="K24" s="23">
        <f t="shared" si="3"/>
        <v>2050</v>
      </c>
      <c r="L24" s="23">
        <f t="shared" si="4"/>
        <v>0</v>
      </c>
      <c r="M24" s="23" t="str">
        <f t="shared" si="5"/>
        <v>NEW_CCGT</v>
      </c>
    </row>
    <row r="25" spans="2:13" ht="18.75" customHeight="1" thickBot="1">
      <c r="B25" s="22" t="s">
        <v>17</v>
      </c>
      <c r="C25" s="22"/>
      <c r="D25" s="22"/>
      <c r="E25" s="22"/>
      <c r="F25" s="22"/>
      <c r="I25" s="24" t="str">
        <f t="shared" si="1"/>
        <v>\I:</v>
      </c>
      <c r="J25" s="24">
        <f t="shared" si="2"/>
        <v>0</v>
      </c>
      <c r="K25" s="24">
        <f t="shared" si="3"/>
        <v>0</v>
      </c>
      <c r="L25" s="24">
        <f t="shared" si="4"/>
        <v>0</v>
      </c>
      <c r="M25" s="24">
        <f t="shared" si="5"/>
        <v>0</v>
      </c>
    </row>
    <row r="26" spans="2:13" ht="18.75" customHeight="1">
      <c r="B26" s="34" t="s">
        <v>13</v>
      </c>
      <c r="C26" s="34" t="s">
        <v>14</v>
      </c>
      <c r="D26" s="34">
        <v>2025</v>
      </c>
      <c r="E26" s="34"/>
      <c r="F26" s="34" t="s">
        <v>18</v>
      </c>
      <c r="I26" s="23" t="str">
        <f t="shared" si="1"/>
        <v>\I:</v>
      </c>
      <c r="J26" s="23" t="str">
        <f t="shared" si="2"/>
        <v>CAP_BND</v>
      </c>
      <c r="K26" s="23">
        <f t="shared" si="3"/>
        <v>2025</v>
      </c>
      <c r="L26" s="23">
        <f t="shared" si="4"/>
        <v>0</v>
      </c>
      <c r="M26" s="23" t="str">
        <f t="shared" si="5"/>
        <v>NEW_OCGT</v>
      </c>
    </row>
    <row r="27" spans="2:13" ht="18.75" customHeight="1">
      <c r="B27" s="35" t="s">
        <v>13</v>
      </c>
      <c r="C27" s="35" t="s">
        <v>14</v>
      </c>
      <c r="D27" s="35">
        <v>2030</v>
      </c>
      <c r="E27" s="35"/>
      <c r="F27" s="35" t="s">
        <v>18</v>
      </c>
      <c r="I27" s="24" t="str">
        <f t="shared" si="1"/>
        <v>\I:</v>
      </c>
      <c r="J27" s="24" t="str">
        <f t="shared" si="2"/>
        <v>CAP_BND</v>
      </c>
      <c r="K27" s="24">
        <f t="shared" si="3"/>
        <v>2030</v>
      </c>
      <c r="L27" s="24">
        <f t="shared" si="4"/>
        <v>0</v>
      </c>
      <c r="M27" s="24" t="str">
        <f t="shared" si="5"/>
        <v>NEW_OCGT</v>
      </c>
    </row>
    <row r="28" spans="2:13" ht="18.75" customHeight="1">
      <c r="B28" s="35" t="s">
        <v>13</v>
      </c>
      <c r="C28" s="35" t="s">
        <v>14</v>
      </c>
      <c r="D28" s="35">
        <v>2035</v>
      </c>
      <c r="E28" s="35">
        <v>0.23200000000000001</v>
      </c>
      <c r="F28" s="35" t="s">
        <v>18</v>
      </c>
      <c r="I28" s="23" t="str">
        <f t="shared" si="1"/>
        <v>UP</v>
      </c>
      <c r="J28" s="23" t="str">
        <f t="shared" si="2"/>
        <v>CAP_BND</v>
      </c>
      <c r="K28" s="23">
        <f t="shared" si="3"/>
        <v>2035</v>
      </c>
      <c r="L28" s="23">
        <f t="shared" si="4"/>
        <v>0.23200000000000001</v>
      </c>
      <c r="M28" s="23" t="str">
        <f t="shared" si="5"/>
        <v>NEW_OCGT</v>
      </c>
    </row>
    <row r="29" spans="2:13" ht="18.75" customHeight="1">
      <c r="B29" s="35" t="s">
        <v>13</v>
      </c>
      <c r="C29" s="35" t="s">
        <v>14</v>
      </c>
      <c r="D29" s="35">
        <v>2040</v>
      </c>
      <c r="E29" s="35">
        <v>0.23200000000000001</v>
      </c>
      <c r="F29" s="35" t="s">
        <v>18</v>
      </c>
      <c r="I29" s="24" t="str">
        <f t="shared" si="1"/>
        <v>UP</v>
      </c>
      <c r="J29" s="24" t="str">
        <f t="shared" si="2"/>
        <v>CAP_BND</v>
      </c>
      <c r="K29" s="24">
        <f t="shared" si="3"/>
        <v>2040</v>
      </c>
      <c r="L29" s="24">
        <f t="shared" si="4"/>
        <v>0.23200000000000001</v>
      </c>
      <c r="M29" s="24" t="str">
        <f t="shared" si="5"/>
        <v>NEW_OCGT</v>
      </c>
    </row>
    <row r="30" spans="2:13" ht="18.75" customHeight="1">
      <c r="B30" s="35" t="s">
        <v>13</v>
      </c>
      <c r="C30" s="35" t="s">
        <v>14</v>
      </c>
      <c r="D30" s="35">
        <v>2045</v>
      </c>
      <c r="E30" s="35"/>
      <c r="F30" s="35" t="s">
        <v>18</v>
      </c>
      <c r="I30" s="23" t="str">
        <f t="shared" si="1"/>
        <v>\I:</v>
      </c>
      <c r="J30" s="23" t="str">
        <f t="shared" si="2"/>
        <v>CAP_BND</v>
      </c>
      <c r="K30" s="23">
        <f t="shared" si="3"/>
        <v>2045</v>
      </c>
      <c r="L30" s="23">
        <f t="shared" si="4"/>
        <v>0</v>
      </c>
      <c r="M30" s="23" t="str">
        <f t="shared" si="5"/>
        <v>NEW_OCGT</v>
      </c>
    </row>
    <row r="31" spans="2:13" ht="18.75" customHeight="1" thickBot="1">
      <c r="B31" s="36" t="s">
        <v>13</v>
      </c>
      <c r="C31" s="36" t="s">
        <v>14</v>
      </c>
      <c r="D31" s="36">
        <v>2050</v>
      </c>
      <c r="E31" s="36"/>
      <c r="F31" s="36" t="s">
        <v>18</v>
      </c>
      <c r="I31" s="24" t="str">
        <f t="shared" si="1"/>
        <v>\I:</v>
      </c>
      <c r="J31" s="24" t="str">
        <f t="shared" si="2"/>
        <v>CAP_BND</v>
      </c>
      <c r="K31" s="24">
        <f t="shared" si="3"/>
        <v>2050</v>
      </c>
      <c r="L31" s="24">
        <f t="shared" si="4"/>
        <v>0</v>
      </c>
      <c r="M31" s="24" t="str">
        <f t="shared" si="5"/>
        <v>NEW_OCGT</v>
      </c>
    </row>
    <row r="32" spans="2:13" ht="18.75" customHeight="1" thickBot="1">
      <c r="B32" t="s">
        <v>17</v>
      </c>
      <c r="I32" s="23" t="str">
        <f t="shared" si="1"/>
        <v>\I:</v>
      </c>
      <c r="J32" s="23">
        <f t="shared" si="2"/>
        <v>0</v>
      </c>
      <c r="K32" s="23">
        <f t="shared" si="3"/>
        <v>0</v>
      </c>
      <c r="L32" s="23">
        <f t="shared" si="4"/>
        <v>0</v>
      </c>
      <c r="M32" s="23">
        <f t="shared" si="5"/>
        <v>0</v>
      </c>
    </row>
    <row r="33" spans="2:13" ht="18.75" customHeight="1">
      <c r="B33" s="32" t="s">
        <v>13</v>
      </c>
      <c r="C33" s="32" t="s">
        <v>14</v>
      </c>
      <c r="D33" s="32">
        <v>2025</v>
      </c>
      <c r="E33" s="32"/>
      <c r="F33" s="32" t="s">
        <v>19</v>
      </c>
      <c r="I33" s="24" t="str">
        <f t="shared" si="1"/>
        <v>\I:</v>
      </c>
      <c r="J33" s="24" t="str">
        <f t="shared" si="2"/>
        <v>CAP_BND</v>
      </c>
      <c r="K33" s="24">
        <f t="shared" si="3"/>
        <v>2025</v>
      </c>
      <c r="L33" s="24">
        <f t="shared" si="4"/>
        <v>0</v>
      </c>
      <c r="M33" s="24" t="str">
        <f t="shared" si="5"/>
        <v>NEW_H2_CCGT</v>
      </c>
    </row>
    <row r="34" spans="2:13" ht="18.75" customHeight="1">
      <c r="B34" s="8" t="s">
        <v>13</v>
      </c>
      <c r="C34" s="8" t="s">
        <v>14</v>
      </c>
      <c r="D34" s="8">
        <v>2030</v>
      </c>
      <c r="E34" s="8"/>
      <c r="F34" s="8" t="s">
        <v>19</v>
      </c>
      <c r="I34" s="23" t="str">
        <f t="shared" si="1"/>
        <v>\I:</v>
      </c>
      <c r="J34" s="23" t="str">
        <f t="shared" si="2"/>
        <v>CAP_BND</v>
      </c>
      <c r="K34" s="23">
        <f t="shared" si="3"/>
        <v>2030</v>
      </c>
      <c r="L34" s="23">
        <f t="shared" si="4"/>
        <v>0</v>
      </c>
      <c r="M34" s="23" t="str">
        <f t="shared" si="5"/>
        <v>NEW_H2_CCGT</v>
      </c>
    </row>
    <row r="35" spans="2:13" ht="18.75" customHeight="1">
      <c r="B35" s="8" t="s">
        <v>13</v>
      </c>
      <c r="C35" s="8" t="s">
        <v>14</v>
      </c>
      <c r="D35" s="8">
        <v>2035</v>
      </c>
      <c r="E35" s="8">
        <v>5.7949999999999999</v>
      </c>
      <c r="F35" s="8" t="s">
        <v>19</v>
      </c>
      <c r="I35" s="24" t="str">
        <f t="shared" si="1"/>
        <v>UP</v>
      </c>
      <c r="J35" s="24" t="str">
        <f t="shared" si="2"/>
        <v>CAP_BND</v>
      </c>
      <c r="K35" s="24">
        <f t="shared" si="3"/>
        <v>2035</v>
      </c>
      <c r="L35" s="24">
        <f t="shared" si="4"/>
        <v>5.7949999999999999</v>
      </c>
      <c r="M35" s="24" t="str">
        <f t="shared" si="5"/>
        <v>NEW_H2_CCGT</v>
      </c>
    </row>
    <row r="36" spans="2:13" ht="18.75" customHeight="1">
      <c r="B36" s="8" t="s">
        <v>13</v>
      </c>
      <c r="C36" s="8" t="s">
        <v>14</v>
      </c>
      <c r="D36" s="8">
        <v>2040</v>
      </c>
      <c r="E36" s="8">
        <v>9.7349999999999994</v>
      </c>
      <c r="F36" s="8" t="s">
        <v>19</v>
      </c>
      <c r="I36" s="23" t="str">
        <f t="shared" si="1"/>
        <v>UP</v>
      </c>
      <c r="J36" s="23" t="str">
        <f t="shared" si="2"/>
        <v>CAP_BND</v>
      </c>
      <c r="K36" s="23">
        <f t="shared" si="3"/>
        <v>2040</v>
      </c>
      <c r="L36" s="23">
        <f t="shared" si="4"/>
        <v>9.7349999999999994</v>
      </c>
      <c r="M36" s="23" t="str">
        <f t="shared" si="5"/>
        <v>NEW_H2_CCGT</v>
      </c>
    </row>
    <row r="37" spans="2:13" ht="18.75" customHeight="1">
      <c r="B37" s="8" t="s">
        <v>13</v>
      </c>
      <c r="C37" s="8" t="s">
        <v>14</v>
      </c>
      <c r="D37" s="8">
        <v>2045</v>
      </c>
      <c r="E37" s="8"/>
      <c r="F37" s="8" t="s">
        <v>19</v>
      </c>
      <c r="I37" s="24" t="str">
        <f t="shared" si="1"/>
        <v>\I:</v>
      </c>
      <c r="J37" s="24" t="str">
        <f t="shared" si="2"/>
        <v>CAP_BND</v>
      </c>
      <c r="K37" s="24">
        <f t="shared" si="3"/>
        <v>2045</v>
      </c>
      <c r="L37" s="24">
        <f t="shared" si="4"/>
        <v>0</v>
      </c>
      <c r="M37" s="24" t="str">
        <f t="shared" si="5"/>
        <v>NEW_H2_CCGT</v>
      </c>
    </row>
    <row r="38" spans="2:13" ht="18.75" customHeight="1" thickBot="1">
      <c r="B38" s="33" t="s">
        <v>13</v>
      </c>
      <c r="C38" s="33" t="s">
        <v>14</v>
      </c>
      <c r="D38" s="33">
        <v>2050</v>
      </c>
      <c r="E38" s="33">
        <v>15.25</v>
      </c>
      <c r="F38" s="33" t="s">
        <v>19</v>
      </c>
      <c r="I38" s="23" t="str">
        <f t="shared" si="1"/>
        <v>UP</v>
      </c>
      <c r="J38" s="23" t="str">
        <f t="shared" si="2"/>
        <v>CAP_BND</v>
      </c>
      <c r="K38" s="23">
        <f t="shared" si="3"/>
        <v>2050</v>
      </c>
      <c r="L38" s="23">
        <f t="shared" si="4"/>
        <v>15.25</v>
      </c>
      <c r="M38" s="23" t="str">
        <f t="shared" si="5"/>
        <v>NEW_H2_CCGT</v>
      </c>
    </row>
    <row r="39" spans="2:13" ht="18.75" customHeight="1" thickBot="1">
      <c r="B39" t="s">
        <v>17</v>
      </c>
      <c r="I39" s="24" t="str">
        <f t="shared" si="1"/>
        <v>\I:</v>
      </c>
      <c r="J39" s="24">
        <f t="shared" si="2"/>
        <v>0</v>
      </c>
      <c r="K39" s="24">
        <f t="shared" si="3"/>
        <v>0</v>
      </c>
      <c r="L39" s="24">
        <f t="shared" si="4"/>
        <v>0</v>
      </c>
      <c r="M39" s="24">
        <f t="shared" si="5"/>
        <v>0</v>
      </c>
    </row>
    <row r="40" spans="2:13" ht="18.75" customHeight="1">
      <c r="B40" s="9" t="s">
        <v>13</v>
      </c>
      <c r="C40" s="20" t="s">
        <v>14</v>
      </c>
      <c r="D40" s="9">
        <v>2025</v>
      </c>
      <c r="E40" s="9"/>
      <c r="F40" s="9" t="s">
        <v>20</v>
      </c>
      <c r="I40" s="23" t="str">
        <f t="shared" si="1"/>
        <v>\I:</v>
      </c>
      <c r="J40" s="23" t="str">
        <f t="shared" si="2"/>
        <v>CAP_BND</v>
      </c>
      <c r="K40" s="23">
        <f t="shared" si="3"/>
        <v>2025</v>
      </c>
      <c r="L40" s="23">
        <f t="shared" si="4"/>
        <v>0</v>
      </c>
      <c r="M40" s="23" t="str">
        <f t="shared" si="5"/>
        <v>NEW_WIND_ON</v>
      </c>
    </row>
    <row r="41" spans="2:13" ht="18.75" customHeight="1">
      <c r="B41" s="5" t="s">
        <v>13</v>
      </c>
      <c r="C41" s="12" t="s">
        <v>14</v>
      </c>
      <c r="D41" s="5">
        <v>2030</v>
      </c>
      <c r="E41" s="5">
        <v>10.3</v>
      </c>
      <c r="F41" s="12" t="s">
        <v>20</v>
      </c>
      <c r="I41" s="24" t="str">
        <f t="shared" si="1"/>
        <v>UP</v>
      </c>
      <c r="J41" s="24" t="str">
        <f t="shared" si="2"/>
        <v>CAP_BND</v>
      </c>
      <c r="K41" s="24">
        <f t="shared" si="3"/>
        <v>2030</v>
      </c>
      <c r="L41" s="24">
        <f t="shared" si="4"/>
        <v>10.3</v>
      </c>
      <c r="M41" s="24" t="str">
        <f t="shared" si="5"/>
        <v>NEW_WIND_ON</v>
      </c>
    </row>
    <row r="42" spans="2:13" ht="18.75" customHeight="1">
      <c r="B42" s="6" t="s">
        <v>13</v>
      </c>
      <c r="C42" s="19" t="s">
        <v>14</v>
      </c>
      <c r="D42" s="6">
        <v>2035</v>
      </c>
      <c r="E42" s="6"/>
      <c r="F42" s="6" t="s">
        <v>20</v>
      </c>
      <c r="I42" s="23" t="str">
        <f t="shared" si="1"/>
        <v>\I:</v>
      </c>
      <c r="J42" s="23" t="str">
        <f t="shared" si="2"/>
        <v>CAP_BND</v>
      </c>
      <c r="K42" s="23">
        <f t="shared" si="3"/>
        <v>2035</v>
      </c>
      <c r="L42" s="23">
        <f t="shared" si="4"/>
        <v>0</v>
      </c>
      <c r="M42" s="23" t="str">
        <f t="shared" si="5"/>
        <v>NEW_WIND_ON</v>
      </c>
    </row>
    <row r="43" spans="2:13" ht="18.75" customHeight="1">
      <c r="B43" s="5" t="s">
        <v>13</v>
      </c>
      <c r="C43" s="12" t="s">
        <v>14</v>
      </c>
      <c r="D43" s="5">
        <v>2040</v>
      </c>
      <c r="E43" s="5">
        <v>15.1</v>
      </c>
      <c r="F43" s="12" t="s">
        <v>20</v>
      </c>
      <c r="I43" s="24" t="str">
        <f t="shared" si="1"/>
        <v>UP</v>
      </c>
      <c r="J43" s="24" t="str">
        <f t="shared" si="2"/>
        <v>CAP_BND</v>
      </c>
      <c r="K43" s="24">
        <f t="shared" si="3"/>
        <v>2040</v>
      </c>
      <c r="L43" s="24">
        <f t="shared" si="4"/>
        <v>15.1</v>
      </c>
      <c r="M43" s="24" t="str">
        <f t="shared" si="5"/>
        <v>NEW_WIND_ON</v>
      </c>
    </row>
    <row r="44" spans="2:13" ht="18.75" customHeight="1">
      <c r="B44" s="6" t="s">
        <v>13</v>
      </c>
      <c r="C44" s="19" t="s">
        <v>14</v>
      </c>
      <c r="D44" s="6">
        <v>2045</v>
      </c>
      <c r="E44" s="6"/>
      <c r="F44" s="6" t="s">
        <v>20</v>
      </c>
      <c r="I44" s="23" t="str">
        <f t="shared" si="1"/>
        <v>\I:</v>
      </c>
      <c r="J44" s="23" t="str">
        <f t="shared" si="2"/>
        <v>CAP_BND</v>
      </c>
      <c r="K44" s="23">
        <f t="shared" si="3"/>
        <v>2045</v>
      </c>
      <c r="L44" s="23">
        <f t="shared" si="4"/>
        <v>0</v>
      </c>
      <c r="M44" s="23" t="str">
        <f t="shared" si="5"/>
        <v>NEW_WIND_ON</v>
      </c>
    </row>
    <row r="45" spans="2:13" ht="18.75" customHeight="1" thickBot="1">
      <c r="B45" s="10" t="s">
        <v>13</v>
      </c>
      <c r="C45" s="13" t="s">
        <v>14</v>
      </c>
      <c r="D45" s="10">
        <v>2050</v>
      </c>
      <c r="E45" s="10">
        <v>20</v>
      </c>
      <c r="F45" s="13" t="s">
        <v>20</v>
      </c>
      <c r="I45" s="24" t="str">
        <f t="shared" si="1"/>
        <v>UP</v>
      </c>
      <c r="J45" s="24" t="str">
        <f t="shared" si="2"/>
        <v>CAP_BND</v>
      </c>
      <c r="K45" s="24">
        <f t="shared" si="3"/>
        <v>2050</v>
      </c>
      <c r="L45" s="24">
        <f t="shared" si="4"/>
        <v>20</v>
      </c>
      <c r="M45" s="24" t="str">
        <f t="shared" si="5"/>
        <v>NEW_WIND_ON</v>
      </c>
    </row>
    <row r="46" spans="2:13" ht="18.75" customHeight="1" thickBot="1">
      <c r="B46" t="s">
        <v>17</v>
      </c>
      <c r="I46" s="23" t="str">
        <f t="shared" si="1"/>
        <v>\I:</v>
      </c>
      <c r="J46" s="23">
        <f t="shared" si="2"/>
        <v>0</v>
      </c>
      <c r="K46" s="23">
        <f t="shared" si="3"/>
        <v>0</v>
      </c>
      <c r="L46" s="23">
        <f t="shared" si="4"/>
        <v>0</v>
      </c>
      <c r="M46" s="23">
        <f t="shared" si="5"/>
        <v>0</v>
      </c>
    </row>
    <row r="47" spans="2:13" ht="18.75" customHeight="1">
      <c r="B47" s="9" t="s">
        <v>13</v>
      </c>
      <c r="C47" s="20" t="s">
        <v>14</v>
      </c>
      <c r="D47" s="9">
        <v>2025</v>
      </c>
      <c r="E47" s="9"/>
      <c r="F47" s="9" t="s">
        <v>21</v>
      </c>
      <c r="I47" s="24" t="str">
        <f t="shared" si="1"/>
        <v>\I:</v>
      </c>
      <c r="J47" s="24" t="str">
        <f t="shared" si="2"/>
        <v>CAP_BND</v>
      </c>
      <c r="K47" s="24">
        <f t="shared" si="3"/>
        <v>2025</v>
      </c>
      <c r="L47" s="24">
        <f t="shared" si="4"/>
        <v>0</v>
      </c>
      <c r="M47" s="24" t="str">
        <f t="shared" si="5"/>
        <v>NEW_WIND_OFF</v>
      </c>
    </row>
    <row r="48" spans="2:13" ht="18.75" customHeight="1">
      <c r="B48" s="5" t="s">
        <v>13</v>
      </c>
      <c r="C48" s="12" t="s">
        <v>14</v>
      </c>
      <c r="D48" s="5">
        <v>2030</v>
      </c>
      <c r="E48" s="5">
        <v>21.471</v>
      </c>
      <c r="F48" s="12" t="s">
        <v>21</v>
      </c>
      <c r="I48" s="23" t="str">
        <f t="shared" si="1"/>
        <v>UP</v>
      </c>
      <c r="J48" s="23" t="str">
        <f t="shared" si="2"/>
        <v>CAP_BND</v>
      </c>
      <c r="K48" s="23">
        <f t="shared" si="3"/>
        <v>2030</v>
      </c>
      <c r="L48" s="23">
        <f t="shared" si="4"/>
        <v>21.471</v>
      </c>
      <c r="M48" s="23" t="str">
        <f t="shared" si="5"/>
        <v>NEW_WIND_OFF</v>
      </c>
    </row>
    <row r="49" spans="2:13" ht="18.75" customHeight="1">
      <c r="B49" s="6" t="s">
        <v>13</v>
      </c>
      <c r="C49" s="19" t="s">
        <v>14</v>
      </c>
      <c r="D49" s="6">
        <v>2035</v>
      </c>
      <c r="E49" s="6"/>
      <c r="F49" s="6" t="s">
        <v>21</v>
      </c>
      <c r="I49" s="24" t="str">
        <f t="shared" si="1"/>
        <v>\I:</v>
      </c>
      <c r="J49" s="24" t="str">
        <f t="shared" si="2"/>
        <v>CAP_BND</v>
      </c>
      <c r="K49" s="24">
        <f t="shared" si="3"/>
        <v>2035</v>
      </c>
      <c r="L49" s="24">
        <f t="shared" si="4"/>
        <v>0</v>
      </c>
      <c r="M49" s="24" t="str">
        <f t="shared" si="5"/>
        <v>NEW_WIND_OFF</v>
      </c>
    </row>
    <row r="50" spans="2:13" ht="18.75" customHeight="1">
      <c r="B50" s="5" t="s">
        <v>13</v>
      </c>
      <c r="C50" s="12" t="s">
        <v>14</v>
      </c>
      <c r="D50" s="5">
        <v>2040</v>
      </c>
      <c r="E50" s="5">
        <v>33.243000000000002</v>
      </c>
      <c r="F50" s="12" t="s">
        <v>21</v>
      </c>
      <c r="I50" s="23" t="str">
        <f t="shared" si="1"/>
        <v>UP</v>
      </c>
      <c r="J50" s="23" t="str">
        <f t="shared" si="2"/>
        <v>CAP_BND</v>
      </c>
      <c r="K50" s="23">
        <f t="shared" si="3"/>
        <v>2040</v>
      </c>
      <c r="L50" s="23">
        <f t="shared" si="4"/>
        <v>33.243000000000002</v>
      </c>
      <c r="M50" s="23" t="str">
        <f t="shared" si="5"/>
        <v>NEW_WIND_OFF</v>
      </c>
    </row>
    <row r="51" spans="2:13" ht="18.75" customHeight="1">
      <c r="B51" s="6" t="s">
        <v>13</v>
      </c>
      <c r="C51" s="19" t="s">
        <v>14</v>
      </c>
      <c r="D51" s="6">
        <v>2045</v>
      </c>
      <c r="E51" s="6"/>
      <c r="F51" s="6" t="s">
        <v>21</v>
      </c>
      <c r="I51" s="24" t="str">
        <f t="shared" si="1"/>
        <v>\I:</v>
      </c>
      <c r="J51" s="24" t="str">
        <f t="shared" si="2"/>
        <v>CAP_BND</v>
      </c>
      <c r="K51" s="24">
        <f t="shared" si="3"/>
        <v>2045</v>
      </c>
      <c r="L51" s="24">
        <f t="shared" si="4"/>
        <v>0</v>
      </c>
      <c r="M51" s="24" t="str">
        <f t="shared" si="5"/>
        <v>NEW_WIND_OFF</v>
      </c>
    </row>
    <row r="52" spans="2:13" ht="18.75" customHeight="1" thickBot="1">
      <c r="B52" s="10" t="s">
        <v>13</v>
      </c>
      <c r="C52" s="13" t="s">
        <v>14</v>
      </c>
      <c r="D52" s="10">
        <v>2050</v>
      </c>
      <c r="E52" s="10">
        <v>41243</v>
      </c>
      <c r="F52" s="13" t="s">
        <v>21</v>
      </c>
      <c r="I52" s="23" t="str">
        <f t="shared" si="1"/>
        <v>UP</v>
      </c>
      <c r="J52" s="23" t="str">
        <f t="shared" si="2"/>
        <v>CAP_BND</v>
      </c>
      <c r="K52" s="23">
        <f t="shared" si="3"/>
        <v>2050</v>
      </c>
      <c r="L52" s="23">
        <f t="shared" si="4"/>
        <v>41243</v>
      </c>
      <c r="M52" s="23" t="str">
        <f t="shared" si="5"/>
        <v>NEW_WIND_OFF</v>
      </c>
    </row>
    <row r="53" spans="2:13" ht="18.75" customHeight="1" thickBot="1">
      <c r="B53" t="s">
        <v>17</v>
      </c>
      <c r="I53" s="24" t="str">
        <f t="shared" si="1"/>
        <v>\I:</v>
      </c>
      <c r="J53" s="24">
        <f t="shared" si="2"/>
        <v>0</v>
      </c>
      <c r="K53" s="24">
        <f t="shared" si="3"/>
        <v>0</v>
      </c>
      <c r="L53" s="24">
        <f t="shared" si="4"/>
        <v>0</v>
      </c>
      <c r="M53" s="24">
        <f t="shared" si="5"/>
        <v>0</v>
      </c>
    </row>
    <row r="54" spans="2:13" ht="18.75" customHeight="1">
      <c r="B54" s="9" t="s">
        <v>13</v>
      </c>
      <c r="C54" s="20" t="s">
        <v>14</v>
      </c>
      <c r="D54" s="9">
        <v>2025</v>
      </c>
      <c r="E54" s="9"/>
      <c r="F54" s="9" t="s">
        <v>22</v>
      </c>
      <c r="I54" s="23" t="str">
        <f t="shared" si="1"/>
        <v>\I:</v>
      </c>
      <c r="J54" s="23" t="str">
        <f t="shared" si="2"/>
        <v>CAP_BND</v>
      </c>
      <c r="K54" s="23">
        <f t="shared" si="3"/>
        <v>2025</v>
      </c>
      <c r="L54" s="23">
        <f t="shared" si="4"/>
        <v>0</v>
      </c>
      <c r="M54" s="23" t="str">
        <f t="shared" si="5"/>
        <v>NEW_UTI_PV</v>
      </c>
    </row>
    <row r="55" spans="2:13" ht="18.75" customHeight="1">
      <c r="B55" s="5" t="s">
        <v>13</v>
      </c>
      <c r="C55" s="12" t="s">
        <v>14</v>
      </c>
      <c r="D55" s="5">
        <v>2030</v>
      </c>
      <c r="E55" s="5">
        <f>76.104-E62</f>
        <v>25.114319999999999</v>
      </c>
      <c r="F55" s="12" t="s">
        <v>22</v>
      </c>
      <c r="I55" s="24" t="str">
        <f t="shared" si="1"/>
        <v>UP</v>
      </c>
      <c r="J55" s="24" t="str">
        <f t="shared" si="2"/>
        <v>CAP_BND</v>
      </c>
      <c r="K55" s="24">
        <f t="shared" si="3"/>
        <v>2030</v>
      </c>
      <c r="L55" s="24">
        <f t="shared" si="4"/>
        <v>25.114319999999999</v>
      </c>
      <c r="M55" s="24" t="str">
        <f t="shared" si="5"/>
        <v>NEW_UTI_PV</v>
      </c>
    </row>
    <row r="56" spans="2:13" ht="18.75" customHeight="1">
      <c r="B56" s="6" t="s">
        <v>13</v>
      </c>
      <c r="C56" s="19" t="s">
        <v>14</v>
      </c>
      <c r="D56" s="6">
        <v>2035</v>
      </c>
      <c r="E56" s="6"/>
      <c r="F56" s="6" t="s">
        <v>22</v>
      </c>
      <c r="I56" s="23" t="str">
        <f t="shared" si="1"/>
        <v>\I:</v>
      </c>
      <c r="J56" s="23" t="str">
        <f t="shared" si="2"/>
        <v>CAP_BND</v>
      </c>
      <c r="K56" s="23">
        <f t="shared" si="3"/>
        <v>2035</v>
      </c>
      <c r="L56" s="23">
        <f t="shared" si="4"/>
        <v>0</v>
      </c>
      <c r="M56" s="23" t="str">
        <f t="shared" si="5"/>
        <v>NEW_UTI_PV</v>
      </c>
    </row>
    <row r="57" spans="2:13" ht="18.75" customHeight="1">
      <c r="B57" s="5" t="s">
        <v>13</v>
      </c>
      <c r="C57" s="12" t="s">
        <v>14</v>
      </c>
      <c r="D57" s="5">
        <v>2040</v>
      </c>
      <c r="E57" s="5">
        <f>126.139-E64</f>
        <v>41.625869999999992</v>
      </c>
      <c r="F57" s="12" t="s">
        <v>22</v>
      </c>
      <c r="I57" s="24" t="str">
        <f t="shared" si="1"/>
        <v>UP</v>
      </c>
      <c r="J57" s="24" t="str">
        <f t="shared" si="2"/>
        <v>CAP_BND</v>
      </c>
      <c r="K57" s="24">
        <f t="shared" si="3"/>
        <v>2040</v>
      </c>
      <c r="L57" s="24">
        <f t="shared" si="4"/>
        <v>41.625869999999992</v>
      </c>
      <c r="M57" s="24" t="str">
        <f t="shared" si="5"/>
        <v>NEW_UTI_PV</v>
      </c>
    </row>
    <row r="58" spans="2:13" ht="18.75" customHeight="1">
      <c r="B58" s="6" t="s">
        <v>13</v>
      </c>
      <c r="C58" s="19" t="s">
        <v>14</v>
      </c>
      <c r="D58" s="6">
        <v>2045</v>
      </c>
      <c r="E58" s="6"/>
      <c r="F58" s="6" t="s">
        <v>22</v>
      </c>
      <c r="I58" s="23" t="str">
        <f t="shared" si="1"/>
        <v>\I:</v>
      </c>
      <c r="J58" s="23" t="str">
        <f t="shared" si="2"/>
        <v>CAP_BND</v>
      </c>
      <c r="K58" s="23">
        <f t="shared" si="3"/>
        <v>2045</v>
      </c>
      <c r="L58" s="23">
        <f t="shared" si="4"/>
        <v>0</v>
      </c>
      <c r="M58" s="23" t="str">
        <f t="shared" si="5"/>
        <v>NEW_UTI_PV</v>
      </c>
    </row>
    <row r="59" spans="2:13" ht="18.75" customHeight="1" thickBot="1">
      <c r="B59" s="10" t="s">
        <v>13</v>
      </c>
      <c r="C59" s="13" t="s">
        <v>14</v>
      </c>
      <c r="D59" s="10">
        <v>2050</v>
      </c>
      <c r="E59" s="10">
        <f>183.098-E66</f>
        <v>58.591359999999995</v>
      </c>
      <c r="F59" s="13" t="s">
        <v>22</v>
      </c>
      <c r="I59" s="24" t="str">
        <f t="shared" si="1"/>
        <v>UP</v>
      </c>
      <c r="J59" s="24" t="str">
        <f t="shared" si="2"/>
        <v>CAP_BND</v>
      </c>
      <c r="K59" s="24">
        <f t="shared" si="3"/>
        <v>2050</v>
      </c>
      <c r="L59" s="24">
        <f t="shared" si="4"/>
        <v>58.591359999999995</v>
      </c>
      <c r="M59" s="24" t="str">
        <f t="shared" si="5"/>
        <v>NEW_UTI_PV</v>
      </c>
    </row>
    <row r="60" spans="2:13" ht="18.75" customHeight="1" thickBot="1">
      <c r="B60" t="s">
        <v>17</v>
      </c>
      <c r="I60" s="23" t="str">
        <f t="shared" si="1"/>
        <v>\I:</v>
      </c>
      <c r="J60" s="23">
        <f t="shared" si="2"/>
        <v>0</v>
      </c>
      <c r="K60" s="23">
        <f t="shared" si="3"/>
        <v>0</v>
      </c>
      <c r="L60" s="23">
        <f t="shared" si="4"/>
        <v>0</v>
      </c>
      <c r="M60" s="23">
        <f t="shared" si="5"/>
        <v>0</v>
      </c>
    </row>
    <row r="61" spans="2:13" ht="18.75" customHeight="1">
      <c r="B61" s="9" t="s">
        <v>13</v>
      </c>
      <c r="C61" s="20" t="s">
        <v>14</v>
      </c>
      <c r="D61" s="9">
        <v>2025</v>
      </c>
      <c r="E61" s="9"/>
      <c r="F61" s="9" t="s">
        <v>23</v>
      </c>
      <c r="I61" s="24" t="str">
        <f t="shared" si="1"/>
        <v>\I:</v>
      </c>
      <c r="J61" s="24" t="str">
        <f t="shared" si="2"/>
        <v>CAP_BND</v>
      </c>
      <c r="K61" s="24">
        <f t="shared" si="3"/>
        <v>2025</v>
      </c>
      <c r="L61" s="24">
        <f t="shared" si="4"/>
        <v>0</v>
      </c>
      <c r="M61" s="24" t="str">
        <f t="shared" si="5"/>
        <v>NEW_ROOF_PV</v>
      </c>
    </row>
    <row r="62" spans="2:13" ht="18.75" customHeight="1">
      <c r="B62" s="5" t="s">
        <v>13</v>
      </c>
      <c r="C62" s="12" t="s">
        <v>14</v>
      </c>
      <c r="D62" s="5">
        <v>2030</v>
      </c>
      <c r="E62" s="5">
        <f>76.104*0.67</f>
        <v>50.98968</v>
      </c>
      <c r="F62" s="12" t="s">
        <v>23</v>
      </c>
      <c r="I62" s="23" t="str">
        <f t="shared" si="1"/>
        <v>UP</v>
      </c>
      <c r="J62" s="23" t="str">
        <f t="shared" si="2"/>
        <v>CAP_BND</v>
      </c>
      <c r="K62" s="23">
        <f t="shared" si="3"/>
        <v>2030</v>
      </c>
      <c r="L62" s="23">
        <f t="shared" si="4"/>
        <v>50.98968</v>
      </c>
      <c r="M62" s="23" t="str">
        <f t="shared" si="5"/>
        <v>NEW_ROOF_PV</v>
      </c>
    </row>
    <row r="63" spans="2:13" ht="18.75" customHeight="1">
      <c r="B63" s="6" t="s">
        <v>13</v>
      </c>
      <c r="C63" s="19" t="s">
        <v>14</v>
      </c>
      <c r="D63" s="6">
        <v>2035</v>
      </c>
      <c r="E63" s="6"/>
      <c r="F63" s="6" t="s">
        <v>23</v>
      </c>
      <c r="I63" s="24" t="str">
        <f t="shared" si="1"/>
        <v>\I:</v>
      </c>
      <c r="J63" s="24" t="str">
        <f t="shared" si="2"/>
        <v>CAP_BND</v>
      </c>
      <c r="K63" s="24">
        <f t="shared" si="3"/>
        <v>2035</v>
      </c>
      <c r="L63" s="24">
        <f t="shared" si="4"/>
        <v>0</v>
      </c>
      <c r="M63" s="24" t="str">
        <f t="shared" si="5"/>
        <v>NEW_ROOF_PV</v>
      </c>
    </row>
    <row r="64" spans="2:13" ht="18.75" customHeight="1">
      <c r="B64" s="5" t="s">
        <v>13</v>
      </c>
      <c r="C64" s="12" t="s">
        <v>14</v>
      </c>
      <c r="D64" s="5">
        <v>2040</v>
      </c>
      <c r="E64" s="5">
        <f>126.139*0.67</f>
        <v>84.513130000000004</v>
      </c>
      <c r="F64" s="12" t="s">
        <v>23</v>
      </c>
      <c r="I64" s="23" t="str">
        <f t="shared" si="1"/>
        <v>UP</v>
      </c>
      <c r="J64" s="23" t="str">
        <f t="shared" si="2"/>
        <v>CAP_BND</v>
      </c>
      <c r="K64" s="23">
        <f t="shared" si="3"/>
        <v>2040</v>
      </c>
      <c r="L64" s="23">
        <f t="shared" si="4"/>
        <v>84.513130000000004</v>
      </c>
      <c r="M64" s="23" t="str">
        <f t="shared" si="5"/>
        <v>NEW_ROOF_PV</v>
      </c>
    </row>
    <row r="65" spans="2:13" ht="18.75" customHeight="1">
      <c r="B65" s="6" t="s">
        <v>13</v>
      </c>
      <c r="C65" s="19" t="s">
        <v>14</v>
      </c>
      <c r="D65" s="6">
        <v>2045</v>
      </c>
      <c r="E65" s="6"/>
      <c r="F65" s="6" t="s">
        <v>23</v>
      </c>
      <c r="I65" s="24" t="str">
        <f t="shared" si="1"/>
        <v>\I:</v>
      </c>
      <c r="J65" s="24" t="str">
        <f t="shared" si="2"/>
        <v>CAP_BND</v>
      </c>
      <c r="K65" s="24">
        <f t="shared" si="3"/>
        <v>2045</v>
      </c>
      <c r="L65" s="24">
        <f t="shared" si="4"/>
        <v>0</v>
      </c>
      <c r="M65" s="24" t="str">
        <f t="shared" si="5"/>
        <v>NEW_ROOF_PV</v>
      </c>
    </row>
    <row r="66" spans="2:13" ht="18.75" customHeight="1" thickBot="1">
      <c r="B66" s="10" t="s">
        <v>13</v>
      </c>
      <c r="C66" s="13" t="s">
        <v>14</v>
      </c>
      <c r="D66" s="10">
        <v>2050</v>
      </c>
      <c r="E66" s="10">
        <f>183.098*0.68</f>
        <v>124.50664000000002</v>
      </c>
      <c r="F66" s="13" t="s">
        <v>23</v>
      </c>
      <c r="I66" s="23" t="str">
        <f t="shared" si="1"/>
        <v>UP</v>
      </c>
      <c r="J66" s="23" t="str">
        <f t="shared" si="2"/>
        <v>CAP_BND</v>
      </c>
      <c r="K66" s="23">
        <f t="shared" si="3"/>
        <v>2050</v>
      </c>
      <c r="L66" s="23">
        <f t="shared" si="4"/>
        <v>124.50664000000002</v>
      </c>
      <c r="M66" s="23" t="str">
        <f t="shared" si="5"/>
        <v>NEW_ROOF_PV</v>
      </c>
    </row>
    <row r="67" spans="2:13" ht="18.75" customHeight="1" thickBot="1">
      <c r="B67" t="s">
        <v>17</v>
      </c>
      <c r="I67" s="24" t="str">
        <f t="shared" si="1"/>
        <v>\I:</v>
      </c>
      <c r="J67" s="24">
        <f t="shared" si="2"/>
        <v>0</v>
      </c>
      <c r="K67" s="24">
        <f t="shared" si="3"/>
        <v>0</v>
      </c>
      <c r="L67" s="24">
        <f t="shared" si="4"/>
        <v>0</v>
      </c>
      <c r="M67" s="24">
        <f t="shared" si="5"/>
        <v>0</v>
      </c>
    </row>
    <row r="68" spans="2:13" ht="18.75" customHeight="1">
      <c r="B68" s="9" t="s">
        <v>13</v>
      </c>
      <c r="C68" s="20" t="s">
        <v>14</v>
      </c>
      <c r="D68" s="9">
        <v>2025</v>
      </c>
      <c r="E68" s="9"/>
      <c r="F68" s="9" t="s">
        <v>24</v>
      </c>
      <c r="I68" s="23" t="str">
        <f t="shared" si="1"/>
        <v>\I:</v>
      </c>
      <c r="J68" s="23" t="str">
        <f t="shared" si="2"/>
        <v>CAP_BND</v>
      </c>
      <c r="K68" s="23">
        <f t="shared" si="3"/>
        <v>2025</v>
      </c>
      <c r="L68" s="23">
        <f t="shared" si="4"/>
        <v>0</v>
      </c>
      <c r="M68" s="23" t="str">
        <f t="shared" si="5"/>
        <v>NEW_PHS</v>
      </c>
    </row>
    <row r="69" spans="2:13" ht="18.75" customHeight="1">
      <c r="B69" s="5" t="s">
        <v>13</v>
      </c>
      <c r="C69" s="12" t="s">
        <v>14</v>
      </c>
      <c r="D69" s="5">
        <v>2030</v>
      </c>
      <c r="E69" s="5"/>
      <c r="F69" s="12" t="s">
        <v>24</v>
      </c>
      <c r="I69" s="24" t="str">
        <f t="shared" si="1"/>
        <v>\I:</v>
      </c>
      <c r="J69" s="24" t="str">
        <f t="shared" si="2"/>
        <v>CAP_BND</v>
      </c>
      <c r="K69" s="24">
        <f t="shared" si="3"/>
        <v>2030</v>
      </c>
      <c r="L69" s="24">
        <f t="shared" si="4"/>
        <v>0</v>
      </c>
      <c r="M69" s="24" t="str">
        <f t="shared" si="5"/>
        <v>NEW_PHS</v>
      </c>
    </row>
    <row r="70" spans="2:13" ht="18.75" customHeight="1">
      <c r="B70" s="6" t="s">
        <v>13</v>
      </c>
      <c r="C70" s="19" t="s">
        <v>14</v>
      </c>
      <c r="D70" s="6">
        <v>2035</v>
      </c>
      <c r="E70" s="6">
        <v>0</v>
      </c>
      <c r="F70" s="6" t="s">
        <v>24</v>
      </c>
      <c r="I70" s="23" t="str">
        <f t="shared" si="1"/>
        <v>UP</v>
      </c>
      <c r="J70" s="23" t="str">
        <f t="shared" si="2"/>
        <v>CAP_BND</v>
      </c>
      <c r="K70" s="23">
        <f t="shared" si="3"/>
        <v>2035</v>
      </c>
      <c r="L70" s="23">
        <f t="shared" si="4"/>
        <v>0</v>
      </c>
      <c r="M70" s="23" t="str">
        <f t="shared" si="5"/>
        <v>NEW_PHS</v>
      </c>
    </row>
    <row r="71" spans="2:13" ht="18.75" customHeight="1">
      <c r="B71" s="5" t="s">
        <v>13</v>
      </c>
      <c r="C71" s="12" t="s">
        <v>14</v>
      </c>
      <c r="D71" s="5">
        <v>2040</v>
      </c>
      <c r="E71" s="5">
        <v>0</v>
      </c>
      <c r="F71" s="12" t="s">
        <v>24</v>
      </c>
      <c r="I71" s="24" t="str">
        <f t="shared" ref="I71:I87" si="6">IF(ISNUMBER(E71),B71,"\I:")</f>
        <v>UP</v>
      </c>
      <c r="J71" s="24" t="str">
        <f t="shared" ref="J71:J87" si="7">C71</f>
        <v>CAP_BND</v>
      </c>
      <c r="K71" s="24">
        <f t="shared" ref="K71:K87" si="8">D71</f>
        <v>2040</v>
      </c>
      <c r="L71" s="24">
        <f t="shared" ref="L71:L87" si="9">E71</f>
        <v>0</v>
      </c>
      <c r="M71" s="24" t="str">
        <f t="shared" ref="M71:M87" si="10">F71</f>
        <v>NEW_PHS</v>
      </c>
    </row>
    <row r="72" spans="2:13" ht="18.75" customHeight="1">
      <c r="B72" s="6" t="s">
        <v>13</v>
      </c>
      <c r="C72" s="19" t="s">
        <v>14</v>
      </c>
      <c r="D72" s="6">
        <v>2045</v>
      </c>
      <c r="E72" s="6"/>
      <c r="F72" s="6" t="s">
        <v>24</v>
      </c>
      <c r="I72" s="23" t="str">
        <f t="shared" si="6"/>
        <v>\I:</v>
      </c>
      <c r="J72" s="23" t="str">
        <f t="shared" si="7"/>
        <v>CAP_BND</v>
      </c>
      <c r="K72" s="23">
        <f t="shared" si="8"/>
        <v>2045</v>
      </c>
      <c r="L72" s="23">
        <f t="shared" si="9"/>
        <v>0</v>
      </c>
      <c r="M72" s="23" t="str">
        <f t="shared" si="10"/>
        <v>NEW_PHS</v>
      </c>
    </row>
    <row r="73" spans="2:13" ht="18.75" customHeight="1" thickBot="1">
      <c r="B73" s="10" t="s">
        <v>13</v>
      </c>
      <c r="C73" s="13" t="s">
        <v>14</v>
      </c>
      <c r="D73" s="10">
        <v>2050</v>
      </c>
      <c r="E73" s="10">
        <v>0</v>
      </c>
      <c r="F73" s="13" t="s">
        <v>24</v>
      </c>
      <c r="I73" s="24" t="str">
        <f t="shared" si="6"/>
        <v>UP</v>
      </c>
      <c r="J73" s="24" t="str">
        <f t="shared" si="7"/>
        <v>CAP_BND</v>
      </c>
      <c r="K73" s="24">
        <f t="shared" si="8"/>
        <v>2050</v>
      </c>
      <c r="L73" s="24">
        <f t="shared" si="9"/>
        <v>0</v>
      </c>
      <c r="M73" s="24" t="str">
        <f t="shared" si="10"/>
        <v>NEW_PHS</v>
      </c>
    </row>
    <row r="74" spans="2:13" ht="18.75" customHeight="1" thickBot="1">
      <c r="B74" t="s">
        <v>17</v>
      </c>
      <c r="I74" s="23" t="str">
        <f t="shared" si="6"/>
        <v>\I:</v>
      </c>
      <c r="J74" s="23">
        <f t="shared" si="7"/>
        <v>0</v>
      </c>
      <c r="K74" s="23">
        <f t="shared" si="8"/>
        <v>0</v>
      </c>
      <c r="L74" s="23">
        <f t="shared" si="9"/>
        <v>0</v>
      </c>
      <c r="M74" s="23">
        <f t="shared" si="10"/>
        <v>0</v>
      </c>
    </row>
    <row r="75" spans="2:13" ht="18.75" customHeight="1">
      <c r="B75" s="9" t="s">
        <v>13</v>
      </c>
      <c r="C75" s="20" t="s">
        <v>14</v>
      </c>
      <c r="D75" s="9">
        <v>2025</v>
      </c>
      <c r="E75" s="9"/>
      <c r="F75" s="9" t="s">
        <v>25</v>
      </c>
      <c r="I75" s="24" t="str">
        <f t="shared" si="6"/>
        <v>\I:</v>
      </c>
      <c r="J75" s="24" t="str">
        <f t="shared" si="7"/>
        <v>CAP_BND</v>
      </c>
      <c r="K75" s="24">
        <f t="shared" si="8"/>
        <v>2025</v>
      </c>
      <c r="L75" s="24">
        <f t="shared" si="9"/>
        <v>0</v>
      </c>
      <c r="M75" s="24" t="str">
        <f t="shared" si="10"/>
        <v>NEW_UTI_BS</v>
      </c>
    </row>
    <row r="76" spans="2:13" ht="18.75" customHeight="1">
      <c r="B76" s="5" t="s">
        <v>13</v>
      </c>
      <c r="C76" s="12" t="s">
        <v>14</v>
      </c>
      <c r="D76" s="5">
        <v>2030</v>
      </c>
      <c r="E76" s="5">
        <v>11.19</v>
      </c>
      <c r="F76" s="12" t="s">
        <v>25</v>
      </c>
      <c r="I76" s="23" t="str">
        <f t="shared" si="6"/>
        <v>UP</v>
      </c>
      <c r="J76" s="23" t="str">
        <f t="shared" si="7"/>
        <v>CAP_BND</v>
      </c>
      <c r="K76" s="23">
        <f t="shared" si="8"/>
        <v>2030</v>
      </c>
      <c r="L76" s="23">
        <f t="shared" si="9"/>
        <v>11.19</v>
      </c>
      <c r="M76" s="23" t="str">
        <f t="shared" si="10"/>
        <v>NEW_UTI_BS</v>
      </c>
    </row>
    <row r="77" spans="2:13" ht="18.75" customHeight="1">
      <c r="B77" s="6" t="s">
        <v>13</v>
      </c>
      <c r="C77" s="19" t="s">
        <v>14</v>
      </c>
      <c r="D77" s="6">
        <v>2035</v>
      </c>
      <c r="E77" s="6"/>
      <c r="F77" s="6" t="s">
        <v>25</v>
      </c>
      <c r="I77" s="24" t="str">
        <f t="shared" si="6"/>
        <v>\I:</v>
      </c>
      <c r="J77" s="24" t="str">
        <f t="shared" si="7"/>
        <v>CAP_BND</v>
      </c>
      <c r="K77" s="24">
        <f t="shared" si="8"/>
        <v>2035</v>
      </c>
      <c r="L77" s="24">
        <f t="shared" si="9"/>
        <v>0</v>
      </c>
      <c r="M77" s="24" t="str">
        <f t="shared" si="10"/>
        <v>NEW_UTI_BS</v>
      </c>
    </row>
    <row r="78" spans="2:13" ht="18.75" customHeight="1">
      <c r="B78" s="5" t="s">
        <v>13</v>
      </c>
      <c r="C78" s="12" t="s">
        <v>14</v>
      </c>
      <c r="D78" s="5">
        <v>2040</v>
      </c>
      <c r="E78" s="5">
        <v>37.764000000000003</v>
      </c>
      <c r="F78" s="12" t="s">
        <v>25</v>
      </c>
      <c r="I78" s="23" t="str">
        <f t="shared" si="6"/>
        <v>UP</v>
      </c>
      <c r="J78" s="23" t="str">
        <f t="shared" si="7"/>
        <v>CAP_BND</v>
      </c>
      <c r="K78" s="23">
        <f t="shared" si="8"/>
        <v>2040</v>
      </c>
      <c r="L78" s="23">
        <f t="shared" si="9"/>
        <v>37.764000000000003</v>
      </c>
      <c r="M78" s="23" t="str">
        <f t="shared" si="10"/>
        <v>NEW_UTI_BS</v>
      </c>
    </row>
    <row r="79" spans="2:13" ht="18.75" customHeight="1">
      <c r="B79" s="6" t="s">
        <v>13</v>
      </c>
      <c r="C79" s="19" t="s">
        <v>14</v>
      </c>
      <c r="D79" s="6">
        <v>2045</v>
      </c>
      <c r="E79" s="6"/>
      <c r="F79" s="6" t="s">
        <v>25</v>
      </c>
      <c r="I79" s="24" t="str">
        <f t="shared" si="6"/>
        <v>\I:</v>
      </c>
      <c r="J79" s="24" t="str">
        <f t="shared" si="7"/>
        <v>CAP_BND</v>
      </c>
      <c r="K79" s="24">
        <f t="shared" si="8"/>
        <v>2045</v>
      </c>
      <c r="L79" s="24">
        <f t="shared" si="9"/>
        <v>0</v>
      </c>
      <c r="M79" s="24" t="str">
        <f t="shared" si="10"/>
        <v>NEW_UTI_BS</v>
      </c>
    </row>
    <row r="80" spans="2:13" ht="18.75" customHeight="1" thickBot="1">
      <c r="B80" s="10" t="s">
        <v>13</v>
      </c>
      <c r="C80" s="13" t="s">
        <v>14</v>
      </c>
      <c r="D80" s="10">
        <v>2050</v>
      </c>
      <c r="E80" s="10">
        <v>65.808999999999997</v>
      </c>
      <c r="F80" s="13" t="s">
        <v>25</v>
      </c>
      <c r="I80" s="23" t="str">
        <f t="shared" si="6"/>
        <v>UP</v>
      </c>
      <c r="J80" s="23" t="str">
        <f t="shared" si="7"/>
        <v>CAP_BND</v>
      </c>
      <c r="K80" s="23">
        <f t="shared" si="8"/>
        <v>2050</v>
      </c>
      <c r="L80" s="23">
        <f t="shared" si="9"/>
        <v>65.808999999999997</v>
      </c>
      <c r="M80" s="23" t="str">
        <f t="shared" si="10"/>
        <v>NEW_UTI_BS</v>
      </c>
    </row>
    <row r="81" spans="2:13" ht="18.75" customHeight="1" thickBot="1">
      <c r="B81" t="s">
        <v>17</v>
      </c>
      <c r="I81" s="24" t="str">
        <f t="shared" si="6"/>
        <v>\I:</v>
      </c>
      <c r="J81" s="24">
        <f t="shared" si="7"/>
        <v>0</v>
      </c>
      <c r="K81" s="24">
        <f t="shared" si="8"/>
        <v>0</v>
      </c>
      <c r="L81" s="24">
        <f t="shared" si="9"/>
        <v>0</v>
      </c>
      <c r="M81" s="24">
        <f t="shared" si="10"/>
        <v>0</v>
      </c>
    </row>
    <row r="82" spans="2:13" ht="18.75" customHeight="1">
      <c r="B82" s="9" t="s">
        <v>13</v>
      </c>
      <c r="C82" s="20" t="s">
        <v>14</v>
      </c>
      <c r="D82" s="9">
        <v>2025</v>
      </c>
      <c r="E82" s="9"/>
      <c r="F82" s="9" t="s">
        <v>26</v>
      </c>
      <c r="I82" s="23" t="str">
        <f t="shared" si="6"/>
        <v>\I:</v>
      </c>
      <c r="J82" s="23" t="str">
        <f t="shared" si="7"/>
        <v>CAP_BND</v>
      </c>
      <c r="K82" s="23">
        <f t="shared" si="8"/>
        <v>2025</v>
      </c>
      <c r="L82" s="23">
        <f t="shared" si="9"/>
        <v>0</v>
      </c>
      <c r="M82" s="23" t="str">
        <f t="shared" si="10"/>
        <v>NEW_RES_BS</v>
      </c>
    </row>
    <row r="83" spans="2:13" ht="18.75" customHeight="1">
      <c r="B83" s="5" t="s">
        <v>13</v>
      </c>
      <c r="C83" s="12" t="s">
        <v>14</v>
      </c>
      <c r="D83" s="5">
        <v>2030</v>
      </c>
      <c r="E83" s="5">
        <v>22.678000000000001</v>
      </c>
      <c r="F83" s="12" t="s">
        <v>26</v>
      </c>
      <c r="I83" s="24" t="str">
        <f t="shared" si="6"/>
        <v>UP</v>
      </c>
      <c r="J83" s="24" t="str">
        <f t="shared" si="7"/>
        <v>CAP_BND</v>
      </c>
      <c r="K83" s="24">
        <f t="shared" si="8"/>
        <v>2030</v>
      </c>
      <c r="L83" s="24">
        <f t="shared" si="9"/>
        <v>22.678000000000001</v>
      </c>
      <c r="M83" s="24" t="str">
        <f t="shared" si="10"/>
        <v>NEW_RES_BS</v>
      </c>
    </row>
    <row r="84" spans="2:13" ht="18.75" customHeight="1">
      <c r="B84" s="6" t="s">
        <v>13</v>
      </c>
      <c r="C84" s="19" t="s">
        <v>14</v>
      </c>
      <c r="D84" s="6">
        <v>2035</v>
      </c>
      <c r="E84" s="6"/>
      <c r="F84" s="6" t="s">
        <v>26</v>
      </c>
      <c r="I84" s="23" t="str">
        <f t="shared" si="6"/>
        <v>\I:</v>
      </c>
      <c r="J84" s="23" t="str">
        <f t="shared" si="7"/>
        <v>CAP_BND</v>
      </c>
      <c r="K84" s="23">
        <f t="shared" si="8"/>
        <v>2035</v>
      </c>
      <c r="L84" s="23">
        <f t="shared" si="9"/>
        <v>0</v>
      </c>
      <c r="M84" s="23" t="str">
        <f t="shared" si="10"/>
        <v>NEW_RES_BS</v>
      </c>
    </row>
    <row r="85" spans="2:13" ht="18.75" customHeight="1">
      <c r="B85" s="5" t="s">
        <v>13</v>
      </c>
      <c r="C85" s="12" t="s">
        <v>14</v>
      </c>
      <c r="D85" s="5">
        <v>2040</v>
      </c>
      <c r="E85" s="5">
        <v>79.257000000000005</v>
      </c>
      <c r="F85" s="12" t="s">
        <v>26</v>
      </c>
      <c r="I85" s="24" t="str">
        <f t="shared" si="6"/>
        <v>UP</v>
      </c>
      <c r="J85" s="24" t="str">
        <f t="shared" si="7"/>
        <v>CAP_BND</v>
      </c>
      <c r="K85" s="24">
        <f t="shared" si="8"/>
        <v>2040</v>
      </c>
      <c r="L85" s="24">
        <f t="shared" si="9"/>
        <v>79.257000000000005</v>
      </c>
      <c r="M85" s="24" t="str">
        <f t="shared" si="10"/>
        <v>NEW_RES_BS</v>
      </c>
    </row>
    <row r="86" spans="2:13" ht="18.75" customHeight="1">
      <c r="B86" s="6" t="s">
        <v>13</v>
      </c>
      <c r="C86" s="19" t="s">
        <v>14</v>
      </c>
      <c r="D86" s="6">
        <v>2045</v>
      </c>
      <c r="E86" s="6"/>
      <c r="F86" s="6" t="s">
        <v>26</v>
      </c>
      <c r="I86" s="23" t="str">
        <f t="shared" si="6"/>
        <v>\I:</v>
      </c>
      <c r="J86" s="23" t="str">
        <f t="shared" si="7"/>
        <v>CAP_BND</v>
      </c>
      <c r="K86" s="23">
        <f t="shared" si="8"/>
        <v>2045</v>
      </c>
      <c r="L86" s="23">
        <f t="shared" si="9"/>
        <v>0</v>
      </c>
      <c r="M86" s="23" t="str">
        <f t="shared" si="10"/>
        <v>NEW_RES_BS</v>
      </c>
    </row>
    <row r="87" spans="2:13" ht="18.75" customHeight="1" thickBot="1">
      <c r="B87" s="10" t="s">
        <v>13</v>
      </c>
      <c r="C87" s="13" t="s">
        <v>14</v>
      </c>
      <c r="D87" s="10">
        <v>2050</v>
      </c>
      <c r="E87" s="10">
        <v>140.10300000000001</v>
      </c>
      <c r="F87" s="13" t="s">
        <v>26</v>
      </c>
      <c r="I87" s="29" t="str">
        <f t="shared" si="6"/>
        <v>UP</v>
      </c>
      <c r="J87" s="29" t="str">
        <f t="shared" si="7"/>
        <v>CAP_BND</v>
      </c>
      <c r="K87" s="29">
        <f t="shared" si="8"/>
        <v>2050</v>
      </c>
      <c r="L87" s="29">
        <f t="shared" si="9"/>
        <v>140.10300000000001</v>
      </c>
      <c r="M87" s="29" t="str">
        <f t="shared" si="10"/>
        <v>NEW_RES_BS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19C01F-CA71-4C8D-96CD-5BFCC0849A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36E355-FE42-4A07-84CE-D887AF8180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D1DF3B-E7FC-4762-97D3-E9AC14DDD5A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NCAP_BND_PL</vt:lpstr>
      <vt:lpstr>NCAP_BND_NL</vt:lpstr>
    </vt:vector>
  </TitlesOfParts>
  <Manager/>
  <Company>Politecnico di Torino - DENER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Gargiulo</dc:creator>
  <cp:keywords/>
  <dc:description/>
  <cp:lastModifiedBy>Maciej Raczyński</cp:lastModifiedBy>
  <cp:revision/>
  <dcterms:created xsi:type="dcterms:W3CDTF">2007-09-10T09:55:31Z</dcterms:created>
  <dcterms:modified xsi:type="dcterms:W3CDTF">2025-01-14T11:54:41Z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508524715900421</vt:r8>
  </property>
</Properties>
</file>