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"/>
    </mc:Choice>
  </mc:AlternateContent>
  <xr:revisionPtr revIDLastSave="152" documentId="13_ncr:1_{2FF9D184-2C5E-4C30-A32E-DB31FDF7CC45}" xr6:coauthVersionLast="47" xr6:coauthVersionMax="47" xr10:uidLastSave="{B379E487-BA53-4B5E-A6E5-77720B83F4C2}"/>
  <bookViews>
    <workbookView xWindow="9288" yWindow="3780" windowWidth="34488" windowHeight="13704" tabRatio="901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128" l="1"/>
  <c r="F9" i="128"/>
  <c r="G9" i="128"/>
  <c r="T23" i="128"/>
  <c r="C9" i="128" s="1"/>
  <c r="R22" i="128"/>
  <c r="S22" i="128"/>
  <c r="Q22" i="128"/>
  <c r="B9" i="139"/>
  <c r="C9" i="139"/>
  <c r="C8" i="139"/>
  <c r="B8" i="139"/>
  <c r="Q23" i="128" l="1"/>
  <c r="S23" i="128"/>
  <c r="S24" i="128"/>
  <c r="I9" i="128" s="1"/>
  <c r="R23" i="128"/>
  <c r="R24" i="128"/>
  <c r="B10" i="128"/>
  <c r="E9" i="139"/>
  <c r="E8" i="139"/>
  <c r="D9" i="139"/>
  <c r="D8" i="139"/>
  <c r="B9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<sst xmlns="http://schemas.openxmlformats.org/spreadsheetml/2006/main" count="155" uniqueCount="127">
  <si>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</si>
  <si>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</si>
  <si>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</si>
  <si>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</si>
  <si>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</si>
  <si>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</si>
  <si>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</si>
  <si>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</si>
  <si>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</si>
  <si>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</si>
  <si>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</si>
  <si>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</si>
  <si>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</si>
  <si>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</si>
  <si>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</si>
  <si>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</si>
  <si>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</si>
  <si>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</si>
  <si>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</si>
  <si>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dobra</t>
  </si>
  <si>
    <t>Jednostka dobra</t>
  </si>
  <si>
    <t>-</t>
  </si>
  <si>
    <t>Poziom podokresów roku - równanie bilansu</t>
  </si>
  <si>
    <t>Oznaczenie dobra "energia elektryczna" dla CHP</t>
  </si>
  <si>
    <t>NRG</t>
  </si>
  <si>
    <t>PJ</t>
  </si>
  <si>
    <t>DAYNITE</t>
  </si>
  <si>
    <t>ANNUAL</t>
  </si>
  <si>
    <t>HEAT_LT</t>
  </si>
  <si>
    <t>Low Temperature Heat</t>
  </si>
  <si>
    <t>DEM</t>
  </si>
  <si>
    <t>ELEC_FIN</t>
  </si>
  <si>
    <t>Electricity - Final Energy</t>
  </si>
  <si>
    <t>HEAT_FIN</t>
  </si>
  <si>
    <t>Heat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</si>
  <si>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</si>
  <si>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</si>
  <si>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</si>
  <si>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</si>
  <si>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</si>
  <si>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</si>
  <si>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</si>
  <si>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</si>
  <si>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</si>
  <si>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</si>
  <si>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</si>
  <si>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</si>
  <si>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</si>
  <si>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</si>
  <si>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</si>
  <si>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</si>
  <si>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</si>
  <si>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</si>
  <si>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</si>
  <si>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</si>
  <si>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</si>
  <si>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</si>
  <si>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</si>
  <si>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</si>
  <si>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</si>
  <si>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</si>
  <si>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ELEC_FIN_DEM</t>
  </si>
  <si>
    <t>Electricity - Final Energy Demand</t>
  </si>
  <si>
    <t>PJa</t>
  </si>
  <si>
    <t>NO</t>
  </si>
  <si>
    <t>HEAT_FIN_DEM</t>
  </si>
  <si>
    <t>Heat - Final Energy Demand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</si>
  <si>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</si>
  <si>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</si>
  <si>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</si>
  <si>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</si>
  <si>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</si>
  <si>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</si>
  <si>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</si>
  <si>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</si>
  <si>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</si>
  <si>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</si>
  <si>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Should have a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</si>
  <si>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</si>
  <si>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</si>
  <si>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</si>
  <si>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</si>
  <si>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</si>
  <si>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</si>
  <si>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</si>
  <si>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</si>
  <si>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</si>
  <si>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</si>
  <si>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</si>
  <si>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</si>
  <si>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</si>
  <si>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</si>
  <si>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</si>
  <si>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</si>
  <si>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</si>
  <si>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</si>
  <si>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</si>
  <si>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</si>
  <si>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</si>
  <si>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</si>
  <si>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\I: Nazwa procesu</t>
  </si>
  <si>
    <t>Dobro na wejściu</t>
  </si>
  <si>
    <t>Dobro na wyjściu</t>
  </si>
  <si>
    <t>Sprawność</t>
  </si>
  <si>
    <t>Przelicz</t>
  </si>
  <si>
    <t>Demand</t>
  </si>
  <si>
    <t>~FI_T:DEMAND</t>
  </si>
  <si>
    <t>\I: Commodity Name</t>
  </si>
  <si>
    <t>Annual Demand Value [PJ]</t>
  </si>
  <si>
    <t>\I: Nazwa dobra (popytowego)</t>
  </si>
  <si>
    <t>Roczna wartość popytu</t>
  </si>
  <si>
    <t>TWh</t>
  </si>
  <si>
    <t>Eurostat energy balance</t>
  </si>
  <si>
    <t>Source:</t>
  </si>
  <si>
    <t>Visualisation Platform | ENTSOs TYNDP 2024 Scenarios</t>
  </si>
  <si>
    <t>Netherlands, Electricity demand, climate year 2009, Distributed Energy</t>
  </si>
  <si>
    <t>Battery storage charge (load)</t>
  </si>
  <si>
    <t>CH4 Heat Pump (load)</t>
  </si>
  <si>
    <t>Electrolyser (load)</t>
  </si>
  <si>
    <t>EV (incl, battery charge for V2G + losses)</t>
  </si>
  <si>
    <t>H2 Heat Pump (load)</t>
  </si>
  <si>
    <t>Native demand (excl. pump load and battery charge)</t>
  </si>
  <si>
    <t>Sum [TWh]</t>
  </si>
  <si>
    <t>[GJ]</t>
  </si>
  <si>
    <t>ELC_GRID</t>
  </si>
  <si>
    <t xml:space="preserve"> Electricity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</si>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</sst>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5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0"/>
      <name val="Arial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10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2" fillId="0" borderId="0"/>
    <xf numFmtId="0" fontId="113" fillId="0" borderId="0"/>
    <xf numFmtId="0" fontId="43" fillId="0" borderId="0"/>
    <xf numFmtId="0" fontId="5" fillId="0" borderId="0"/>
    <xf numFmtId="0" fontId="11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66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5" fillId="43" borderId="0" xfId="0" applyFont="1" applyFill="1"/>
    <xf numFmtId="184" fontId="0" fillId="43" borderId="0" xfId="0" applyNumberFormat="1" applyFill="1"/>
    <xf numFmtId="0" fontId="43" fillId="43" borderId="0" xfId="0" applyFont="1" applyFill="1" applyAlignment="1">
      <alignment horizontal="left"/>
    </xf>
    <xf numFmtId="184" fontId="43" fillId="43" borderId="0" xfId="0" applyNumberFormat="1" applyFont="1" applyFill="1"/>
    <xf numFmtId="0" fontId="43" fillId="44" borderId="19" xfId="0" applyFont="1" applyFill="1" applyBorder="1"/>
    <xf numFmtId="0" fontId="5" fillId="44" borderId="19" xfId="0" applyFont="1" applyFill="1" applyBorder="1"/>
    <xf numFmtId="184" fontId="0" fillId="44" borderId="19" xfId="0" applyNumberFormat="1" applyFill="1" applyBorder="1"/>
    <xf numFmtId="184" fontId="43" fillId="44" borderId="19" xfId="0" applyNumberFormat="1" applyFont="1" applyFill="1" applyBorder="1"/>
    <xf numFmtId="184" fontId="0" fillId="44" borderId="0" xfId="0" applyNumberFormat="1" applyFill="1"/>
    <xf numFmtId="184" fontId="43" fillId="44" borderId="0" xfId="0" applyNumberFormat="1" applyFont="1" applyFill="1"/>
    <xf numFmtId="0" fontId="43" fillId="0" borderId="0" xfId="0" applyFont="1" applyAlignment="1" applyProtection="1">
      <alignment vertical="top"/>
      <protection locked="0"/>
    </xf>
    <xf numFmtId="184" fontId="5" fillId="39" borderId="19" xfId="791" applyNumberFormat="1" applyFill="1" applyBorder="1" applyAlignment="1">
      <alignment horizontal="center" vertical="center" wrapText="1"/>
    </xf>
    <xf numFmtId="184" fontId="3" fillId="28" borderId="18" xfId="0" applyNumberFormat="1" applyFont="1" applyFill="1" applyBorder="1" applyAlignment="1">
      <alignment horizontal="center" vertical="center"/>
    </xf>
    <xf numFmtId="0" fontId="43" fillId="45" borderId="0" xfId="0" applyFont="1" applyFill="1"/>
    <xf numFmtId="0" fontId="43" fillId="46" borderId="0" xfId="0" applyFont="1" applyFill="1"/>
    <xf numFmtId="0" fontId="43" fillId="45" borderId="20" xfId="0" applyFont="1" applyFill="1" applyBorder="1"/>
    <xf numFmtId="185" fontId="5" fillId="43" borderId="0" xfId="0" applyNumberFormat="1" applyFont="1" applyFill="1"/>
    <xf numFmtId="185" fontId="5" fillId="44" borderId="19" xfId="0" applyNumberFormat="1" applyFont="1" applyFill="1" applyBorder="1"/>
    <xf numFmtId="185" fontId="0" fillId="0" borderId="0" xfId="0" applyNumberFormat="1"/>
    <xf numFmtId="185" fontId="0" fillId="44" borderId="19" xfId="0" applyNumberFormat="1" applyFill="1" applyBorder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0" fontId="5" fillId="39" borderId="19" xfId="791" quotePrefix="1" applyFill="1" applyBorder="1" applyAlignment="1">
      <alignment horizontal="center" vertical="center" wrapText="1"/>
    </xf>
    <xf numFmtId="184" fontId="5" fillId="39" borderId="19" xfId="79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99" fillId="43" borderId="0" xfId="0" applyNumberFormat="1" applyFont="1" applyFill="1"/>
    <xf numFmtId="2" fontId="43" fillId="43" borderId="0" xfId="0" applyNumberFormat="1" applyFont="1" applyFill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2" fontId="43" fillId="48" borderId="0" xfId="0" applyNumberFormat="1" applyFont="1" applyFill="1"/>
    <xf numFmtId="0" fontId="0" fillId="0" borderId="10" xfId="0" applyBorder="1"/>
    <xf numFmtId="0" fontId="110" fillId="0" borderId="0" xfId="1244"/>
    <xf numFmtId="0" fontId="0" fillId="0" borderId="21" xfId="0" applyBorder="1"/>
    <xf numFmtId="0" fontId="0" fillId="0" borderId="22" xfId="0" applyBorder="1"/>
    <xf numFmtId="0" fontId="43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0" fontId="111" fillId="0" borderId="0" xfId="0" applyFont="1"/>
    <xf numFmtId="184" fontId="0" fillId="45" borderId="0" xfId="0" applyNumberFormat="1" applyFill="1" applyAlignment="1">
      <alignment horizontal="left"/>
    </xf>
    <xf numFmtId="184" fontId="43" fillId="45" borderId="0" xfId="0" applyNumberFormat="1" applyFont="1" applyFill="1" applyAlignment="1">
      <alignment horizontal="left"/>
    </xf>
    <xf numFmtId="0" fontId="109" fillId="47" borderId="0" xfId="0" applyFont="1" applyFill="1" applyAlignment="1">
      <alignment horizontal="center"/>
    </xf>
    <xf numFmtId="184" fontId="5" fillId="39" borderId="18" xfId="791" applyNumberFormat="1" applyFill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43" fillId="0" borderId="22" xfId="0" applyFont="1" applyBorder="1" applyAlignment="1">
      <alignment horizontal="center" vertical="center" wrapText="1"/>
    </xf>
    <xf numFmtId="0" fontId="99" fillId="0" borderId="0" xfId="0" applyFont="1" applyAlignment="1">
      <alignment horizontal="center"/>
    </xf>
    <xf numFmtId="0" fontId="43" fillId="0" borderId="21" xfId="0" applyFont="1" applyBorder="1" applyAlignment="1">
      <alignment horizontal="center" vertical="center" wrapText="1"/>
    </xf>
    <xf numFmtId="184" fontId="5" fillId="39" borderId="19" xfId="791" applyNumberFormat="1" applyFill="1" applyBorder="1" applyAlignment="1">
      <alignment horizontal="center" vertical="center" wrapText="1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DC6A0A63-E482-4109-AEF9-C115D0FC7905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BD92A701-A1CC-4170-9B7C-5148E0D4F6E3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2A0DBDA6-EEFD-4B64-9C19-C04C338900CE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7" xr:uid="{B23DECD0-0B76-4362-8B0B-4F027D13F3E6}"/>
    <cellStyle name="Normal 10" xfId="791" xr:uid="{00000000-0005-0000-0000-000016030000}"/>
    <cellStyle name="Normal 10 15 2" xfId="1260" xr:uid="{A3D28000-1710-46FF-B67C-90218ADE3355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4BF4F23D-D9BB-44C5-AB11-72B2F8073C38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11C28F6E-AFA9-4710-96C7-174802E4B9D0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" xfId="0" builtinId="0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04352881-11AC-4E9F-925B-912642283FE1}"/>
    <cellStyle name="Normalny 11 7" xfId="834" xr:uid="{00000000-0005-0000-0000-000043030000}"/>
    <cellStyle name="Normalny 11 7 2" xfId="1249" xr:uid="{C5C152C4-EC25-4A5B-9520-146AC4D463D1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2BB8781E-1C52-4292-9434-B0475E58E708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DF63DF93-EC21-4674-B9F6-8900C953E4FB}"/>
    <cellStyle name="Normalny 13 3 6" xfId="876" xr:uid="{00000000-0005-0000-0000-00006D030000}"/>
    <cellStyle name="Normalny 13 3 6 2" xfId="1252" xr:uid="{4D39D13A-A4E3-42A2-8740-333412229406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A10BB83A-15F8-4E0F-B4DA-8B2517686E26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6BF5FD9-95C3-4615-83DA-AD596D161F0D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DF87D83-3FC1-48D4-AEBB-010AE90E780F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5A7332A-1193-428E-937A-6683B625BC0E}"/>
    <cellStyle name="Procentowy 2 7" xfId="959" xr:uid="{00000000-0005-0000-0000-0000C2030000}"/>
    <cellStyle name="Procentowy 2 7 2" xfId="1256" xr:uid="{9DF4BBF1-2631-409D-82ED-EDFA103F9A2F}"/>
    <cellStyle name="Procentowy 3" xfId="960" xr:uid="{00000000-0005-0000-0000-0000C3030000}"/>
    <cellStyle name="Procentowy 4" xfId="961" xr:uid="{00000000-0005-0000-0000-0000C4030000}"/>
    <cellStyle name="Procentowy 5" xfId="1262" xr:uid="{97FA0E8C-BC0C-49ED-A87D-CE5CED29586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6404</xdr:colOff>
      <xdr:row>12</xdr:row>
      <xdr:rowOff>12808</xdr:rowOff>
    </xdr:from>
    <xdr:to>
      <xdr:col>13</xdr:col>
      <xdr:colOff>784513</xdr:colOff>
      <xdr:row>21</xdr:row>
      <xdr:rowOff>142875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AA237AB5-E21C-48B5-93E8-0C4C06799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74219" y="2631783"/>
          <a:ext cx="2603067" cy="28238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4"/>
  <sheetViews>
    <sheetView tabSelected="1" zoomScaleNormal="100" workbookViewId="0">
      <selection activeCell="G11" sqref="G11"/>
    </sheetView>
  </sheetViews>
  <sheetFormatPr defaultRowHeight="13.2"/>
  <cols>
    <col min="1" max="1" width="2.77734375" customWidth="1"/>
    <col min="2" max="2" width="15" customWidth="1"/>
    <col min="3" max="3" width="12.77734375" customWidth="1"/>
    <col min="4" max="4" width="36" customWidth="1"/>
    <col min="5" max="5" width="10" customWidth="1"/>
    <col min="6" max="6" width="11.44140625" bestFit="1" customWidth="1"/>
    <col min="7" max="7" width="12" customWidth="1"/>
    <col min="8" max="8" width="14.21875" customWidth="1"/>
    <col min="9" max="9" width="12.77734375" customWidth="1"/>
    <col min="10" max="10" width="10.44140625" customWidth="1"/>
    <col min="11" max="12" width="10.77734375" bestFit="1" customWidth="1"/>
  </cols>
  <sheetData>
    <row r="2" spans="2:9" ht="17.399999999999999">
      <c r="B2" s="34" t="s">
        <v>0</v>
      </c>
      <c r="C2" s="35"/>
      <c r="D2" s="35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55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25" t="s">
        <v>2</v>
      </c>
      <c r="C5" s="25" t="s">
        <v>3</v>
      </c>
      <c r="D5" s="25" t="s">
        <v>4</v>
      </c>
      <c r="E5" s="25" t="s">
        <v>5</v>
      </c>
      <c r="F5" s="25" t="s">
        <v>6</v>
      </c>
      <c r="G5" s="25" t="s">
        <v>7</v>
      </c>
      <c r="H5" s="25" t="s">
        <v>8</v>
      </c>
      <c r="I5" s="25" t="s">
        <v>9</v>
      </c>
    </row>
    <row r="6" spans="2:9" ht="47.25" customHeight="1">
      <c r="B6" s="37" t="s">
        <v>10</v>
      </c>
      <c r="C6" s="37" t="s">
        <v>11</v>
      </c>
      <c r="D6" s="37" t="s">
        <v>12</v>
      </c>
      <c r="E6" s="37" t="s">
        <v>5</v>
      </c>
      <c r="F6" s="37" t="s">
        <v>13</v>
      </c>
      <c r="G6" s="37" t="s">
        <v>14</v>
      </c>
      <c r="H6" s="37" t="s">
        <v>15</v>
      </c>
      <c r="I6" s="37" t="s">
        <v>16</v>
      </c>
    </row>
    <row r="7" spans="2:9" ht="66.599999999999994" thickBot="1">
      <c r="B7" s="24" t="s">
        <v>17</v>
      </c>
      <c r="C7" s="24" t="s">
        <v>18</v>
      </c>
      <c r="D7" s="24" t="s">
        <v>19</v>
      </c>
      <c r="E7" s="24" t="s">
        <v>20</v>
      </c>
      <c r="F7" s="40" t="s">
        <v>21</v>
      </c>
      <c r="G7" s="24" t="s">
        <v>22</v>
      </c>
      <c r="H7" s="40" t="s">
        <v>21</v>
      </c>
      <c r="I7" s="24" t="s">
        <v>23</v>
      </c>
    </row>
    <row r="8" spans="2:9" ht="15.75" customHeight="1">
      <c r="B8" s="56" t="s">
        <v>24</v>
      </c>
      <c r="C8" s="57" t="s">
        <v>124</v>
      </c>
      <c r="D8" s="57" t="s">
        <v>125</v>
      </c>
      <c r="E8" s="56" t="s">
        <v>25</v>
      </c>
      <c r="F8" s="56"/>
      <c r="G8" s="56" t="s">
        <v>26</v>
      </c>
      <c r="H8" s="56" t="s">
        <v>27</v>
      </c>
      <c r="I8" s="14"/>
    </row>
    <row r="9" spans="2:9" ht="15.75" customHeight="1">
      <c r="B9" s="21" t="s">
        <v>24</v>
      </c>
      <c r="C9" s="22" t="s">
        <v>28</v>
      </c>
      <c r="D9" s="22" t="s">
        <v>29</v>
      </c>
      <c r="E9" s="21" t="s">
        <v>25</v>
      </c>
      <c r="F9" s="21"/>
      <c r="G9" s="21" t="s">
        <v>26</v>
      </c>
      <c r="H9" s="21" t="s">
        <v>27</v>
      </c>
      <c r="I9" s="21"/>
    </row>
    <row r="10" spans="2:9" ht="15.75" customHeight="1">
      <c r="B10" s="14" t="s">
        <v>30</v>
      </c>
      <c r="C10" s="16" t="s">
        <v>31</v>
      </c>
      <c r="D10" s="16" t="s">
        <v>32</v>
      </c>
      <c r="E10" s="16" t="s">
        <v>25</v>
      </c>
      <c r="F10" s="14"/>
      <c r="G10" s="14" t="s">
        <v>26</v>
      </c>
      <c r="H10" s="14"/>
      <c r="I10" s="16"/>
    </row>
    <row r="11" spans="2:9" ht="15.75" customHeight="1" thickBot="1">
      <c r="B11" s="19" t="s">
        <v>30</v>
      </c>
      <c r="C11" s="19" t="s">
        <v>33</v>
      </c>
      <c r="D11" s="19" t="s">
        <v>34</v>
      </c>
      <c r="E11" s="19" t="s">
        <v>25</v>
      </c>
      <c r="F11" s="19"/>
      <c r="G11" s="19"/>
      <c r="H11" s="19"/>
      <c r="I11" s="19"/>
    </row>
    <row r="12" spans="2:9">
      <c r="B12" s="1"/>
      <c r="C12" s="1"/>
      <c r="E12" s="1"/>
      <c r="G12" s="1"/>
    </row>
    <row r="15" spans="2:9">
      <c r="B15" s="1"/>
    </row>
    <row r="24" ht="13.8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1"/>
  <sheetViews>
    <sheetView workbookViewId="0">
      <selection activeCell="E10" sqref="E10"/>
    </sheetView>
  </sheetViews>
  <sheetFormatPr defaultRowHeight="13.2"/>
  <cols>
    <col min="1" max="1" width="2.77734375" customWidth="1"/>
    <col min="2" max="2" width="20.77734375" customWidth="1"/>
    <col min="3" max="3" width="19" customWidth="1"/>
    <col min="4" max="4" width="26.44140625" customWidth="1"/>
    <col min="5" max="5" width="45.77734375" customWidth="1"/>
    <col min="6" max="8" width="11" customWidth="1"/>
    <col min="9" max="9" width="14.21875" customWidth="1"/>
    <col min="10" max="10" width="11" customWidth="1"/>
  </cols>
  <sheetData>
    <row r="2" spans="2:10" ht="15.75" customHeight="1">
      <c r="B2" s="34" t="s">
        <v>35</v>
      </c>
      <c r="C2" s="36"/>
      <c r="D2" s="36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36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25" t="s">
        <v>37</v>
      </c>
      <c r="C5" s="25" t="s">
        <v>38</v>
      </c>
      <c r="D5" s="25" t="s">
        <v>39</v>
      </c>
      <c r="E5" s="25" t="s">
        <v>40</v>
      </c>
      <c r="F5" s="25" t="s">
        <v>41</v>
      </c>
      <c r="G5" s="25" t="s">
        <v>42</v>
      </c>
      <c r="H5" s="25" t="s">
        <v>43</v>
      </c>
      <c r="I5" s="25" t="s">
        <v>44</v>
      </c>
      <c r="J5" s="25" t="s">
        <v>45</v>
      </c>
    </row>
    <row r="6" spans="2:10" ht="39.6">
      <c r="B6" s="37" t="s">
        <v>46</v>
      </c>
      <c r="C6" s="37" t="s">
        <v>47</v>
      </c>
      <c r="D6" s="37" t="s">
        <v>48</v>
      </c>
      <c r="E6" s="37" t="s">
        <v>49</v>
      </c>
      <c r="F6" s="37" t="s">
        <v>50</v>
      </c>
      <c r="G6" s="37" t="s">
        <v>51</v>
      </c>
      <c r="H6" s="37" t="s">
        <v>14</v>
      </c>
      <c r="I6" s="38" t="s">
        <v>52</v>
      </c>
      <c r="J6" s="38" t="s">
        <v>53</v>
      </c>
    </row>
    <row r="7" spans="2:10" ht="66.599999999999994" thickBot="1">
      <c r="B7" s="24" t="s">
        <v>54</v>
      </c>
      <c r="C7" s="24" t="s">
        <v>55</v>
      </c>
      <c r="D7" s="24" t="s">
        <v>56</v>
      </c>
      <c r="E7" s="24" t="s">
        <v>57</v>
      </c>
      <c r="F7" s="24" t="s">
        <v>58</v>
      </c>
      <c r="G7" s="24" t="s">
        <v>59</v>
      </c>
      <c r="H7" s="24" t="s">
        <v>22</v>
      </c>
      <c r="I7" s="39" t="s">
        <v>21</v>
      </c>
      <c r="J7" s="39" t="s">
        <v>21</v>
      </c>
    </row>
    <row r="8" spans="2:10" ht="15.75" customHeight="1">
      <c r="B8" s="14" t="s">
        <v>60</v>
      </c>
      <c r="C8" s="16" t="s">
        <v>126</v>
      </c>
      <c r="D8" s="16" t="s">
        <v>61</v>
      </c>
      <c r="E8" s="16" t="s">
        <v>62</v>
      </c>
      <c r="F8" s="14" t="s">
        <v>25</v>
      </c>
      <c r="G8" s="16" t="s">
        <v>63</v>
      </c>
      <c r="H8" s="14" t="s">
        <v>26</v>
      </c>
      <c r="I8" s="14"/>
      <c r="J8" s="14" t="s">
        <v>64</v>
      </c>
    </row>
    <row r="9" spans="2:10" ht="15.75" customHeight="1" thickBot="1">
      <c r="B9" s="19" t="s">
        <v>60</v>
      </c>
      <c r="C9" s="20" t="s">
        <v>126</v>
      </c>
      <c r="D9" s="20" t="s">
        <v>65</v>
      </c>
      <c r="E9" s="20" t="s">
        <v>66</v>
      </c>
      <c r="F9" s="19" t="s">
        <v>25</v>
      </c>
      <c r="G9" s="19" t="s">
        <v>63</v>
      </c>
      <c r="H9" s="19" t="s">
        <v>26</v>
      </c>
      <c r="I9" s="19"/>
      <c r="J9" s="19" t="s">
        <v>64</v>
      </c>
    </row>
    <row r="12" spans="2:10">
      <c r="B12" s="58" t="s">
        <v>67</v>
      </c>
      <c r="C12" s="58"/>
      <c r="D12" s="58"/>
    </row>
    <row r="13" spans="2:10">
      <c r="B13" s="26" t="s">
        <v>68</v>
      </c>
      <c r="C13" s="26" t="s">
        <v>69</v>
      </c>
      <c r="D13" s="26"/>
    </row>
    <row r="14" spans="2:10">
      <c r="B14" s="27" t="s">
        <v>70</v>
      </c>
      <c r="C14" s="27" t="s">
        <v>71</v>
      </c>
      <c r="D14" s="27"/>
    </row>
    <row r="15" spans="2:10">
      <c r="B15" s="26" t="s">
        <v>72</v>
      </c>
      <c r="C15" s="26" t="s">
        <v>73</v>
      </c>
      <c r="D15" s="26"/>
    </row>
    <row r="16" spans="2:10">
      <c r="B16" s="27" t="s">
        <v>74</v>
      </c>
      <c r="C16" s="27" t="s">
        <v>75</v>
      </c>
      <c r="D16" s="27"/>
    </row>
    <row r="17" spans="2:4">
      <c r="B17" s="26" t="s">
        <v>60</v>
      </c>
      <c r="C17" s="26" t="s">
        <v>76</v>
      </c>
      <c r="D17" s="26" t="s">
        <v>77</v>
      </c>
    </row>
    <row r="18" spans="2:4">
      <c r="B18" s="27" t="s">
        <v>78</v>
      </c>
      <c r="C18" s="27" t="s">
        <v>79</v>
      </c>
      <c r="D18" s="27" t="s">
        <v>80</v>
      </c>
    </row>
    <row r="19" spans="2:4">
      <c r="B19" s="26" t="s">
        <v>81</v>
      </c>
      <c r="C19" s="26" t="s">
        <v>82</v>
      </c>
      <c r="D19" s="26" t="s">
        <v>83</v>
      </c>
    </row>
    <row r="20" spans="2:4">
      <c r="B20" s="27" t="s">
        <v>84</v>
      </c>
      <c r="C20" s="27" t="s">
        <v>85</v>
      </c>
      <c r="D20" s="27" t="s">
        <v>80</v>
      </c>
    </row>
    <row r="21" spans="2:4" ht="13.8" thickBot="1">
      <c r="B21" s="28" t="s">
        <v>86</v>
      </c>
      <c r="C21" s="28" t="s">
        <v>87</v>
      </c>
      <c r="D21" s="28"/>
    </row>
  </sheetData>
  <mergeCells count="1">
    <mergeCell ref="B12:D1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8"/>
  <sheetViews>
    <sheetView zoomScaleNormal="100" workbookViewId="0">
      <selection activeCell="C37" sqref="C37"/>
    </sheetView>
  </sheetViews>
  <sheetFormatPr defaultRowHeight="13.2"/>
  <cols>
    <col min="1" max="1" width="2.77734375" customWidth="1"/>
    <col min="2" max="2" width="31.21875" customWidth="1"/>
    <col min="3" max="3" width="47.77734375" bestFit="1" customWidth="1"/>
    <col min="4" max="4" width="17" customWidth="1"/>
    <col min="5" max="5" width="19.77734375" customWidth="1"/>
    <col min="6" max="6" width="17.21875" customWidth="1"/>
    <col min="7" max="7" width="16.21875" customWidth="1"/>
  </cols>
  <sheetData>
    <row r="2" spans="2:7" ht="17.399999999999999">
      <c r="B2" s="33" t="s">
        <v>88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89</v>
      </c>
      <c r="F4" s="5"/>
      <c r="G4" s="5"/>
    </row>
    <row r="5" spans="2:7" ht="15.75" customHeight="1">
      <c r="B5" s="25" t="s">
        <v>39</v>
      </c>
      <c r="C5" s="25" t="s">
        <v>90</v>
      </c>
      <c r="D5" s="25" t="s">
        <v>91</v>
      </c>
      <c r="E5" s="25" t="s">
        <v>92</v>
      </c>
      <c r="F5" s="25" t="s">
        <v>93</v>
      </c>
      <c r="G5" s="25" t="s">
        <v>94</v>
      </c>
    </row>
    <row r="6" spans="2:7" ht="31.8" customHeight="1">
      <c r="B6" s="37" t="s">
        <v>95</v>
      </c>
      <c r="C6" s="37" t="s">
        <v>49</v>
      </c>
      <c r="D6" s="37" t="s">
        <v>96</v>
      </c>
      <c r="E6" s="37" t="s">
        <v>97</v>
      </c>
      <c r="F6" s="37" t="s">
        <v>98</v>
      </c>
      <c r="G6" s="37" t="s">
        <v>99</v>
      </c>
    </row>
    <row r="7" spans="2:7" ht="31.8" customHeight="1" thickBot="1">
      <c r="B7" s="24" t="s">
        <v>100</v>
      </c>
      <c r="C7" s="24" t="s">
        <v>57</v>
      </c>
      <c r="D7" s="24" t="s">
        <v>101</v>
      </c>
      <c r="E7" s="24" t="s">
        <v>102</v>
      </c>
      <c r="F7" s="24" t="s">
        <v>103</v>
      </c>
      <c r="G7" s="24" t="s">
        <v>104</v>
      </c>
    </row>
    <row r="8" spans="2:7" ht="15.75" customHeight="1">
      <c r="B8" s="13" t="str">
        <f>SEC_Processes!D8</f>
        <v>ELEC_FIN_DEM</v>
      </c>
      <c r="C8" s="13" t="str">
        <f>SEC_Processes!E8</f>
        <v>Electricity - Final Energy Demand</v>
      </c>
      <c r="D8" s="13" t="str">
        <f>SEC_Comm!C8</f>
        <v>ELC_GRID</v>
      </c>
      <c r="E8" s="13" t="str">
        <f>SEC_Comm!C10</f>
        <v>ELEC_FIN</v>
      </c>
      <c r="F8" s="29">
        <v>1</v>
      </c>
      <c r="G8" s="31">
        <v>1</v>
      </c>
    </row>
    <row r="9" spans="2:7" ht="15.75" customHeight="1" thickBot="1">
      <c r="B9" s="18" t="str">
        <f>SEC_Processes!D9</f>
        <v>HEAT_FIN_DEM</v>
      </c>
      <c r="C9" s="18" t="str">
        <f>SEC_Processes!E9</f>
        <v>Heat - Final Energy Demand</v>
      </c>
      <c r="D9" s="18" t="str">
        <f>SEC_Comm!C9</f>
        <v>HEAT_LT</v>
      </c>
      <c r="E9" s="18" t="str">
        <f>SEC_Comm!C11</f>
        <v>HEAT_FIN</v>
      </c>
      <c r="F9" s="30">
        <v>1</v>
      </c>
      <c r="G9" s="32">
        <v>1</v>
      </c>
    </row>
    <row r="18" spans="4:4">
      <c r="D18" s="2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29"/>
  <sheetViews>
    <sheetView zoomScale="119" zoomScaleNormal="115" workbookViewId="0">
      <selection activeCell="D18" sqref="D18"/>
    </sheetView>
  </sheetViews>
  <sheetFormatPr defaultRowHeight="12.75" customHeight="1"/>
  <cols>
    <col min="1" max="1" width="2.77734375" customWidth="1"/>
    <col min="2" max="2" width="15.21875" customWidth="1"/>
    <col min="3" max="3" width="12.21875" customWidth="1"/>
    <col min="4" max="5" width="8.5546875" customWidth="1"/>
    <col min="6" max="6" width="11" bestFit="1" customWidth="1"/>
    <col min="7" max="7" width="12.44140625" customWidth="1"/>
    <col min="8" max="8" width="9.21875" customWidth="1"/>
    <col min="14" max="14" width="14.5546875" customWidth="1"/>
    <col min="15" max="15" width="15.21875" customWidth="1"/>
    <col min="17" max="17" width="9.77734375" customWidth="1"/>
  </cols>
  <sheetData>
    <row r="1" spans="2:20" ht="12.75" customHeight="1">
      <c r="C1" s="55"/>
    </row>
    <row r="2" spans="2:20" ht="12.75" customHeight="1">
      <c r="F2" s="55"/>
    </row>
    <row r="3" spans="2:20" ht="17.399999999999999">
      <c r="B3" s="33" t="s">
        <v>105</v>
      </c>
      <c r="C3" s="9"/>
    </row>
    <row r="5" spans="2:20" ht="13.2">
      <c r="B5" s="7" t="s">
        <v>106</v>
      </c>
      <c r="C5" s="8"/>
    </row>
    <row r="6" spans="2:20" ht="13.2">
      <c r="B6" s="25" t="s">
        <v>3</v>
      </c>
      <c r="C6" s="46">
        <v>2023</v>
      </c>
      <c r="D6" s="46">
        <v>2025</v>
      </c>
      <c r="E6" s="46">
        <v>2030</v>
      </c>
      <c r="F6" s="46">
        <v>2035</v>
      </c>
      <c r="G6" s="46">
        <v>2040</v>
      </c>
      <c r="H6" s="46">
        <v>2045</v>
      </c>
      <c r="I6" s="46">
        <v>2050</v>
      </c>
    </row>
    <row r="7" spans="2:20" ht="36.75" customHeight="1">
      <c r="B7" s="37" t="s">
        <v>107</v>
      </c>
      <c r="C7" s="59" t="s">
        <v>108</v>
      </c>
      <c r="D7" s="59"/>
      <c r="E7" s="59"/>
      <c r="F7" s="59"/>
      <c r="G7" s="59"/>
      <c r="H7" s="59"/>
      <c r="I7" s="59"/>
    </row>
    <row r="8" spans="2:20" ht="36.75" customHeight="1">
      <c r="B8" s="24" t="s">
        <v>109</v>
      </c>
      <c r="C8" s="65" t="s">
        <v>110</v>
      </c>
      <c r="D8" s="65"/>
      <c r="E8" s="65"/>
      <c r="F8" s="65"/>
      <c r="G8" s="65"/>
      <c r="H8" s="65"/>
      <c r="I8" s="65"/>
      <c r="L8">
        <v>107</v>
      </c>
      <c r="M8" s="1" t="s">
        <v>111</v>
      </c>
      <c r="N8" s="1" t="s">
        <v>112</v>
      </c>
    </row>
    <row r="9" spans="2:20" ht="15.75" customHeight="1">
      <c r="B9" s="15" t="str">
        <f>SEC_Comm!C10</f>
        <v>ELEC_FIN</v>
      </c>
      <c r="C9" s="42">
        <f>T23</f>
        <v>392.40000000000003</v>
      </c>
      <c r="D9" s="43"/>
      <c r="F9" s="47">
        <f>Q24*3.6</f>
        <v>791.60399999999993</v>
      </c>
      <c r="G9" s="47">
        <f>R24*3.6</f>
        <v>941.32800000000009</v>
      </c>
      <c r="H9" s="43"/>
      <c r="I9" s="47">
        <f>S24*3.6</f>
        <v>1249.848</v>
      </c>
      <c r="L9" t="s">
        <v>113</v>
      </c>
      <c r="M9" s="49" t="s">
        <v>114</v>
      </c>
    </row>
    <row r="10" spans="2:20" ht="15.75" customHeight="1">
      <c r="B10" s="17" t="str">
        <f>SEC_Comm!C11</f>
        <v>HEAT_FIN</v>
      </c>
      <c r="C10" s="44"/>
      <c r="D10" s="45"/>
      <c r="E10" s="45"/>
      <c r="F10" s="45"/>
      <c r="G10" s="45"/>
      <c r="H10" s="45"/>
      <c r="I10" s="45"/>
      <c r="K10" s="1"/>
      <c r="L10" t="s">
        <v>115</v>
      </c>
    </row>
    <row r="11" spans="2:20" ht="15.75" customHeight="1">
      <c r="K11" s="1"/>
    </row>
    <row r="12" spans="2:20" ht="15.75" customHeight="1"/>
    <row r="13" spans="2:20" ht="13.2">
      <c r="B13" s="63"/>
      <c r="C13" s="63"/>
    </row>
    <row r="14" spans="2:20" ht="13.2">
      <c r="C14" s="41"/>
    </row>
    <row r="15" spans="2:20" ht="13.2">
      <c r="Q15" s="48">
        <v>2030</v>
      </c>
      <c r="R15" s="48">
        <v>2040</v>
      </c>
      <c r="S15" s="48">
        <v>2050</v>
      </c>
      <c r="T15">
        <v>2023</v>
      </c>
    </row>
    <row r="16" spans="2:20" ht="26.55" customHeight="1">
      <c r="O16" s="60" t="s">
        <v>116</v>
      </c>
      <c r="P16" s="60"/>
      <c r="Q16" s="48">
        <v>17.23</v>
      </c>
      <c r="R16" s="48">
        <v>23.35</v>
      </c>
      <c r="S16" s="48">
        <v>38.270000000000003</v>
      </c>
    </row>
    <row r="17" spans="10:20" ht="26.55" customHeight="1">
      <c r="O17" s="60" t="s">
        <v>117</v>
      </c>
      <c r="P17" s="60"/>
      <c r="Q17" s="48">
        <v>4.17</v>
      </c>
      <c r="R17" s="48">
        <v>3.91</v>
      </c>
      <c r="S17" s="48">
        <v>3.32</v>
      </c>
    </row>
    <row r="18" spans="10:20" ht="26.55" customHeight="1">
      <c r="J18" s="1"/>
      <c r="O18" s="60" t="s">
        <v>118</v>
      </c>
      <c r="P18" s="60"/>
      <c r="Q18" s="48">
        <v>14.61</v>
      </c>
      <c r="R18" s="48">
        <v>61.27</v>
      </c>
      <c r="S18" s="48">
        <v>84.2</v>
      </c>
    </row>
    <row r="19" spans="10:20" ht="39.6" customHeight="1">
      <c r="O19" s="62" t="s">
        <v>119</v>
      </c>
      <c r="P19" s="62"/>
      <c r="Q19" s="51">
        <v>11.34</v>
      </c>
      <c r="R19" s="51">
        <v>17.47</v>
      </c>
      <c r="S19" s="51">
        <v>20.13</v>
      </c>
    </row>
    <row r="20" spans="10:20" ht="26.55" customHeight="1">
      <c r="O20" s="64" t="s">
        <v>120</v>
      </c>
      <c r="P20" s="64"/>
      <c r="Q20" s="50">
        <v>0</v>
      </c>
      <c r="R20" s="50">
        <v>0</v>
      </c>
      <c r="S20" s="50">
        <v>0</v>
      </c>
    </row>
    <row r="21" spans="10:20" ht="27" customHeight="1">
      <c r="O21" s="61" t="s">
        <v>121</v>
      </c>
      <c r="P21" s="61"/>
      <c r="Q21" s="50">
        <v>187.15</v>
      </c>
      <c r="R21" s="50">
        <v>216.75</v>
      </c>
      <c r="S21" s="50">
        <v>285.45999999999998</v>
      </c>
    </row>
    <row r="22" spans="10:20" ht="12.75" customHeight="1">
      <c r="O22" s="52" t="s">
        <v>122</v>
      </c>
      <c r="P22" s="53"/>
      <c r="Q22" s="54">
        <f>SUM(Q16:Q21)</f>
        <v>234.5</v>
      </c>
      <c r="R22" s="54">
        <f>SUM(R16:R21)</f>
        <v>322.75</v>
      </c>
      <c r="S22" s="54">
        <f>SUM(S16:S21)</f>
        <v>431.38</v>
      </c>
      <c r="T22">
        <v>109</v>
      </c>
    </row>
    <row r="23" spans="10:20" ht="13.2">
      <c r="P23" s="1" t="s">
        <v>123</v>
      </c>
      <c r="Q23">
        <f>Q22*3.6</f>
        <v>844.2</v>
      </c>
      <c r="R23">
        <f t="shared" ref="R23:T23" si="0">R22*3.6</f>
        <v>1161.9000000000001</v>
      </c>
      <c r="S23">
        <f t="shared" si="0"/>
        <v>1552.9680000000001</v>
      </c>
      <c r="T23">
        <f t="shared" si="0"/>
        <v>392.40000000000003</v>
      </c>
    </row>
    <row r="24" spans="10:20" ht="13.2">
      <c r="Q24">
        <f>Q22-Q18</f>
        <v>219.89</v>
      </c>
      <c r="R24">
        <f t="shared" ref="R24:S24" si="1">R22-R18</f>
        <v>261.48</v>
      </c>
      <c r="S24">
        <f t="shared" si="1"/>
        <v>347.18</v>
      </c>
    </row>
    <row r="26" spans="10:20" ht="13.2"/>
    <row r="27" spans="10:20" ht="13.2"/>
    <row r="28" spans="10:20" ht="13.2"/>
    <row r="29" spans="10:20" ht="13.2"/>
  </sheetData>
  <mergeCells count="9">
    <mergeCell ref="C7:I7"/>
    <mergeCell ref="O16:P16"/>
    <mergeCell ref="O17:P17"/>
    <mergeCell ref="O18:P18"/>
    <mergeCell ref="O21:P21"/>
    <mergeCell ref="O19:P19"/>
    <mergeCell ref="B13:C13"/>
    <mergeCell ref="O20:P20"/>
    <mergeCell ref="C8:I8"/>
  </mergeCells>
  <phoneticPr fontId="0" type="noConversion"/>
  <hyperlinks>
    <hyperlink ref="M9" r:id="rId1" xr:uid="{0C3F522D-3DAE-4C19-9AF4-2028780D722F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F536B1-E831-4445-9C14-96FD8A409B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2025-01-13T12:34:27Z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761301577091217</vt:r8>
  </property>
</Properties>
</file>