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/>
  <mc:AlternateContent xmlns:mc="http://schemas.openxmlformats.org/markup-compatibility/2006">
    <mc:Choice Requires="x15">
      <x15ac:absPath xmlns:x15ac="http://schemas.microsoft.com/office/spreadsheetml/2010/11/ac" url="https://2902076410-my.sharepoint.com/personal/a_orlov_centrofinans_ru/Documents/"/>
    </mc:Choice>
  </mc:AlternateContent>
  <xr:revisionPtr revIDLastSave="0" documentId="8_{A69E1B33-AAF5-41F3-82A6-B470D2C96D23}" xr6:coauthVersionLast="47" xr6:coauthVersionMax="47" xr10:uidLastSave="{00000000-0000-0000-0000-000000000000}"/>
  <bookViews>
    <workbookView xWindow="-28920" yWindow="-120" windowWidth="29040" windowHeight="15840" firstSheet="2" activeTab="2" xr2:uid="{00000000-000D-0000-FFFF-FFFF00000000}"/>
  </bookViews>
  <sheets>
    <sheet name="Догонялки" sheetId="1" r:id="rId1"/>
    <sheet name="Январь" sheetId="2" r:id="rId2"/>
    <sheet name="Февраль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6" i="3" l="1"/>
  <c r="BF66" i="3"/>
  <c r="BE66" i="3"/>
  <c r="BC66" i="3"/>
  <c r="BA66" i="3"/>
  <c r="AY66" i="3"/>
  <c r="AW66" i="3"/>
  <c r="AU66" i="3"/>
  <c r="AS66" i="3"/>
  <c r="AQ66" i="3"/>
  <c r="AO66" i="3"/>
  <c r="AM66" i="3"/>
  <c r="AK66" i="3"/>
  <c r="AI66" i="3"/>
  <c r="AG66" i="3"/>
  <c r="AE66" i="3"/>
  <c r="AC66" i="3"/>
  <c r="AA66" i="3"/>
  <c r="Y66" i="3"/>
  <c r="W66" i="3"/>
  <c r="U66" i="3"/>
  <c r="S66" i="3"/>
  <c r="Q66" i="3"/>
  <c r="O66" i="3"/>
  <c r="M66" i="3"/>
  <c r="K66" i="3"/>
  <c r="I66" i="3"/>
  <c r="G66" i="3"/>
  <c r="E66" i="3"/>
  <c r="C66" i="3"/>
  <c r="BH65" i="3"/>
  <c r="BF65" i="3"/>
  <c r="BE65" i="3"/>
  <c r="BC65" i="3"/>
  <c r="BA65" i="3"/>
  <c r="AY65" i="3"/>
  <c r="AW65" i="3"/>
  <c r="AU65" i="3"/>
  <c r="AS65" i="3"/>
  <c r="AQ65" i="3"/>
  <c r="AO65" i="3"/>
  <c r="AM65" i="3"/>
  <c r="AK65" i="3"/>
  <c r="AI65" i="3"/>
  <c r="AG65" i="3"/>
  <c r="AE65" i="3"/>
  <c r="AC65" i="3"/>
  <c r="AA65" i="3"/>
  <c r="Y65" i="3"/>
  <c r="W65" i="3"/>
  <c r="U65" i="3"/>
  <c r="S65" i="3"/>
  <c r="Q65" i="3"/>
  <c r="O65" i="3"/>
  <c r="M65" i="3"/>
  <c r="K65" i="3"/>
  <c r="I65" i="3"/>
  <c r="G65" i="3"/>
  <c r="E65" i="3"/>
  <c r="C65" i="3"/>
  <c r="BH64" i="3"/>
  <c r="BF64" i="3"/>
  <c r="BE64" i="3"/>
  <c r="BC64" i="3"/>
  <c r="BA64" i="3"/>
  <c r="AY64" i="3"/>
  <c r="AW64" i="3"/>
  <c r="AU64" i="3"/>
  <c r="AS64" i="3"/>
  <c r="AQ64" i="3"/>
  <c r="AO64" i="3"/>
  <c r="AM64" i="3"/>
  <c r="AK64" i="3"/>
  <c r="AI64" i="3"/>
  <c r="AG64" i="3"/>
  <c r="AE64" i="3"/>
  <c r="AC64" i="3"/>
  <c r="AA64" i="3"/>
  <c r="Y64" i="3"/>
  <c r="W64" i="3"/>
  <c r="U64" i="3"/>
  <c r="S64" i="3"/>
  <c r="Q64" i="3"/>
  <c r="O64" i="3"/>
  <c r="M64" i="3"/>
  <c r="K64" i="3"/>
  <c r="I64" i="3"/>
  <c r="G64" i="3"/>
  <c r="E64" i="3"/>
  <c r="C64" i="3"/>
  <c r="BH63" i="3"/>
  <c r="BF63" i="3"/>
  <c r="BE63" i="3"/>
  <c r="BC63" i="3"/>
  <c r="BA63" i="3"/>
  <c r="AY63" i="3"/>
  <c r="AW63" i="3"/>
  <c r="AU63" i="3"/>
  <c r="AS63" i="3"/>
  <c r="AQ63" i="3"/>
  <c r="AO63" i="3"/>
  <c r="AM63" i="3"/>
  <c r="AK63" i="3"/>
  <c r="AI63" i="3"/>
  <c r="AG63" i="3"/>
  <c r="AE63" i="3"/>
  <c r="AC63" i="3"/>
  <c r="AA63" i="3"/>
  <c r="Y63" i="3"/>
  <c r="W63" i="3"/>
  <c r="U63" i="3"/>
  <c r="S63" i="3"/>
  <c r="Q63" i="3"/>
  <c r="O63" i="3"/>
  <c r="M63" i="3"/>
  <c r="K63" i="3"/>
  <c r="I63" i="3"/>
  <c r="G63" i="3"/>
  <c r="E63" i="3"/>
  <c r="C63" i="3"/>
  <c r="BH62" i="3"/>
  <c r="BF62" i="3"/>
  <c r="BE62" i="3"/>
  <c r="BC62" i="3"/>
  <c r="BA62" i="3"/>
  <c r="AY62" i="3"/>
  <c r="AW62" i="3"/>
  <c r="AU62" i="3"/>
  <c r="AS62" i="3"/>
  <c r="AQ62" i="3"/>
  <c r="AO62" i="3"/>
  <c r="AM62" i="3"/>
  <c r="AK62" i="3"/>
  <c r="AI62" i="3"/>
  <c r="AG62" i="3"/>
  <c r="AE62" i="3"/>
  <c r="AC62" i="3"/>
  <c r="AA62" i="3"/>
  <c r="Y62" i="3"/>
  <c r="W62" i="3"/>
  <c r="U62" i="3"/>
  <c r="S62" i="3"/>
  <c r="Q62" i="3"/>
  <c r="O62" i="3"/>
  <c r="M62" i="3"/>
  <c r="K62" i="3"/>
  <c r="I62" i="3"/>
  <c r="G62" i="3"/>
  <c r="E62" i="3"/>
  <c r="C62" i="3"/>
  <c r="BH61" i="3"/>
  <c r="BJ61" i="3" s="1"/>
  <c r="BF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BH60" i="3"/>
  <c r="BJ60" i="3" s="1"/>
  <c r="BF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BH58" i="3"/>
  <c r="BJ64" i="3" s="1"/>
  <c r="BF58" i="3"/>
  <c r="BE58" i="3"/>
  <c r="BC58" i="3"/>
  <c r="BA58" i="3"/>
  <c r="AY58" i="3"/>
  <c r="AW58" i="3"/>
  <c r="AU58" i="3"/>
  <c r="AS58" i="3"/>
  <c r="AQ58" i="3"/>
  <c r="AO58" i="3"/>
  <c r="AM58" i="3"/>
  <c r="AK58" i="3"/>
  <c r="AI58" i="3"/>
  <c r="AG58" i="3"/>
  <c r="AE58" i="3"/>
  <c r="AC58" i="3"/>
  <c r="AA58" i="3"/>
  <c r="Y58" i="3"/>
  <c r="W58" i="3"/>
  <c r="U58" i="3"/>
  <c r="S58" i="3"/>
  <c r="Q58" i="3"/>
  <c r="O58" i="3"/>
  <c r="M58" i="3"/>
  <c r="K58" i="3"/>
  <c r="I58" i="3"/>
  <c r="G58" i="3"/>
  <c r="E58" i="3"/>
  <c r="C58" i="3"/>
  <c r="BH57" i="3"/>
  <c r="BF57" i="3"/>
  <c r="BE57" i="3"/>
  <c r="BC57" i="3"/>
  <c r="BA57" i="3"/>
  <c r="AY57" i="3"/>
  <c r="AW57" i="3"/>
  <c r="AU57" i="3"/>
  <c r="AS57" i="3"/>
  <c r="AQ57" i="3"/>
  <c r="AO57" i="3"/>
  <c r="AM57" i="3"/>
  <c r="AK57" i="3"/>
  <c r="AI57" i="3"/>
  <c r="AG57" i="3"/>
  <c r="AE57" i="3"/>
  <c r="AC57" i="3"/>
  <c r="AA57" i="3"/>
  <c r="Y57" i="3"/>
  <c r="W57" i="3"/>
  <c r="U57" i="3"/>
  <c r="S57" i="3"/>
  <c r="Q57" i="3"/>
  <c r="O57" i="3"/>
  <c r="M57" i="3"/>
  <c r="K57" i="3"/>
  <c r="I57" i="3"/>
  <c r="G57" i="3"/>
  <c r="E57" i="3"/>
  <c r="C57" i="3"/>
  <c r="BH55" i="3"/>
  <c r="BF55" i="3"/>
  <c r="BE55" i="3"/>
  <c r="BC55" i="3"/>
  <c r="BA55" i="3"/>
  <c r="AY55" i="3"/>
  <c r="AW55" i="3"/>
  <c r="AU55" i="3"/>
  <c r="AS55" i="3"/>
  <c r="AQ55" i="3"/>
  <c r="AO55" i="3"/>
  <c r="AM55" i="3"/>
  <c r="AK55" i="3"/>
  <c r="AI55" i="3"/>
  <c r="AG55" i="3"/>
  <c r="AE55" i="3"/>
  <c r="AC55" i="3"/>
  <c r="AA55" i="3"/>
  <c r="Y55" i="3"/>
  <c r="W55" i="3"/>
  <c r="U55" i="3"/>
  <c r="S55" i="3"/>
  <c r="Q55" i="3"/>
  <c r="O55" i="3"/>
  <c r="M55" i="3"/>
  <c r="K55" i="3"/>
  <c r="I55" i="3"/>
  <c r="G55" i="3"/>
  <c r="E55" i="3"/>
  <c r="C55" i="3"/>
  <c r="BH54" i="3"/>
  <c r="BF54" i="3"/>
  <c r="BG55" i="3" s="1"/>
  <c r="BE54" i="3"/>
  <c r="BC54" i="3"/>
  <c r="BA54" i="3"/>
  <c r="AY54" i="3"/>
  <c r="AW54" i="3"/>
  <c r="AU54" i="3"/>
  <c r="AS54" i="3"/>
  <c r="AQ54" i="3"/>
  <c r="AO54" i="3"/>
  <c r="AM54" i="3"/>
  <c r="AK54" i="3"/>
  <c r="AI54" i="3"/>
  <c r="AG54" i="3"/>
  <c r="AE54" i="3"/>
  <c r="AC54" i="3"/>
  <c r="AA54" i="3"/>
  <c r="Y54" i="3"/>
  <c r="W54" i="3"/>
  <c r="U54" i="3"/>
  <c r="S54" i="3"/>
  <c r="Q54" i="3"/>
  <c r="O54" i="3"/>
  <c r="M54" i="3"/>
  <c r="K54" i="3"/>
  <c r="I54" i="3"/>
  <c r="G54" i="3"/>
  <c r="E54" i="3"/>
  <c r="C54" i="3"/>
  <c r="BH53" i="3"/>
  <c r="BF53" i="3"/>
  <c r="BE53" i="3"/>
  <c r="BC53" i="3"/>
  <c r="BA53" i="3"/>
  <c r="AY53" i="3"/>
  <c r="AW53" i="3"/>
  <c r="AU53" i="3"/>
  <c r="AS53" i="3"/>
  <c r="AQ53" i="3"/>
  <c r="AO53" i="3"/>
  <c r="AM53" i="3"/>
  <c r="AK53" i="3"/>
  <c r="AI53" i="3"/>
  <c r="AG53" i="3"/>
  <c r="AE53" i="3"/>
  <c r="AC53" i="3"/>
  <c r="AA53" i="3"/>
  <c r="Y53" i="3"/>
  <c r="W53" i="3"/>
  <c r="U53" i="3"/>
  <c r="S53" i="3"/>
  <c r="Q53" i="3"/>
  <c r="O53" i="3"/>
  <c r="M53" i="3"/>
  <c r="K53" i="3"/>
  <c r="I53" i="3"/>
  <c r="G53" i="3"/>
  <c r="E53" i="3"/>
  <c r="C53" i="3"/>
  <c r="BH52" i="3"/>
  <c r="BF52" i="3"/>
  <c r="BE52" i="3"/>
  <c r="BC52" i="3"/>
  <c r="BA52" i="3"/>
  <c r="AY52" i="3"/>
  <c r="AW52" i="3"/>
  <c r="AU52" i="3"/>
  <c r="AS52" i="3"/>
  <c r="AQ52" i="3"/>
  <c r="AO52" i="3"/>
  <c r="AM52" i="3"/>
  <c r="AK52" i="3"/>
  <c r="AI52" i="3"/>
  <c r="AG52" i="3"/>
  <c r="AE52" i="3"/>
  <c r="AC52" i="3"/>
  <c r="AA52" i="3"/>
  <c r="Y52" i="3"/>
  <c r="W52" i="3"/>
  <c r="U52" i="3"/>
  <c r="S52" i="3"/>
  <c r="Q52" i="3"/>
  <c r="O52" i="3"/>
  <c r="M52" i="3"/>
  <c r="K52" i="3"/>
  <c r="I52" i="3"/>
  <c r="G52" i="3"/>
  <c r="E52" i="3"/>
  <c r="C52" i="3"/>
  <c r="BH50" i="3"/>
  <c r="BF50" i="3"/>
  <c r="BE50" i="3"/>
  <c r="BC50" i="3"/>
  <c r="BA50" i="3"/>
  <c r="AY50" i="3"/>
  <c r="AW50" i="3"/>
  <c r="AU50" i="3"/>
  <c r="AS50" i="3"/>
  <c r="AQ50" i="3"/>
  <c r="AO50" i="3"/>
  <c r="AM50" i="3"/>
  <c r="AK50" i="3"/>
  <c r="AI50" i="3"/>
  <c r="AG50" i="3"/>
  <c r="AE50" i="3"/>
  <c r="AC50" i="3"/>
  <c r="AA50" i="3"/>
  <c r="Y50" i="3"/>
  <c r="W50" i="3"/>
  <c r="U50" i="3"/>
  <c r="S50" i="3"/>
  <c r="Q50" i="3"/>
  <c r="O50" i="3"/>
  <c r="M50" i="3"/>
  <c r="K50" i="3"/>
  <c r="I50" i="3"/>
  <c r="G50" i="3"/>
  <c r="E50" i="3"/>
  <c r="C50" i="3"/>
  <c r="BH49" i="3"/>
  <c r="BF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C49" i="3"/>
  <c r="BH47" i="3"/>
  <c r="BF47" i="3"/>
  <c r="BE47" i="3"/>
  <c r="BC47" i="3"/>
  <c r="BA47" i="3"/>
  <c r="AY47" i="3"/>
  <c r="AW47" i="3"/>
  <c r="AU47" i="3"/>
  <c r="AS47" i="3"/>
  <c r="AQ47" i="3"/>
  <c r="AO47" i="3"/>
  <c r="AM47" i="3"/>
  <c r="AK47" i="3"/>
  <c r="AI47" i="3"/>
  <c r="AG47" i="3"/>
  <c r="AE47" i="3"/>
  <c r="AC47" i="3"/>
  <c r="AA47" i="3"/>
  <c r="Y47" i="3"/>
  <c r="W47" i="3"/>
  <c r="U47" i="3"/>
  <c r="S47" i="3"/>
  <c r="Q47" i="3"/>
  <c r="O47" i="3"/>
  <c r="M47" i="3"/>
  <c r="K47" i="3"/>
  <c r="I47" i="3"/>
  <c r="G47" i="3"/>
  <c r="E47" i="3"/>
  <c r="C47" i="3"/>
  <c r="BH46" i="3"/>
  <c r="BF46" i="3"/>
  <c r="BE46" i="3"/>
  <c r="BC46" i="3"/>
  <c r="BA46" i="3"/>
  <c r="AY46" i="3"/>
  <c r="AW46" i="3"/>
  <c r="AU46" i="3"/>
  <c r="AS46" i="3"/>
  <c r="AQ46" i="3"/>
  <c r="AO46" i="3"/>
  <c r="AM46" i="3"/>
  <c r="AK46" i="3"/>
  <c r="AI46" i="3"/>
  <c r="AG46" i="3"/>
  <c r="AE46" i="3"/>
  <c r="AC46" i="3"/>
  <c r="AA46" i="3"/>
  <c r="Y46" i="3"/>
  <c r="W46" i="3"/>
  <c r="U46" i="3"/>
  <c r="S46" i="3"/>
  <c r="Q46" i="3"/>
  <c r="O46" i="3"/>
  <c r="M46" i="3"/>
  <c r="K46" i="3"/>
  <c r="I46" i="3"/>
  <c r="G46" i="3"/>
  <c r="E46" i="3"/>
  <c r="C46" i="3"/>
  <c r="BH45" i="3"/>
  <c r="BF45" i="3"/>
  <c r="BE45" i="3"/>
  <c r="BC45" i="3"/>
  <c r="BA45" i="3"/>
  <c r="AY45" i="3"/>
  <c r="AW45" i="3"/>
  <c r="AU45" i="3"/>
  <c r="AS45" i="3"/>
  <c r="AQ45" i="3"/>
  <c r="AO45" i="3"/>
  <c r="AM45" i="3"/>
  <c r="AK45" i="3"/>
  <c r="AI45" i="3"/>
  <c r="AG45" i="3"/>
  <c r="AE45" i="3"/>
  <c r="AC45" i="3"/>
  <c r="AA45" i="3"/>
  <c r="Y45" i="3"/>
  <c r="W45" i="3"/>
  <c r="U45" i="3"/>
  <c r="S45" i="3"/>
  <c r="Q45" i="3"/>
  <c r="O45" i="3"/>
  <c r="M45" i="3"/>
  <c r="K45" i="3"/>
  <c r="I45" i="3"/>
  <c r="G45" i="3"/>
  <c r="E45" i="3"/>
  <c r="C45" i="3"/>
  <c r="BH44" i="3"/>
  <c r="BF44" i="3"/>
  <c r="BE44" i="3"/>
  <c r="BC44" i="3"/>
  <c r="BA44" i="3"/>
  <c r="AY44" i="3"/>
  <c r="AW44" i="3"/>
  <c r="AU44" i="3"/>
  <c r="AS44" i="3"/>
  <c r="AQ44" i="3"/>
  <c r="AO44" i="3"/>
  <c r="AM44" i="3"/>
  <c r="AK44" i="3"/>
  <c r="AI44" i="3"/>
  <c r="AG44" i="3"/>
  <c r="AE44" i="3"/>
  <c r="AC44" i="3"/>
  <c r="AA44" i="3"/>
  <c r="Y44" i="3"/>
  <c r="W44" i="3"/>
  <c r="U44" i="3"/>
  <c r="S44" i="3"/>
  <c r="Q44" i="3"/>
  <c r="O44" i="3"/>
  <c r="M44" i="3"/>
  <c r="K44" i="3"/>
  <c r="I44" i="3"/>
  <c r="G44" i="3"/>
  <c r="E44" i="3"/>
  <c r="C44" i="3"/>
  <c r="BH43" i="3"/>
  <c r="BF43" i="3"/>
  <c r="BG45" i="3" s="1"/>
  <c r="BE43" i="3"/>
  <c r="BC43" i="3"/>
  <c r="BA43" i="3"/>
  <c r="AY43" i="3"/>
  <c r="AW43" i="3"/>
  <c r="AU43" i="3"/>
  <c r="AS43" i="3"/>
  <c r="AQ43" i="3"/>
  <c r="AO43" i="3"/>
  <c r="AM43" i="3"/>
  <c r="AK43" i="3"/>
  <c r="AI43" i="3"/>
  <c r="AG43" i="3"/>
  <c r="AE43" i="3"/>
  <c r="AC43" i="3"/>
  <c r="AA43" i="3"/>
  <c r="Y43" i="3"/>
  <c r="W43" i="3"/>
  <c r="U43" i="3"/>
  <c r="S43" i="3"/>
  <c r="Q43" i="3"/>
  <c r="O43" i="3"/>
  <c r="M43" i="3"/>
  <c r="K43" i="3"/>
  <c r="I43" i="3"/>
  <c r="G43" i="3"/>
  <c r="E43" i="3"/>
  <c r="C43" i="3"/>
  <c r="BH41" i="3"/>
  <c r="BF41" i="3"/>
  <c r="BE41" i="3"/>
  <c r="BC41" i="3"/>
  <c r="BA41" i="3"/>
  <c r="AY41" i="3"/>
  <c r="AW41" i="3"/>
  <c r="AU41" i="3"/>
  <c r="AS41" i="3"/>
  <c r="AQ41" i="3"/>
  <c r="AO41" i="3"/>
  <c r="AM41" i="3"/>
  <c r="AK41" i="3"/>
  <c r="AI41" i="3"/>
  <c r="AG41" i="3"/>
  <c r="AE41" i="3"/>
  <c r="AC41" i="3"/>
  <c r="AA41" i="3"/>
  <c r="Y41" i="3"/>
  <c r="W41" i="3"/>
  <c r="U41" i="3"/>
  <c r="S41" i="3"/>
  <c r="Q41" i="3"/>
  <c r="O41" i="3"/>
  <c r="M41" i="3"/>
  <c r="K41" i="3"/>
  <c r="I41" i="3"/>
  <c r="G41" i="3"/>
  <c r="E41" i="3"/>
  <c r="C41" i="3"/>
  <c r="BH40" i="3"/>
  <c r="BF40" i="3"/>
  <c r="BE40" i="3"/>
  <c r="BC40" i="3"/>
  <c r="BA40" i="3"/>
  <c r="AY40" i="3"/>
  <c r="AW40" i="3"/>
  <c r="AU40" i="3"/>
  <c r="AS40" i="3"/>
  <c r="AQ40" i="3"/>
  <c r="AO40" i="3"/>
  <c r="AM40" i="3"/>
  <c r="AK40" i="3"/>
  <c r="AI40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C40" i="3"/>
  <c r="BH39" i="3"/>
  <c r="BF39" i="3"/>
  <c r="BE39" i="3"/>
  <c r="BC39" i="3"/>
  <c r="BA39" i="3"/>
  <c r="AY39" i="3"/>
  <c r="AW39" i="3"/>
  <c r="AU39" i="3"/>
  <c r="AS39" i="3"/>
  <c r="AQ39" i="3"/>
  <c r="AO39" i="3"/>
  <c r="AM39" i="3"/>
  <c r="AK39" i="3"/>
  <c r="AI39" i="3"/>
  <c r="AG39" i="3"/>
  <c r="AE39" i="3"/>
  <c r="AC39" i="3"/>
  <c r="AA39" i="3"/>
  <c r="Y39" i="3"/>
  <c r="W39" i="3"/>
  <c r="U39" i="3"/>
  <c r="S39" i="3"/>
  <c r="Q39" i="3"/>
  <c r="O39" i="3"/>
  <c r="M39" i="3"/>
  <c r="K39" i="3"/>
  <c r="I39" i="3"/>
  <c r="G39" i="3"/>
  <c r="E39" i="3"/>
  <c r="C39" i="3"/>
  <c r="BH37" i="3"/>
  <c r="BF37" i="3"/>
  <c r="BE37" i="3"/>
  <c r="BC37" i="3"/>
  <c r="BA37" i="3"/>
  <c r="AY37" i="3"/>
  <c r="AW37" i="3"/>
  <c r="AU37" i="3"/>
  <c r="AS37" i="3"/>
  <c r="AQ37" i="3"/>
  <c r="AO37" i="3"/>
  <c r="AM37" i="3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G37" i="3"/>
  <c r="E37" i="3"/>
  <c r="C37" i="3"/>
  <c r="BH36" i="3"/>
  <c r="BF36" i="3"/>
  <c r="BG36" i="3" s="1"/>
  <c r="BE36" i="3"/>
  <c r="BC36" i="3"/>
  <c r="BA36" i="3"/>
  <c r="AY36" i="3"/>
  <c r="AW36" i="3"/>
  <c r="AU36" i="3"/>
  <c r="AS36" i="3"/>
  <c r="AQ36" i="3"/>
  <c r="AO36" i="3"/>
  <c r="AM36" i="3"/>
  <c r="AK36" i="3"/>
  <c r="AI36" i="3"/>
  <c r="AG36" i="3"/>
  <c r="AE36" i="3"/>
  <c r="AC36" i="3"/>
  <c r="AA36" i="3"/>
  <c r="Y36" i="3"/>
  <c r="W36" i="3"/>
  <c r="U36" i="3"/>
  <c r="S36" i="3"/>
  <c r="Q36" i="3"/>
  <c r="O36" i="3"/>
  <c r="M36" i="3"/>
  <c r="K36" i="3"/>
  <c r="I36" i="3"/>
  <c r="G36" i="3"/>
  <c r="E36" i="3"/>
  <c r="C36" i="3"/>
  <c r="BH35" i="3"/>
  <c r="BF35" i="3"/>
  <c r="BE35" i="3"/>
  <c r="BC35" i="3"/>
  <c r="BA35" i="3"/>
  <c r="AY35" i="3"/>
  <c r="AW35" i="3"/>
  <c r="AU35" i="3"/>
  <c r="AS35" i="3"/>
  <c r="AQ35" i="3"/>
  <c r="AO35" i="3"/>
  <c r="AM35" i="3"/>
  <c r="AK35" i="3"/>
  <c r="AI35" i="3"/>
  <c r="AG35" i="3"/>
  <c r="AE35" i="3"/>
  <c r="AC35" i="3"/>
  <c r="AA35" i="3"/>
  <c r="Y35" i="3"/>
  <c r="W35" i="3"/>
  <c r="U35" i="3"/>
  <c r="S35" i="3"/>
  <c r="Q35" i="3"/>
  <c r="O35" i="3"/>
  <c r="M35" i="3"/>
  <c r="K35" i="3"/>
  <c r="I35" i="3"/>
  <c r="G35" i="3"/>
  <c r="E35" i="3"/>
  <c r="C35" i="3"/>
  <c r="BH34" i="3"/>
  <c r="BF34" i="3"/>
  <c r="BE34" i="3"/>
  <c r="BC34" i="3"/>
  <c r="BA34" i="3"/>
  <c r="AY34" i="3"/>
  <c r="AW34" i="3"/>
  <c r="AU34" i="3"/>
  <c r="AS34" i="3"/>
  <c r="AQ34" i="3"/>
  <c r="AO34" i="3"/>
  <c r="AM34" i="3"/>
  <c r="AK34" i="3"/>
  <c r="AI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BH33" i="3"/>
  <c r="BF33" i="3"/>
  <c r="BE33" i="3"/>
  <c r="BC33" i="3"/>
  <c r="BA33" i="3"/>
  <c r="AY33" i="3"/>
  <c r="AW33" i="3"/>
  <c r="AU33" i="3"/>
  <c r="AS33" i="3"/>
  <c r="AQ33" i="3"/>
  <c r="AO33" i="3"/>
  <c r="AM33" i="3"/>
  <c r="AK33" i="3"/>
  <c r="AI33" i="3"/>
  <c r="AG33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C33" i="3"/>
  <c r="BH32" i="3"/>
  <c r="BF32" i="3"/>
  <c r="BE32" i="3"/>
  <c r="BC32" i="3"/>
  <c r="BA32" i="3"/>
  <c r="AY32" i="3"/>
  <c r="AW32" i="3"/>
  <c r="AU32" i="3"/>
  <c r="AS32" i="3"/>
  <c r="AQ32" i="3"/>
  <c r="AO32" i="3"/>
  <c r="AM32" i="3"/>
  <c r="AK32" i="3"/>
  <c r="AI32" i="3"/>
  <c r="AG32" i="3"/>
  <c r="AE32" i="3"/>
  <c r="AC32" i="3"/>
  <c r="AA32" i="3"/>
  <c r="Y32" i="3"/>
  <c r="W32" i="3"/>
  <c r="U32" i="3"/>
  <c r="S32" i="3"/>
  <c r="Q32" i="3"/>
  <c r="O32" i="3"/>
  <c r="M32" i="3"/>
  <c r="K32" i="3"/>
  <c r="I32" i="3"/>
  <c r="G32" i="3"/>
  <c r="E32" i="3"/>
  <c r="C32" i="3"/>
  <c r="BH31" i="3"/>
  <c r="BF31" i="3"/>
  <c r="BG33" i="3" s="1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C31" i="3"/>
  <c r="BH29" i="3"/>
  <c r="BF29" i="3"/>
  <c r="BH28" i="3"/>
  <c r="BF28" i="3"/>
  <c r="BE28" i="3"/>
  <c r="BC28" i="3"/>
  <c r="BA28" i="3"/>
  <c r="AY28" i="3"/>
  <c r="AW28" i="3"/>
  <c r="AU28" i="3"/>
  <c r="AS28" i="3"/>
  <c r="AQ28" i="3"/>
  <c r="AO28" i="3"/>
  <c r="AM28" i="3"/>
  <c r="AK28" i="3"/>
  <c r="AI28" i="3"/>
  <c r="AG28" i="3"/>
  <c r="AE28" i="3"/>
  <c r="AC28" i="3"/>
  <c r="AA28" i="3"/>
  <c r="Y28" i="3"/>
  <c r="W28" i="3"/>
  <c r="U28" i="3"/>
  <c r="S28" i="3"/>
  <c r="Q28" i="3"/>
  <c r="O28" i="3"/>
  <c r="M28" i="3"/>
  <c r="K28" i="3"/>
  <c r="I28" i="3"/>
  <c r="G28" i="3"/>
  <c r="E28" i="3"/>
  <c r="C28" i="3"/>
  <c r="BH27" i="3"/>
  <c r="BF27" i="3"/>
  <c r="BE27" i="3"/>
  <c r="BC27" i="3"/>
  <c r="BA27" i="3"/>
  <c r="AY27" i="3"/>
  <c r="AW27" i="3"/>
  <c r="AU27" i="3"/>
  <c r="AS27" i="3"/>
  <c r="AQ27" i="3"/>
  <c r="AO27" i="3"/>
  <c r="AM27" i="3"/>
  <c r="AK27" i="3"/>
  <c r="AI27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C27" i="3"/>
  <c r="BH26" i="3"/>
  <c r="BF26" i="3"/>
  <c r="BE26" i="3"/>
  <c r="BC26" i="3"/>
  <c r="BA26" i="3"/>
  <c r="AY26" i="3"/>
  <c r="AW26" i="3"/>
  <c r="AU26" i="3"/>
  <c r="AS26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C26" i="3"/>
  <c r="BH24" i="3"/>
  <c r="BF24" i="3"/>
  <c r="BE24" i="3"/>
  <c r="BC24" i="3"/>
  <c r="BA24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BH23" i="3"/>
  <c r="BF23" i="3"/>
  <c r="BE23" i="3"/>
  <c r="BC23" i="3"/>
  <c r="BA23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BH22" i="3"/>
  <c r="BF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BH21" i="3"/>
  <c r="BF21" i="3"/>
  <c r="BE21" i="3"/>
  <c r="BC21" i="3"/>
  <c r="BA21" i="3"/>
  <c r="AY21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BH19" i="3"/>
  <c r="BF19" i="3"/>
  <c r="BE19" i="3"/>
  <c r="BC19" i="3"/>
  <c r="BA19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BH18" i="3"/>
  <c r="BF18" i="3"/>
  <c r="BI19" i="3" s="1"/>
  <c r="BE18" i="3"/>
  <c r="BC18" i="3"/>
  <c r="BA18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BH17" i="3"/>
  <c r="BF17" i="3"/>
  <c r="BG47" i="3" s="1"/>
  <c r="BE17" i="3"/>
  <c r="BC17" i="3"/>
  <c r="BA17" i="3"/>
  <c r="AY17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BH16" i="3"/>
  <c r="BF16" i="3"/>
  <c r="BI17" i="3" s="1"/>
  <c r="BE16" i="3"/>
  <c r="BC16" i="3"/>
  <c r="BA16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BH14" i="3"/>
  <c r="BF14" i="3"/>
  <c r="BE14" i="3"/>
  <c r="BC14" i="3"/>
  <c r="BA14" i="3"/>
  <c r="AY14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BH13" i="3"/>
  <c r="BF13" i="3"/>
  <c r="BE13" i="3"/>
  <c r="BC13" i="3"/>
  <c r="BA13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BH12" i="3"/>
  <c r="BF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BH11" i="3"/>
  <c r="BF11" i="3"/>
  <c r="BG12" i="3" s="1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S10" i="3"/>
  <c r="BH9" i="3"/>
  <c r="BF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BH8" i="3"/>
  <c r="BF8" i="3"/>
  <c r="BE8" i="3"/>
  <c r="BC8" i="3"/>
  <c r="BA8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BH7" i="3"/>
  <c r="BF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BH6" i="3"/>
  <c r="BF6" i="3"/>
  <c r="BG37" i="3" s="1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H4" i="3"/>
  <c r="BF4" i="3"/>
  <c r="BE4" i="3"/>
  <c r="BC4" i="3"/>
  <c r="BA4" i="3"/>
  <c r="AY4" i="3"/>
  <c r="AW4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BH3" i="3"/>
  <c r="BG3" i="3"/>
  <c r="BF3" i="3"/>
  <c r="BP66" i="2"/>
  <c r="BO66" i="2"/>
  <c r="BN66" i="2"/>
  <c r="BL66" i="2"/>
  <c r="BM66" i="2" s="1"/>
  <c r="BK66" i="2"/>
  <c r="BI66" i="2"/>
  <c r="BG66" i="2"/>
  <c r="BE66" i="2"/>
  <c r="BC66" i="2"/>
  <c r="BA66" i="2"/>
  <c r="AY66" i="2"/>
  <c r="AW66" i="2"/>
  <c r="AU66" i="2"/>
  <c r="AS66" i="2"/>
  <c r="AQ66" i="2"/>
  <c r="AO66" i="2"/>
  <c r="AM66" i="2"/>
  <c r="AK66" i="2"/>
  <c r="AI66" i="2"/>
  <c r="AG66" i="2"/>
  <c r="AE66" i="2"/>
  <c r="AC66" i="2"/>
  <c r="AA66" i="2"/>
  <c r="Y66" i="2"/>
  <c r="W66" i="2"/>
  <c r="U66" i="2"/>
  <c r="S66" i="2"/>
  <c r="Q66" i="2"/>
  <c r="O66" i="2"/>
  <c r="M66" i="2"/>
  <c r="K66" i="2"/>
  <c r="I66" i="2"/>
  <c r="G66" i="2"/>
  <c r="E66" i="2"/>
  <c r="C66" i="2"/>
  <c r="BP65" i="2"/>
  <c r="BO65" i="2"/>
  <c r="BN65" i="2"/>
  <c r="BL65" i="2"/>
  <c r="BM65" i="2" s="1"/>
  <c r="BK65" i="2"/>
  <c r="BI65" i="2"/>
  <c r="BG65" i="2"/>
  <c r="BE65" i="2"/>
  <c r="BC65" i="2"/>
  <c r="BA65" i="2"/>
  <c r="AY65" i="2"/>
  <c r="AW65" i="2"/>
  <c r="AU65" i="2"/>
  <c r="AS65" i="2"/>
  <c r="AQ65" i="2"/>
  <c r="AO65" i="2"/>
  <c r="AM65" i="2"/>
  <c r="AK65" i="2"/>
  <c r="AI65" i="2"/>
  <c r="AG65" i="2"/>
  <c r="AE65" i="2"/>
  <c r="AC65" i="2"/>
  <c r="AA65" i="2"/>
  <c r="Y65" i="2"/>
  <c r="W65" i="2"/>
  <c r="U65" i="2"/>
  <c r="S65" i="2"/>
  <c r="Q65" i="2"/>
  <c r="O65" i="2"/>
  <c r="M65" i="2"/>
  <c r="K65" i="2"/>
  <c r="I65" i="2"/>
  <c r="G65" i="2"/>
  <c r="E65" i="2"/>
  <c r="C65" i="2"/>
  <c r="BP64" i="2"/>
  <c r="BO64" i="2"/>
  <c r="BN64" i="2"/>
  <c r="BL64" i="2"/>
  <c r="BM64" i="2" s="1"/>
  <c r="BK64" i="2"/>
  <c r="BI64" i="2"/>
  <c r="BG64" i="2"/>
  <c r="BE64" i="2"/>
  <c r="BC64" i="2"/>
  <c r="BA64" i="2"/>
  <c r="AY64" i="2"/>
  <c r="AW64" i="2"/>
  <c r="AU64" i="2"/>
  <c r="AS64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I64" i="2"/>
  <c r="G64" i="2"/>
  <c r="E64" i="2"/>
  <c r="C64" i="2"/>
  <c r="BP63" i="2"/>
  <c r="BO63" i="2"/>
  <c r="BN63" i="2"/>
  <c r="BL63" i="2"/>
  <c r="BM63" i="2" s="1"/>
  <c r="BK63" i="2"/>
  <c r="BI63" i="2"/>
  <c r="BG63" i="2"/>
  <c r="BE63" i="2"/>
  <c r="BC63" i="2"/>
  <c r="BA63" i="2"/>
  <c r="AY63" i="2"/>
  <c r="AW63" i="2"/>
  <c r="AU63" i="2"/>
  <c r="AS63" i="2"/>
  <c r="AQ63" i="2"/>
  <c r="AO63" i="2"/>
  <c r="AM63" i="2"/>
  <c r="AK63" i="2"/>
  <c r="AI63" i="2"/>
  <c r="AG63" i="2"/>
  <c r="AE63" i="2"/>
  <c r="AC63" i="2"/>
  <c r="AA63" i="2"/>
  <c r="Y63" i="2"/>
  <c r="W63" i="2"/>
  <c r="U63" i="2"/>
  <c r="S63" i="2"/>
  <c r="Q63" i="2"/>
  <c r="O63" i="2"/>
  <c r="M63" i="2"/>
  <c r="K63" i="2"/>
  <c r="I63" i="2"/>
  <c r="G63" i="2"/>
  <c r="E63" i="2"/>
  <c r="C63" i="2"/>
  <c r="BP62" i="2"/>
  <c r="BO62" i="2"/>
  <c r="BN62" i="2"/>
  <c r="BL62" i="2"/>
  <c r="BM62" i="2" s="1"/>
  <c r="BK62" i="2"/>
  <c r="BI62" i="2"/>
  <c r="BG62" i="2"/>
  <c r="BE62" i="2"/>
  <c r="BC62" i="2"/>
  <c r="BA62" i="2"/>
  <c r="AY62" i="2"/>
  <c r="AW62" i="2"/>
  <c r="AU62" i="2"/>
  <c r="AS62" i="2"/>
  <c r="AQ62" i="2"/>
  <c r="AO62" i="2"/>
  <c r="AM62" i="2"/>
  <c r="AK62" i="2"/>
  <c r="AI62" i="2"/>
  <c r="AG62" i="2"/>
  <c r="AE62" i="2"/>
  <c r="AC62" i="2"/>
  <c r="AA62" i="2"/>
  <c r="Y62" i="2"/>
  <c r="W62" i="2"/>
  <c r="U62" i="2"/>
  <c r="S62" i="2"/>
  <c r="Q62" i="2"/>
  <c r="O62" i="2"/>
  <c r="M62" i="2"/>
  <c r="K62" i="2"/>
  <c r="I62" i="2"/>
  <c r="G62" i="2"/>
  <c r="E62" i="2"/>
  <c r="C62" i="2"/>
  <c r="BP61" i="2"/>
  <c r="BO61" i="2"/>
  <c r="BN61" i="2"/>
  <c r="BL61" i="2"/>
  <c r="BM61" i="2" s="1"/>
  <c r="BK61" i="2"/>
  <c r="BI61" i="2"/>
  <c r="BG61" i="2"/>
  <c r="BE61" i="2"/>
  <c r="BC61" i="2"/>
  <c r="BA61" i="2"/>
  <c r="AY61" i="2"/>
  <c r="AW61" i="2"/>
  <c r="AU61" i="2"/>
  <c r="AS61" i="2"/>
  <c r="AQ61" i="2"/>
  <c r="AO61" i="2"/>
  <c r="AM61" i="2"/>
  <c r="AK61" i="2"/>
  <c r="AI61" i="2"/>
  <c r="AG61" i="2"/>
  <c r="AE61" i="2"/>
  <c r="AC61" i="2"/>
  <c r="AA61" i="2"/>
  <c r="Y61" i="2"/>
  <c r="W61" i="2"/>
  <c r="U61" i="2"/>
  <c r="S61" i="2"/>
  <c r="Q61" i="2"/>
  <c r="O61" i="2"/>
  <c r="M61" i="2"/>
  <c r="K61" i="2"/>
  <c r="I61" i="2"/>
  <c r="G61" i="2"/>
  <c r="E61" i="2"/>
  <c r="C61" i="2"/>
  <c r="BN60" i="2"/>
  <c r="BP60" i="2" s="1"/>
  <c r="BL60" i="2"/>
  <c r="BK60" i="2"/>
  <c r="BI60" i="2"/>
  <c r="BG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I60" i="2"/>
  <c r="G60" i="2"/>
  <c r="E60" i="2"/>
  <c r="C60" i="2"/>
  <c r="BN58" i="2"/>
  <c r="BL58" i="2"/>
  <c r="BM60" i="2" s="1"/>
  <c r="BK58" i="2"/>
  <c r="BI58" i="2"/>
  <c r="BG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Q58" i="2"/>
  <c r="O58" i="2"/>
  <c r="M58" i="2"/>
  <c r="K58" i="2"/>
  <c r="I58" i="2"/>
  <c r="G58" i="2"/>
  <c r="E58" i="2"/>
  <c r="C58" i="2"/>
  <c r="BN57" i="2"/>
  <c r="BL57" i="2"/>
  <c r="BK57" i="2"/>
  <c r="BI57" i="2"/>
  <c r="BG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Q57" i="2"/>
  <c r="O57" i="2"/>
  <c r="M57" i="2"/>
  <c r="K57" i="2"/>
  <c r="I57" i="2"/>
  <c r="G57" i="2"/>
  <c r="E57" i="2"/>
  <c r="C57" i="2"/>
  <c r="BN55" i="2"/>
  <c r="BL55" i="2"/>
  <c r="BM55" i="2" s="1"/>
  <c r="BK55" i="2"/>
  <c r="BI55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I55" i="2"/>
  <c r="G55" i="2"/>
  <c r="E55" i="2"/>
  <c r="C55" i="2"/>
  <c r="BN54" i="2"/>
  <c r="BL54" i="2"/>
  <c r="BM54" i="2" s="1"/>
  <c r="BK54" i="2"/>
  <c r="BI54" i="2"/>
  <c r="BG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I54" i="2"/>
  <c r="G54" i="2"/>
  <c r="E54" i="2"/>
  <c r="C54" i="2"/>
  <c r="BN53" i="2"/>
  <c r="BL53" i="2"/>
  <c r="BM53" i="2" s="1"/>
  <c r="BK53" i="2"/>
  <c r="BI53" i="2"/>
  <c r="BG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I53" i="2"/>
  <c r="G53" i="2"/>
  <c r="E53" i="2"/>
  <c r="C53" i="2"/>
  <c r="BN52" i="2"/>
  <c r="BL52" i="2"/>
  <c r="BM52" i="2" s="1"/>
  <c r="BK52" i="2"/>
  <c r="BI52" i="2"/>
  <c r="BG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I52" i="2"/>
  <c r="G52" i="2"/>
  <c r="E52" i="2"/>
  <c r="C52" i="2"/>
  <c r="BN50" i="2"/>
  <c r="BL50" i="2"/>
  <c r="BM50" i="2" s="1"/>
  <c r="BK50" i="2"/>
  <c r="BI50" i="2"/>
  <c r="BG50" i="2"/>
  <c r="BE50" i="2"/>
  <c r="BC50" i="2"/>
  <c r="BA50" i="2"/>
  <c r="AY50" i="2"/>
  <c r="AW50" i="2"/>
  <c r="AU50" i="2"/>
  <c r="AS50" i="2"/>
  <c r="AQ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Q50" i="2"/>
  <c r="O50" i="2"/>
  <c r="M50" i="2"/>
  <c r="K50" i="2"/>
  <c r="I50" i="2"/>
  <c r="G50" i="2"/>
  <c r="E50" i="2"/>
  <c r="C50" i="2"/>
  <c r="BN49" i="2"/>
  <c r="BL49" i="2"/>
  <c r="BM49" i="2" s="1"/>
  <c r="BK49" i="2"/>
  <c r="BI49" i="2"/>
  <c r="BG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C49" i="2"/>
  <c r="BN47" i="2"/>
  <c r="BL47" i="2"/>
  <c r="BM47" i="2" s="1"/>
  <c r="BK47" i="2"/>
  <c r="BI47" i="2"/>
  <c r="BG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I47" i="2"/>
  <c r="G47" i="2"/>
  <c r="E47" i="2"/>
  <c r="C47" i="2"/>
  <c r="BN46" i="2"/>
  <c r="BL46" i="2"/>
  <c r="BM46" i="2" s="1"/>
  <c r="BK46" i="2"/>
  <c r="BI46" i="2"/>
  <c r="BG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C46" i="2"/>
  <c r="BN45" i="2"/>
  <c r="BL45" i="2"/>
  <c r="BM45" i="2" s="1"/>
  <c r="BK45" i="2"/>
  <c r="BI45" i="2"/>
  <c r="BG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C45" i="2"/>
  <c r="BN44" i="2"/>
  <c r="BL44" i="2"/>
  <c r="BM44" i="2" s="1"/>
  <c r="BK44" i="2"/>
  <c r="BI44" i="2"/>
  <c r="BG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Q44" i="2"/>
  <c r="O44" i="2"/>
  <c r="M44" i="2"/>
  <c r="K44" i="2"/>
  <c r="I44" i="2"/>
  <c r="G44" i="2"/>
  <c r="E44" i="2"/>
  <c r="C44" i="2"/>
  <c r="BN43" i="2"/>
  <c r="BL43" i="2"/>
  <c r="BM43" i="2" s="1"/>
  <c r="BK43" i="2"/>
  <c r="BI43" i="2"/>
  <c r="BG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C43" i="2"/>
  <c r="BN41" i="2"/>
  <c r="BL41" i="2"/>
  <c r="BM41" i="2" s="1"/>
  <c r="BK41" i="2"/>
  <c r="BI41" i="2"/>
  <c r="BG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I41" i="2"/>
  <c r="G41" i="2"/>
  <c r="E41" i="2"/>
  <c r="C41" i="2"/>
  <c r="BN40" i="2"/>
  <c r="BL40" i="2"/>
  <c r="BM40" i="2" s="1"/>
  <c r="BK40" i="2"/>
  <c r="BI40" i="2"/>
  <c r="BG40" i="2"/>
  <c r="BE40" i="2"/>
  <c r="BC40" i="2"/>
  <c r="BA40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C40" i="2"/>
  <c r="BN39" i="2"/>
  <c r="BL39" i="2"/>
  <c r="BM39" i="2" s="1"/>
  <c r="BK39" i="2"/>
  <c r="BI39" i="2"/>
  <c r="BG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C39" i="2"/>
  <c r="BN37" i="2"/>
  <c r="BL37" i="2"/>
  <c r="BM37" i="2" s="1"/>
  <c r="BK37" i="2"/>
  <c r="BI37" i="2"/>
  <c r="BG37" i="2"/>
  <c r="BE37" i="2"/>
  <c r="BC37" i="2"/>
  <c r="BA37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C37" i="2"/>
  <c r="BN36" i="2"/>
  <c r="BL36" i="2"/>
  <c r="BM36" i="2" s="1"/>
  <c r="BK36" i="2"/>
  <c r="BI36" i="2"/>
  <c r="BG36" i="2"/>
  <c r="BE36" i="2"/>
  <c r="BC36" i="2"/>
  <c r="BA36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C36" i="2"/>
  <c r="BN35" i="2"/>
  <c r="BL35" i="2"/>
  <c r="BM35" i="2" s="1"/>
  <c r="BK35" i="2"/>
  <c r="BI35" i="2"/>
  <c r="BG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I35" i="2"/>
  <c r="G35" i="2"/>
  <c r="E35" i="2"/>
  <c r="C35" i="2"/>
  <c r="BN34" i="2"/>
  <c r="BL34" i="2"/>
  <c r="BM34" i="2" s="1"/>
  <c r="BK34" i="2"/>
  <c r="BI34" i="2"/>
  <c r="BG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C34" i="2"/>
  <c r="BN33" i="2"/>
  <c r="BL33" i="2"/>
  <c r="BM33" i="2" s="1"/>
  <c r="BK33" i="2"/>
  <c r="BI33" i="2"/>
  <c r="BG33" i="2"/>
  <c r="BE33" i="2"/>
  <c r="BC33" i="2"/>
  <c r="BA33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C33" i="2"/>
  <c r="BN32" i="2"/>
  <c r="BL32" i="2"/>
  <c r="BM32" i="2" s="1"/>
  <c r="BK32" i="2"/>
  <c r="BI32" i="2"/>
  <c r="BG32" i="2"/>
  <c r="BE32" i="2"/>
  <c r="BC32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I32" i="2"/>
  <c r="G32" i="2"/>
  <c r="E32" i="2"/>
  <c r="C32" i="2"/>
  <c r="BN31" i="2"/>
  <c r="BL31" i="2"/>
  <c r="BM31" i="2" s="1"/>
  <c r="BK31" i="2"/>
  <c r="BI31" i="2"/>
  <c r="BG31" i="2"/>
  <c r="BE31" i="2"/>
  <c r="BC31" i="2"/>
  <c r="BA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C31" i="2"/>
  <c r="BN29" i="2"/>
  <c r="BL29" i="2"/>
  <c r="BN28" i="2"/>
  <c r="BL28" i="2"/>
  <c r="BM28" i="2" s="1"/>
  <c r="BK28" i="2"/>
  <c r="BI28" i="2"/>
  <c r="BG28" i="2"/>
  <c r="BE28" i="2"/>
  <c r="BC28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C28" i="2"/>
  <c r="BN27" i="2"/>
  <c r="BL27" i="2"/>
  <c r="BM27" i="2" s="1"/>
  <c r="BK27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I27" i="2"/>
  <c r="G27" i="2"/>
  <c r="E27" i="2"/>
  <c r="C27" i="2"/>
  <c r="BN26" i="2"/>
  <c r="BL26" i="2"/>
  <c r="BM26" i="2" s="1"/>
  <c r="BK26" i="2"/>
  <c r="BI26" i="2"/>
  <c r="BG26" i="2"/>
  <c r="BE26" i="2"/>
  <c r="BC26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I26" i="2"/>
  <c r="G26" i="2"/>
  <c r="E26" i="2"/>
  <c r="C26" i="2"/>
  <c r="BN24" i="2"/>
  <c r="BL24" i="2"/>
  <c r="BM24" i="2" s="1"/>
  <c r="BK24" i="2"/>
  <c r="BI24" i="2"/>
  <c r="BG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I24" i="2"/>
  <c r="G24" i="2"/>
  <c r="E24" i="2"/>
  <c r="C24" i="2"/>
  <c r="BN23" i="2"/>
  <c r="BL23" i="2"/>
  <c r="BM23" i="2" s="1"/>
  <c r="BK23" i="2"/>
  <c r="BI23" i="2"/>
  <c r="BG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I23" i="2"/>
  <c r="G23" i="2"/>
  <c r="E23" i="2"/>
  <c r="C23" i="2"/>
  <c r="BN22" i="2"/>
  <c r="BL22" i="2"/>
  <c r="BM22" i="2" s="1"/>
  <c r="BK22" i="2"/>
  <c r="BI22" i="2"/>
  <c r="BG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I22" i="2"/>
  <c r="G22" i="2"/>
  <c r="E22" i="2"/>
  <c r="C22" i="2"/>
  <c r="BN21" i="2"/>
  <c r="BL21" i="2"/>
  <c r="BM21" i="2" s="1"/>
  <c r="BK21" i="2"/>
  <c r="BI21" i="2"/>
  <c r="BG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I21" i="2"/>
  <c r="G21" i="2"/>
  <c r="E21" i="2"/>
  <c r="C21" i="2"/>
  <c r="BP19" i="2"/>
  <c r="BN19" i="2"/>
  <c r="BL19" i="2"/>
  <c r="BO19" i="2" s="1"/>
  <c r="BK19" i="2"/>
  <c r="BI19" i="2"/>
  <c r="BG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BP18" i="2"/>
  <c r="BN18" i="2"/>
  <c r="BL18" i="2"/>
  <c r="BO18" i="2" s="1"/>
  <c r="BK18" i="2"/>
  <c r="BI18" i="2"/>
  <c r="BG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C18" i="2"/>
  <c r="BP17" i="2"/>
  <c r="BN17" i="2"/>
  <c r="BL17" i="2"/>
  <c r="BO17" i="2" s="1"/>
  <c r="BK17" i="2"/>
  <c r="BI17" i="2"/>
  <c r="BG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BP16" i="2"/>
  <c r="BN16" i="2"/>
  <c r="BL16" i="2"/>
  <c r="BK16" i="2"/>
  <c r="BI16" i="2"/>
  <c r="BG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BN14" i="2"/>
  <c r="BM14" i="2"/>
  <c r="BL14" i="2"/>
  <c r="BK14" i="2"/>
  <c r="BI14" i="2"/>
  <c r="BG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I14" i="2"/>
  <c r="G14" i="2"/>
  <c r="E14" i="2"/>
  <c r="C14" i="2"/>
  <c r="BN13" i="2"/>
  <c r="BL13" i="2"/>
  <c r="BM13" i="2" s="1"/>
  <c r="BK13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I13" i="2"/>
  <c r="G13" i="2"/>
  <c r="E13" i="2"/>
  <c r="C13" i="2"/>
  <c r="BN12" i="2"/>
  <c r="BM12" i="2"/>
  <c r="BL12" i="2"/>
  <c r="BK12" i="2"/>
  <c r="BI12" i="2"/>
  <c r="BG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N11" i="2"/>
  <c r="BM11" i="2"/>
  <c r="BL11" i="2"/>
  <c r="BK11" i="2"/>
  <c r="BI11" i="2"/>
  <c r="BG11" i="2"/>
  <c r="BE11" i="2"/>
  <c r="BC11" i="2"/>
  <c r="BA11" i="2"/>
  <c r="AY11" i="2"/>
  <c r="AW11" i="2"/>
  <c r="AU11" i="2"/>
  <c r="AS11" i="2"/>
  <c r="AQ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Q11" i="2"/>
  <c r="O11" i="2"/>
  <c r="M11" i="2"/>
  <c r="K11" i="2"/>
  <c r="I11" i="2"/>
  <c r="G11" i="2"/>
  <c r="E11" i="2"/>
  <c r="C11" i="2"/>
  <c r="AS10" i="2"/>
  <c r="BN9" i="2"/>
  <c r="BL9" i="2"/>
  <c r="BM9" i="2" s="1"/>
  <c r="BK9" i="2"/>
  <c r="BI9" i="2"/>
  <c r="BG9" i="2"/>
  <c r="BE9" i="2"/>
  <c r="BC9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Q9" i="2"/>
  <c r="O9" i="2"/>
  <c r="M9" i="2"/>
  <c r="K9" i="2"/>
  <c r="I9" i="2"/>
  <c r="G9" i="2"/>
  <c r="E9" i="2"/>
  <c r="C9" i="2"/>
  <c r="BN8" i="2"/>
  <c r="BL8" i="2"/>
  <c r="BM8" i="2" s="1"/>
  <c r="BK8" i="2"/>
  <c r="BI8" i="2"/>
  <c r="BG8" i="2"/>
  <c r="BE8" i="2"/>
  <c r="BC8" i="2"/>
  <c r="BA8" i="2"/>
  <c r="AY8" i="2"/>
  <c r="AW8" i="2"/>
  <c r="AU8" i="2"/>
  <c r="AS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Q8" i="2"/>
  <c r="O8" i="2"/>
  <c r="M8" i="2"/>
  <c r="K8" i="2"/>
  <c r="I8" i="2"/>
  <c r="G8" i="2"/>
  <c r="E8" i="2"/>
  <c r="C8" i="2"/>
  <c r="BN7" i="2"/>
  <c r="BL7" i="2"/>
  <c r="BM7" i="2" s="1"/>
  <c r="BK7" i="2"/>
  <c r="BI7" i="2"/>
  <c r="BG7" i="2"/>
  <c r="BE7" i="2"/>
  <c r="BC7" i="2"/>
  <c r="BA7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C7" i="2"/>
  <c r="BN6" i="2"/>
  <c r="BL6" i="2"/>
  <c r="BM6" i="2" s="1"/>
  <c r="BK6" i="2"/>
  <c r="BI6" i="2"/>
  <c r="BG6" i="2"/>
  <c r="BE6" i="2"/>
  <c r="BC6" i="2"/>
  <c r="BA6" i="2"/>
  <c r="AY6" i="2"/>
  <c r="AW6" i="2"/>
  <c r="AU6" i="2"/>
  <c r="AS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C6" i="2"/>
  <c r="BN4" i="2"/>
  <c r="BL4" i="2"/>
  <c r="BM16" i="2" s="1"/>
  <c r="BK4" i="2"/>
  <c r="BI4" i="2"/>
  <c r="BG4" i="2"/>
  <c r="BE4" i="2"/>
  <c r="BC4" i="2"/>
  <c r="BA4" i="2"/>
  <c r="AY4" i="2"/>
  <c r="AW4" i="2"/>
  <c r="AU4" i="2"/>
  <c r="AS4" i="2"/>
  <c r="AQ4" i="2"/>
  <c r="AO4" i="2"/>
  <c r="AM4" i="2"/>
  <c r="AK4" i="2"/>
  <c r="AI4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BN3" i="2"/>
  <c r="BM3" i="2"/>
  <c r="BL3" i="2"/>
  <c r="BM57" i="2" s="1"/>
  <c r="M36" i="1"/>
  <c r="L36" i="1"/>
  <c r="J36" i="1"/>
  <c r="E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19" i="1"/>
  <c r="L19" i="1"/>
  <c r="J19" i="1"/>
  <c r="E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BI62" i="3" l="1"/>
  <c r="BI61" i="3"/>
  <c r="BG53" i="3"/>
  <c r="BG40" i="3"/>
  <c r="BG34" i="3"/>
  <c r="BG49" i="3"/>
  <c r="BG19" i="3"/>
  <c r="BG13" i="3"/>
  <c r="BG14" i="3"/>
  <c r="BG6" i="3"/>
  <c r="BG7" i="3"/>
  <c r="BG35" i="3"/>
  <c r="BJ16" i="3"/>
  <c r="BJ17" i="3"/>
  <c r="BG57" i="3"/>
  <c r="BG39" i="3"/>
  <c r="BG52" i="3"/>
  <c r="BG54" i="3"/>
  <c r="BG16" i="3"/>
  <c r="BG21" i="3"/>
  <c r="BJ18" i="3"/>
  <c r="BJ19" i="3"/>
  <c r="BG31" i="3"/>
  <c r="BG22" i="3"/>
  <c r="BG23" i="3"/>
  <c r="BG24" i="3"/>
  <c r="BG26" i="3"/>
  <c r="BG28" i="3"/>
  <c r="BG8" i="3"/>
  <c r="BG9" i="3"/>
  <c r="BG65" i="3"/>
  <c r="BG60" i="3"/>
  <c r="BG50" i="3"/>
  <c r="BG32" i="3"/>
  <c r="BG17" i="3"/>
  <c r="BI64" i="3"/>
  <c r="BI66" i="3"/>
  <c r="BG41" i="3"/>
  <c r="BG44" i="3"/>
  <c r="BG46" i="3"/>
  <c r="BJ63" i="3"/>
  <c r="BJ65" i="3"/>
  <c r="BJ66" i="3"/>
  <c r="BI65" i="3"/>
  <c r="BG43" i="3"/>
  <c r="BG58" i="3"/>
  <c r="BG62" i="3"/>
  <c r="BG64" i="3"/>
  <c r="BG66" i="3"/>
  <c r="BG27" i="3"/>
  <c r="BG18" i="3"/>
  <c r="BM4" i="2"/>
  <c r="BM17" i="2"/>
  <c r="BM18" i="2"/>
  <c r="BM19" i="2"/>
  <c r="BI18" i="3"/>
  <c r="BI63" i="3"/>
  <c r="BG4" i="3"/>
  <c r="BG11" i="3"/>
  <c r="BM58" i="2"/>
  <c r="BG61" i="3"/>
  <c r="BJ62" i="3"/>
  <c r="BG63" i="3"/>
</calcChain>
</file>

<file path=xl/sharedStrings.xml><?xml version="1.0" encoding="utf-8"?>
<sst xmlns="http://schemas.openxmlformats.org/spreadsheetml/2006/main" count="312" uniqueCount="143">
  <si>
    <t>Доход и прибыль считаем из расчёта, что: одна конверсия, т.е. договор приносит прибыль 1000 ₽</t>
  </si>
  <si>
    <t>Рентабельность = Прибыль / Расход * 100%</t>
  </si>
  <si>
    <t>Дата </t>
  </si>
  <si>
    <t>Показы</t>
  </si>
  <si>
    <t>Клики</t>
  </si>
  <si>
    <t>CTR (%)</t>
  </si>
  <si>
    <t>Расход всего, руб.</t>
  </si>
  <si>
    <t>Ср. цена клика, руб.</t>
  </si>
  <si>
    <t>Глубина (стр.)</t>
  </si>
  <si>
    <t>Конверсия (%)</t>
  </si>
  <si>
    <t>Цена цели, руб.</t>
  </si>
  <si>
    <t>Конверсии, шт</t>
  </si>
  <si>
    <t>Рентабельность</t>
  </si>
  <si>
    <t>Доход, руб. </t>
  </si>
  <si>
    <t>Прибыль, руб. </t>
  </si>
  <si>
    <t>Всего с 01.02.21 по 28.02.21</t>
  </si>
  <si>
    <t>*</t>
  </si>
  <si>
    <t>Всего с 01.03.21 по 31.03.21</t>
  </si>
  <si>
    <t>Всего с 01.04.21 по 30.04.21</t>
  </si>
  <si>
    <t>Всего с 01.05.21 по 31.05.21</t>
  </si>
  <si>
    <t>Всего с 01.06.21 по 30.06.21</t>
  </si>
  <si>
    <t>Всего с 01.07.21 по 31.07.21</t>
  </si>
  <si>
    <t xml:space="preserve">Всего с 01.08.21 по 31.08.21	</t>
  </si>
  <si>
    <t>Всего с 01.09.21 по 30.09.21</t>
  </si>
  <si>
    <t>Всего с 01.10.21 по 31.10.21</t>
  </si>
  <si>
    <t>Всего с 01.11.21 по 30.11.21</t>
  </si>
  <si>
    <t>Всего с 01.12.21 по 31.12.21</t>
  </si>
  <si>
    <t>Среднее значение</t>
  </si>
  <si>
    <t>Сумма</t>
  </si>
  <si>
    <t>Всего с 01.01.22 по 31.01.22</t>
  </si>
  <si>
    <t>Конверсия</t>
  </si>
  <si>
    <t>Среднее в день</t>
  </si>
  <si>
    <t>% конверсии</t>
  </si>
  <si>
    <t>Сумма конверсий</t>
  </si>
  <si>
    <t>Всего зашло на сайт</t>
  </si>
  <si>
    <t>Посетители (Количество уникальных посетителей)</t>
  </si>
  <si>
    <t>Посетил ЛК (переход в ЛК/Целевые посетители)</t>
  </si>
  <si>
    <t>Авторизация Keycloac</t>
  </si>
  <si>
    <t>Клик по кнопке ЛК</t>
  </si>
  <si>
    <t>Нажал "Продолжить"</t>
  </si>
  <si>
    <t>Зашёл в ЛК</t>
  </si>
  <si>
    <t>Мы не знакомы — заблокированные (Клик по кнопке ЛК = 100%)</t>
  </si>
  <si>
    <t>Составная цель «Оплата в ЛК»</t>
  </si>
  <si>
    <t>Нажал на кнопку "Внести платёж"</t>
  </si>
  <si>
    <t>Подтвердил сумму платежа</t>
  </si>
  <si>
    <t>Нажал "Готово" в окне успешной оплаты</t>
  </si>
  <si>
    <t>Перешёл на страницу "Успешная оплата"</t>
  </si>
  <si>
    <t>Составная цель «Онлайн заём в ЛК»</t>
  </si>
  <si>
    <t>Конверсия шага</t>
  </si>
  <si>
    <t>Конверсия от посетителей</t>
  </si>
  <si>
    <t>Нажал на кнопку "Получить деньги"</t>
  </si>
  <si>
    <t>Кликнул все чекбоксы, нажал "Начать оформление"</t>
  </si>
  <si>
    <t>Шаг 1 "Выбор карты"</t>
  </si>
  <si>
    <t>Шаг 2 "Подписать договор"</t>
  </si>
  <si>
    <t>Составная цель «Продление займа в ЛК»</t>
  </si>
  <si>
    <t>Кликнул "Продлить заём"</t>
  </si>
  <si>
    <t>Ввёл код, нажал "Подписать"</t>
  </si>
  <si>
    <t>Нажал "Внести платёж"</t>
  </si>
  <si>
    <t>Страница "Деньги успешно зачислены"</t>
  </si>
  <si>
    <t>Составная цель «Продление займа с Мультиполисом»</t>
  </si>
  <si>
    <t>Нажат чекбокс и кнопка "Подписать"</t>
  </si>
  <si>
    <t>Возврат из платёжной системы</t>
  </si>
  <si>
    <t>Составная конверсия «Voice-авторизация»</t>
  </si>
  <si>
    <t>Открылось окно авторизации</t>
  </si>
  <si>
    <t>Ввёл код</t>
  </si>
  <si>
    <t>Нажал кнопку "Проверить код"</t>
  </si>
  <si>
    <t>Код принят сервером</t>
  </si>
  <si>
    <t>Сменить телефон (клик в кнопку ЛК =100%)</t>
  </si>
  <si>
    <t>Заявка из авторизации  (мы незнакомы = 100%)</t>
  </si>
  <si>
    <t>СМС в авторизации повторная (100% — клик в кнопку ЛК)</t>
  </si>
  <si>
    <t>Составная цель «Бронирование в ЛК»</t>
  </si>
  <si>
    <t>Начал бронирование</t>
  </si>
  <si>
    <t>Заполнил данные бронирования</t>
  </si>
  <si>
    <t>Успешно забронировался</t>
  </si>
  <si>
    <t>Составная цель «Отказ от бронирования в ЛК»</t>
  </si>
  <si>
    <t>Нажал кнопку "Нет, спасибо"</t>
  </si>
  <si>
    <t>Указал причину отказа</t>
  </si>
  <si>
    <t>Отказ от брони</t>
  </si>
  <si>
    <t>Закрыл бронирование</t>
  </si>
  <si>
    <t>Оформлена допуслуга (начать оформление=100%)</t>
  </si>
  <si>
    <t>Составная цель «Добавление карты» во время оформления (начать оформление=100%)</t>
  </si>
  <si>
    <t>Нажал "Добавить карту"</t>
  </si>
  <si>
    <t>Карта успешно добавлена</t>
  </si>
  <si>
    <t>Составная цель «Добавление карты» в профиле (Вход в ЛК = 100%)</t>
  </si>
  <si>
    <t xml:space="preserve">Ошибка в авторизации </t>
  </si>
  <si>
    <t>Ошибка в авторизации – ЛК недоступен из-за ТБ. Ошибка в авторизации  = 100%</t>
  </si>
  <si>
    <t>Онлайн калькулятор для НК  (100% = посетители сайта)</t>
  </si>
  <si>
    <t>Переход на калькулятор</t>
  </si>
  <si>
    <t>Оставил заявку</t>
  </si>
  <si>
    <t>Оформление заявки НК (100% = оставил заявку)</t>
  </si>
  <si>
    <t>Конверсия шага средняя</t>
  </si>
  <si>
    <t>Конверсия от суммы заявок</t>
  </si>
  <si>
    <t>Заполнил паспортные данные</t>
  </si>
  <si>
    <t>Заполнил Фотография паспорта</t>
  </si>
  <si>
    <t>Заполнил анкету</t>
  </si>
  <si>
    <t>Банковская карта</t>
  </si>
  <si>
    <t>Заявка успешно отправлена</t>
  </si>
  <si>
    <t>Одобрен заём НК (100% = заявка успешно оставлена)</t>
  </si>
  <si>
    <t>Оформлен договор с НК</t>
  </si>
  <si>
    <t>3976</t>
  </si>
  <si>
    <t>2791</t>
  </si>
  <si>
    <t>2340</t>
  </si>
  <si>
    <t>2004</t>
  </si>
  <si>
    <t>1178</t>
  </si>
  <si>
    <t>360</t>
  </si>
  <si>
    <t>1975</t>
  </si>
  <si>
    <t>1475</t>
  </si>
  <si>
    <t>1381</t>
  </si>
  <si>
    <t>1306</t>
  </si>
  <si>
    <t>3477</t>
  </si>
  <si>
    <t>3076</t>
  </si>
  <si>
    <t>2328</t>
  </si>
  <si>
    <t>1922</t>
  </si>
  <si>
    <t>1209</t>
  </si>
  <si>
    <t>995</t>
  </si>
  <si>
    <t>799</t>
  </si>
  <si>
    <t>3455</t>
  </si>
  <si>
    <t>12252</t>
  </si>
  <si>
    <t>11845</t>
  </si>
  <si>
    <t>11775</t>
  </si>
  <si>
    <t>11226</t>
  </si>
  <si>
    <t>270</t>
  </si>
  <si>
    <t>374</t>
  </si>
  <si>
    <t>149</t>
  </si>
  <si>
    <t>78</t>
  </si>
  <si>
    <t>73</t>
  </si>
  <si>
    <t>579</t>
  </si>
  <si>
    <t>350</t>
  </si>
  <si>
    <t>335</t>
  </si>
  <si>
    <t>526</t>
  </si>
  <si>
    <t>348</t>
  </si>
  <si>
    <t>299</t>
  </si>
  <si>
    <t>97</t>
  </si>
  <si>
    <t>26</t>
  </si>
  <si>
    <t>51</t>
  </si>
  <si>
    <t>392</t>
  </si>
  <si>
    <t>241</t>
  </si>
  <si>
    <t>133</t>
  </si>
  <si>
    <t>94</t>
  </si>
  <si>
    <t>92</t>
  </si>
  <si>
    <t>82</t>
  </si>
  <si>
    <t>21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</si>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</sst>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\ &quot;₽&quot;"/>
    <numFmt numFmtId="166" formatCode="#,##0.00\ _₽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1"/>
    </font>
    <font>
      <b/>
      <sz val="10"/>
      <name val="YS Text"/>
      <charset val="1"/>
    </font>
    <font>
      <i/>
      <sz val="11"/>
      <color theme="1"/>
      <name val="Calibri"/>
      <family val="2"/>
      <scheme val="minor"/>
    </font>
    <font>
      <sz val="11"/>
      <color rgb="FFFFD966"/>
      <name val="Calibri"/>
      <family val="2"/>
      <scheme val="minor"/>
    </font>
    <font>
      <i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204"/>
    </font>
    <font>
      <b/>
      <sz val="11"/>
      <color rgb="FF000000"/>
      <name val="YS Text"/>
      <charset val="1"/>
    </font>
    <font>
      <b/>
      <sz val="11"/>
      <color rgb="FFFFFF00"/>
      <name val="YS Text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/>
  </cellStyleXfs>
  <cellXfs count="150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right"/>
    </xf>
    <xf numFmtId="0" fontId="12" fillId="0" borderId="18" xfId="0" applyFont="1" applyBorder="1"/>
    <xf numFmtId="0" fontId="12" fillId="0" borderId="19" xfId="0" applyFont="1" applyBorder="1"/>
    <xf numFmtId="0" fontId="8" fillId="0" borderId="0" xfId="0" applyFont="1"/>
    <xf numFmtId="1" fontId="7" fillId="0" borderId="5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0" fontId="10" fillId="5" borderId="8" xfId="0" applyNumberFormat="1" applyFont="1" applyFill="1" applyBorder="1" applyAlignment="1">
      <alignment horizontal="center"/>
    </xf>
    <xf numFmtId="10" fontId="10" fillId="5" borderId="11" xfId="0" applyNumberFormat="1" applyFont="1" applyFill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/>
    </xf>
    <xf numFmtId="10" fontId="0" fillId="3" borderId="23" xfId="1" applyNumberFormat="1" applyFont="1" applyFill="1" applyBorder="1" applyAlignment="1">
      <alignment horizontal="center"/>
    </xf>
    <xf numFmtId="10" fontId="0" fillId="3" borderId="24" xfId="1" applyNumberFormat="1" applyFont="1" applyFill="1" applyBorder="1" applyAlignment="1">
      <alignment horizontal="center"/>
    </xf>
    <xf numFmtId="10" fontId="11" fillId="0" borderId="9" xfId="1" applyNumberFormat="1" applyFont="1" applyBorder="1" applyAlignment="1">
      <alignment horizontal="center"/>
    </xf>
    <xf numFmtId="10" fontId="11" fillId="0" borderId="12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3" borderId="14" xfId="1" applyNumberFormat="1" applyFont="1" applyFill="1" applyBorder="1" applyAlignment="1">
      <alignment horizontal="center"/>
    </xf>
    <xf numFmtId="10" fontId="0" fillId="3" borderId="13" xfId="1" applyNumberFormat="1" applyFont="1" applyFill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" fontId="7" fillId="4" borderId="11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0" fontId="0" fillId="3" borderId="20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0" fontId="8" fillId="2" borderId="7" xfId="0" applyNumberFormat="1" applyFont="1" applyFill="1" applyBorder="1" applyAlignment="1">
      <alignment horizontal="center" vertical="center"/>
    </xf>
    <xf numFmtId="10" fontId="8" fillId="2" borderId="0" xfId="1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8" fillId="2" borderId="9" xfId="0" applyNumberFormat="1" applyFont="1" applyFill="1" applyBorder="1" applyAlignment="1">
      <alignment horizontal="center" vertical="center"/>
    </xf>
    <xf numFmtId="10" fontId="8" fillId="2" borderId="12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10" fontId="8" fillId="2" borderId="6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10" fontId="8" fillId="0" borderId="0" xfId="0" applyNumberFormat="1" applyFont="1"/>
    <xf numFmtId="9" fontId="0" fillId="0" borderId="0" xfId="0" applyNumberFormat="1"/>
    <xf numFmtId="164" fontId="0" fillId="0" borderId="0" xfId="0" applyNumberFormat="1"/>
    <xf numFmtId="1" fontId="7" fillId="0" borderId="12" xfId="0" applyNumberFormat="1" applyFont="1" applyBorder="1" applyAlignment="1">
      <alignment horizontal="center"/>
    </xf>
    <xf numFmtId="0" fontId="6" fillId="0" borderId="19" xfId="0" applyFont="1" applyBorder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49" fontId="14" fillId="6" borderId="2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49" fontId="13" fillId="3" borderId="35" xfId="0" applyNumberFormat="1" applyFon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0" fontId="16" fillId="7" borderId="0" xfId="0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/>
    </xf>
    <xf numFmtId="0" fontId="17" fillId="0" borderId="10" xfId="0" applyFont="1" applyBorder="1" applyAlignment="1">
      <alignment horizontal="right"/>
    </xf>
    <xf numFmtId="10" fontId="5" fillId="2" borderId="15" xfId="1" applyNumberFormat="1" applyFont="1" applyFill="1" applyBorder="1" applyAlignment="1">
      <alignment horizontal="center" vertical="center"/>
    </xf>
    <xf numFmtId="166" fontId="13" fillId="8" borderId="2" xfId="0" applyNumberFormat="1" applyFont="1" applyFill="1" applyBorder="1" applyAlignment="1">
      <alignment horizontal="center" vertical="center" wrapText="1"/>
    </xf>
    <xf numFmtId="49" fontId="18" fillId="8" borderId="28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9" fillId="8" borderId="29" xfId="0" applyFont="1" applyFill="1" applyBorder="1" applyAlignment="1">
      <alignment horizontal="center" vertical="center" wrapText="1"/>
    </xf>
    <xf numFmtId="1" fontId="19" fillId="4" borderId="30" xfId="0" applyNumberFormat="1" applyFont="1" applyFill="1" applyBorder="1" applyAlignment="1">
      <alignment horizontal="center" vertical="center" wrapText="1"/>
    </xf>
    <xf numFmtId="2" fontId="19" fillId="4" borderId="30" xfId="0" applyNumberFormat="1" applyFont="1" applyFill="1" applyBorder="1" applyAlignment="1">
      <alignment horizontal="center" vertical="center" wrapText="1"/>
    </xf>
    <xf numFmtId="165" fontId="19" fillId="8" borderId="30" xfId="0" applyNumberFormat="1" applyFont="1" applyFill="1" applyBorder="1" applyAlignment="1">
      <alignment horizontal="center" vertical="center" wrapText="1"/>
    </xf>
    <xf numFmtId="165" fontId="19" fillId="4" borderId="30" xfId="0" applyNumberFormat="1" applyFont="1" applyFill="1" applyBorder="1" applyAlignment="1">
      <alignment horizontal="center" vertical="center" wrapText="1"/>
    </xf>
    <xf numFmtId="1" fontId="19" fillId="8" borderId="30" xfId="0" applyNumberFormat="1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165" fontId="19" fillId="4" borderId="33" xfId="0" applyNumberFormat="1" applyFont="1" applyFill="1" applyBorder="1" applyAlignment="1">
      <alignment horizontal="center" vertical="center" wrapText="1"/>
    </xf>
    <xf numFmtId="165" fontId="19" fillId="8" borderId="33" xfId="0" applyNumberFormat="1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center" wrapText="1"/>
    </xf>
    <xf numFmtId="165" fontId="20" fillId="9" borderId="31" xfId="0" applyNumberFormat="1" applyFont="1" applyFill="1" applyBorder="1" applyAlignment="1">
      <alignment horizontal="center" vertical="center" wrapText="1"/>
    </xf>
    <xf numFmtId="165" fontId="20" fillId="9" borderId="3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10" fontId="0" fillId="0" borderId="3" xfId="1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41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0" fontId="0" fillId="0" borderId="9" xfId="0" applyBorder="1"/>
    <xf numFmtId="10" fontId="0" fillId="0" borderId="41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12" fillId="0" borderId="12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left" vertical="center" wrapText="1"/>
    </xf>
    <xf numFmtId="1" fontId="7" fillId="0" borderId="44" xfId="0" applyNumberFormat="1" applyFont="1" applyBorder="1" applyAlignment="1">
      <alignment horizontal="center" vertical="center"/>
    </xf>
    <xf numFmtId="0" fontId="6" fillId="0" borderId="9" xfId="0" applyFont="1" applyBorder="1"/>
    <xf numFmtId="10" fontId="0" fillId="0" borderId="45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3" borderId="45" xfId="1" applyNumberFormat="1" applyFont="1" applyFill="1" applyBorder="1" applyAlignment="1">
      <alignment horizontal="center"/>
    </xf>
    <xf numFmtId="10" fontId="0" fillId="3" borderId="46" xfId="1" applyNumberFormat="1" applyFont="1" applyFill="1" applyBorder="1" applyAlignment="1">
      <alignment horizontal="center"/>
    </xf>
    <xf numFmtId="10" fontId="8" fillId="2" borderId="47" xfId="0" applyNumberFormat="1" applyFont="1" applyFill="1" applyBorder="1" applyAlignment="1">
      <alignment horizontal="center" vertical="center"/>
    </xf>
    <xf numFmtId="10" fontId="10" fillId="5" borderId="9" xfId="0" applyNumberFormat="1" applyFont="1" applyFill="1" applyBorder="1" applyAlignment="1">
      <alignment horizontal="center"/>
    </xf>
    <xf numFmtId="10" fontId="10" fillId="5" borderId="12" xfId="0" applyNumberFormat="1" applyFont="1" applyFill="1" applyBorder="1" applyAlignment="1">
      <alignment horizontal="center"/>
    </xf>
    <xf numFmtId="10" fontId="10" fillId="5" borderId="41" xfId="0" applyNumberFormat="1" applyFont="1" applyFill="1" applyBorder="1" applyAlignment="1">
      <alignment horizontal="center"/>
    </xf>
    <xf numFmtId="1" fontId="8" fillId="2" borderId="41" xfId="0" applyNumberFormat="1" applyFont="1" applyFill="1" applyBorder="1" applyAlignment="1">
      <alignment horizontal="center" vertical="center"/>
    </xf>
    <xf numFmtId="10" fontId="8" fillId="2" borderId="48" xfId="0" applyNumberFormat="1" applyFont="1" applyFill="1" applyBorder="1" applyAlignment="1">
      <alignment horizontal="center" vertical="center"/>
    </xf>
    <xf numFmtId="1" fontId="8" fillId="2" borderId="44" xfId="0" applyNumberFormat="1" applyFont="1" applyFill="1" applyBorder="1" applyAlignment="1">
      <alignment horizontal="center" vertical="center"/>
    </xf>
    <xf numFmtId="10" fontId="8" fillId="2" borderId="49" xfId="0" applyNumberFormat="1" applyFont="1" applyFill="1" applyBorder="1" applyAlignment="1">
      <alignment horizontal="center" vertical="center"/>
    </xf>
    <xf numFmtId="10" fontId="10" fillId="5" borderId="44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10" fontId="10" fillId="5" borderId="5" xfId="0" applyNumberFormat="1" applyFont="1" applyFill="1" applyBorder="1" applyAlignment="1">
      <alignment horizont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50" xfId="0" applyNumberFormat="1" applyFont="1" applyBorder="1" applyAlignment="1">
      <alignment horizontal="center"/>
    </xf>
    <xf numFmtId="1" fontId="7" fillId="0" borderId="50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" fontId="7" fillId="0" borderId="51" xfId="0" applyNumberFormat="1" applyFont="1" applyBorder="1" applyAlignment="1">
      <alignment horizontal="center" vertical="center"/>
    </xf>
    <xf numFmtId="10" fontId="0" fillId="0" borderId="51" xfId="1" applyNumberFormat="1" applyFont="1" applyBorder="1" applyAlignment="1">
      <alignment horizontal="center"/>
    </xf>
    <xf numFmtId="1" fontId="5" fillId="2" borderId="19" xfId="1" applyNumberFormat="1" applyFont="1" applyFill="1" applyBorder="1" applyAlignment="1">
      <alignment horizontal="center" vertical="center"/>
    </xf>
    <xf numFmtId="10" fontId="5" fillId="2" borderId="52" xfId="1" applyNumberFormat="1" applyFont="1" applyFill="1" applyBorder="1" applyAlignment="1">
      <alignment horizontal="center" vertical="center"/>
    </xf>
    <xf numFmtId="0" fontId="5" fillId="2" borderId="26" xfId="1" applyNumberFormat="1" applyFont="1" applyFill="1" applyBorder="1" applyAlignment="1">
      <alignment horizontal="center" vertical="center"/>
    </xf>
    <xf numFmtId="0" fontId="0" fillId="0" borderId="10" xfId="0" applyBorder="1"/>
    <xf numFmtId="165" fontId="0" fillId="0" borderId="0" xfId="0" applyNumberFormat="1"/>
    <xf numFmtId="14" fontId="4" fillId="0" borderId="0" xfId="1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798292819532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Январь!$A$16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Январь!$B$16:$BJ$16</c:f>
              <c:numCache>
                <c:formatCode>0.00%</c:formatCode>
                <c:ptCount val="61"/>
                <c:pt idx="0" formatCode="0">
                  <c:v>596</c:v>
                </c:pt>
                <c:pt idx="1">
                  <c:v>0.16275259421081376</c:v>
                </c:pt>
                <c:pt idx="2" formatCode="0">
                  <c:v>926</c:v>
                </c:pt>
                <c:pt idx="3">
                  <c:v>0.17215095742703104</c:v>
                </c:pt>
                <c:pt idx="4" formatCode="0">
                  <c:v>1336</c:v>
                </c:pt>
                <c:pt idx="5">
                  <c:v>0.14914043313239561</c:v>
                </c:pt>
                <c:pt idx="6" formatCode="0">
                  <c:v>1484</c:v>
                </c:pt>
                <c:pt idx="7">
                  <c:v>0.16961938507257973</c:v>
                </c:pt>
                <c:pt idx="8" formatCode="0">
                  <c:v>1502</c:v>
                </c:pt>
                <c:pt idx="9">
                  <c:v>0.16162703109867643</c:v>
                </c:pt>
                <c:pt idx="10" formatCode="0">
                  <c:v>1599</c:v>
                </c:pt>
                <c:pt idx="11">
                  <c:v>0.18470601825112626</c:v>
                </c:pt>
                <c:pt idx="12" formatCode="0">
                  <c:v>1387</c:v>
                </c:pt>
                <c:pt idx="13">
                  <c:v>0.18310231023102311</c:v>
                </c:pt>
                <c:pt idx="14" formatCode="0">
                  <c:v>1500</c:v>
                </c:pt>
                <c:pt idx="15">
                  <c:v>0.18057060310581438</c:v>
                </c:pt>
                <c:pt idx="16" formatCode="0">
                  <c:v>1342</c:v>
                </c:pt>
                <c:pt idx="17">
                  <c:v>0.16600692726373081</c:v>
                </c:pt>
                <c:pt idx="18" formatCode="0">
                  <c:v>1861</c:v>
                </c:pt>
                <c:pt idx="19">
                  <c:v>0.12040631469979296</c:v>
                </c:pt>
                <c:pt idx="20" formatCode="0">
                  <c:v>1704</c:v>
                </c:pt>
                <c:pt idx="21">
                  <c:v>0.11154752553024352</c:v>
                </c:pt>
                <c:pt idx="22" formatCode="0">
                  <c:v>1585</c:v>
                </c:pt>
                <c:pt idx="23">
                  <c:v>0.10337855465692669</c:v>
                </c:pt>
                <c:pt idx="24" formatCode="0">
                  <c:v>1476</c:v>
                </c:pt>
                <c:pt idx="25">
                  <c:v>0.10500853727945361</c:v>
                </c:pt>
                <c:pt idx="26" formatCode="0">
                  <c:v>1989</c:v>
                </c:pt>
                <c:pt idx="27">
                  <c:v>0.10504911798880322</c:v>
                </c:pt>
                <c:pt idx="28" formatCode="0">
                  <c:v>1913</c:v>
                </c:pt>
                <c:pt idx="29">
                  <c:v>0.12361873990306947</c:v>
                </c:pt>
                <c:pt idx="30" formatCode="0">
                  <c:v>1645</c:v>
                </c:pt>
                <c:pt idx="31">
                  <c:v>0.16705595612877019</c:v>
                </c:pt>
                <c:pt idx="32" formatCode="0">
                  <c:v>1824</c:v>
                </c:pt>
                <c:pt idx="33">
                  <c:v>0.1265875494482615</c:v>
                </c:pt>
                <c:pt idx="34" formatCode="0">
                  <c:v>1629</c:v>
                </c:pt>
                <c:pt idx="35">
                  <c:v>0.15947136563876652</c:v>
                </c:pt>
                <c:pt idx="36" formatCode="0">
                  <c:v>1709</c:v>
                </c:pt>
                <c:pt idx="37">
                  <c:v>0.19491332116788321</c:v>
                </c:pt>
                <c:pt idx="38" formatCode="0">
                  <c:v>1758</c:v>
                </c:pt>
                <c:pt idx="39">
                  <c:v>0.1830868569048115</c:v>
                </c:pt>
                <c:pt idx="40" formatCode="0">
                  <c:v>1925</c:v>
                </c:pt>
                <c:pt idx="41">
                  <c:v>0.18153526970954356</c:v>
                </c:pt>
                <c:pt idx="42" formatCode="0">
                  <c:v>1690</c:v>
                </c:pt>
                <c:pt idx="43">
                  <c:v>0.21925272444213803</c:v>
                </c:pt>
                <c:pt idx="44" formatCode="0">
                  <c:v>1511</c:v>
                </c:pt>
                <c:pt idx="45">
                  <c:v>0.24343483164169485</c:v>
                </c:pt>
                <c:pt idx="46" formatCode="0">
                  <c:v>1731</c:v>
                </c:pt>
                <c:pt idx="47">
                  <c:v>0.19167312589967889</c:v>
                </c:pt>
                <c:pt idx="48" formatCode="0">
                  <c:v>1777</c:v>
                </c:pt>
                <c:pt idx="49">
                  <c:v>0.18327145214521451</c:v>
                </c:pt>
                <c:pt idx="50" formatCode="0">
                  <c:v>1635</c:v>
                </c:pt>
                <c:pt idx="51">
                  <c:v>0.20517003388128999</c:v>
                </c:pt>
                <c:pt idx="52" formatCode="0">
                  <c:v>1574</c:v>
                </c:pt>
                <c:pt idx="53">
                  <c:v>0.20922504320085072</c:v>
                </c:pt>
                <c:pt idx="54" formatCode="0">
                  <c:v>1821</c:v>
                </c:pt>
                <c:pt idx="55">
                  <c:v>0.21529912508867344</c:v>
                </c:pt>
                <c:pt idx="56" formatCode="0">
                  <c:v>1701</c:v>
                </c:pt>
                <c:pt idx="57">
                  <c:v>0.26653086806643683</c:v>
                </c:pt>
                <c:pt idx="58" formatCode="0">
                  <c:v>1464</c:v>
                </c:pt>
                <c:pt idx="59">
                  <c:v>0.25051334702258726</c:v>
                </c:pt>
                <c:pt idx="60" formatCode="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928-ADC9-AADE1F6BE52B}"/>
            </c:ext>
          </c:extLst>
        </c:ser>
        <c:ser>
          <c:idx val="11"/>
          <c:order val="1"/>
          <c:tx>
            <c:strRef>
              <c:f>Январь!$A$17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Январь!$B$17:$BJ$17</c:f>
              <c:numCache>
                <c:formatCode>0.00%</c:formatCode>
                <c:ptCount val="61"/>
                <c:pt idx="0" formatCode="0">
                  <c:v>368</c:v>
                </c:pt>
                <c:pt idx="1">
                  <c:v>0.6174496644295302</c:v>
                </c:pt>
                <c:pt idx="2" formatCode="0">
                  <c:v>611</c:v>
                </c:pt>
                <c:pt idx="3">
                  <c:v>0.65982721382289422</c:v>
                </c:pt>
                <c:pt idx="4" formatCode="0">
                  <c:v>937</c:v>
                </c:pt>
                <c:pt idx="5">
                  <c:v>0.70134730538922152</c:v>
                </c:pt>
                <c:pt idx="6" formatCode="0">
                  <c:v>1034</c:v>
                </c:pt>
                <c:pt idx="7">
                  <c:v>0.69676549865229109</c:v>
                </c:pt>
                <c:pt idx="8" formatCode="0">
                  <c:v>1101</c:v>
                </c:pt>
                <c:pt idx="9">
                  <c:v>0.73302263648468713</c:v>
                </c:pt>
                <c:pt idx="10" formatCode="0">
                  <c:v>1200</c:v>
                </c:pt>
                <c:pt idx="11">
                  <c:v>0.75046904315196994</c:v>
                </c:pt>
                <c:pt idx="12" formatCode="0">
                  <c:v>995</c:v>
                </c:pt>
                <c:pt idx="13">
                  <c:v>0.71737563085796685</c:v>
                </c:pt>
                <c:pt idx="14" formatCode="0">
                  <c:v>1084</c:v>
                </c:pt>
                <c:pt idx="15">
                  <c:v>0.72266666666666668</c:v>
                </c:pt>
                <c:pt idx="16" formatCode="0">
                  <c:v>962</c:v>
                </c:pt>
                <c:pt idx="17">
                  <c:v>0.71684053651266766</c:v>
                </c:pt>
                <c:pt idx="18" formatCode="0">
                  <c:v>1329</c:v>
                </c:pt>
                <c:pt idx="19">
                  <c:v>0.71413218699623859</c:v>
                </c:pt>
                <c:pt idx="20" formatCode="0">
                  <c:v>1254</c:v>
                </c:pt>
                <c:pt idx="21">
                  <c:v>0.7359154929577465</c:v>
                </c:pt>
                <c:pt idx="22" formatCode="0">
                  <c:v>1133</c:v>
                </c:pt>
                <c:pt idx="23">
                  <c:v>0.71482649842271295</c:v>
                </c:pt>
                <c:pt idx="24" formatCode="0">
                  <c:v>1115</c:v>
                </c:pt>
                <c:pt idx="25">
                  <c:v>0.75542005420054203</c:v>
                </c:pt>
                <c:pt idx="26" formatCode="0">
                  <c:v>1392</c:v>
                </c:pt>
                <c:pt idx="27">
                  <c:v>0.69984917043740569</c:v>
                </c:pt>
                <c:pt idx="28" formatCode="0">
                  <c:v>1377</c:v>
                </c:pt>
                <c:pt idx="29">
                  <c:v>0.71981181390486149</c:v>
                </c:pt>
                <c:pt idx="30" formatCode="0">
                  <c:v>1216</c:v>
                </c:pt>
                <c:pt idx="31">
                  <c:v>0.73920972644376903</c:v>
                </c:pt>
                <c:pt idx="32" formatCode="0">
                  <c:v>1392</c:v>
                </c:pt>
                <c:pt idx="33">
                  <c:v>0.76315789473684215</c:v>
                </c:pt>
                <c:pt idx="34" formatCode="0">
                  <c:v>1229</c:v>
                </c:pt>
                <c:pt idx="35">
                  <c:v>0.75445058317986491</c:v>
                </c:pt>
                <c:pt idx="36" formatCode="0">
                  <c:v>1260</c:v>
                </c:pt>
                <c:pt idx="37">
                  <c:v>0.73727325921591569</c:v>
                </c:pt>
                <c:pt idx="38" formatCode="0">
                  <c:v>1293</c:v>
                </c:pt>
                <c:pt idx="39">
                  <c:v>0.73549488054607504</c:v>
                </c:pt>
                <c:pt idx="40" formatCode="0">
                  <c:v>1429</c:v>
                </c:pt>
                <c:pt idx="41">
                  <c:v>0.7423376623376623</c:v>
                </c:pt>
                <c:pt idx="42" formatCode="0">
                  <c:v>1243</c:v>
                </c:pt>
                <c:pt idx="43">
                  <c:v>0.73550295857988168</c:v>
                </c:pt>
                <c:pt idx="44" formatCode="0">
                  <c:v>1119</c:v>
                </c:pt>
                <c:pt idx="45">
                  <c:v>0.74056915949702184</c:v>
                </c:pt>
                <c:pt idx="46" formatCode="0">
                  <c:v>1306</c:v>
                </c:pt>
                <c:pt idx="47">
                  <c:v>0.7544771808203351</c:v>
                </c:pt>
                <c:pt idx="48" formatCode="0">
                  <c:v>1324</c:v>
                </c:pt>
                <c:pt idx="49">
                  <c:v>0.74507597073719756</c:v>
                </c:pt>
                <c:pt idx="50" formatCode="0">
                  <c:v>1224</c:v>
                </c:pt>
                <c:pt idx="51">
                  <c:v>0.74862385321100922</c:v>
                </c:pt>
                <c:pt idx="52" formatCode="0">
                  <c:v>1155</c:v>
                </c:pt>
                <c:pt idx="53">
                  <c:v>0.73379923761118171</c:v>
                </c:pt>
                <c:pt idx="54" formatCode="0">
                  <c:v>1359</c:v>
                </c:pt>
                <c:pt idx="55">
                  <c:v>0.74629324546952225</c:v>
                </c:pt>
                <c:pt idx="56" formatCode="0">
                  <c:v>1303</c:v>
                </c:pt>
                <c:pt idx="57">
                  <c:v>0.76601998824221051</c:v>
                </c:pt>
                <c:pt idx="58" formatCode="0">
                  <c:v>1085</c:v>
                </c:pt>
                <c:pt idx="59">
                  <c:v>0.74112021857923494</c:v>
                </c:pt>
                <c:pt idx="60" formatCode="0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928-ADC9-AADE1F6BE52B}"/>
            </c:ext>
          </c:extLst>
        </c:ser>
        <c:ser>
          <c:idx val="12"/>
          <c:order val="2"/>
          <c:tx>
            <c:strRef>
              <c:f>Январь!$A$18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Январь!$B$18:$BJ$18</c:f>
              <c:numCache>
                <c:formatCode>0.00%</c:formatCode>
                <c:ptCount val="61"/>
                <c:pt idx="0" formatCode="0">
                  <c:v>332</c:v>
                </c:pt>
                <c:pt idx="1">
                  <c:v>0.55704697986577179</c:v>
                </c:pt>
                <c:pt idx="2" formatCode="0">
                  <c:v>579</c:v>
                </c:pt>
                <c:pt idx="3">
                  <c:v>0.62526997840172782</c:v>
                </c:pt>
                <c:pt idx="4" formatCode="0">
                  <c:v>885</c:v>
                </c:pt>
                <c:pt idx="5">
                  <c:v>0.66242514970059885</c:v>
                </c:pt>
                <c:pt idx="6" formatCode="0">
                  <c:v>957</c:v>
                </c:pt>
                <c:pt idx="7">
                  <c:v>0.64487870619946097</c:v>
                </c:pt>
                <c:pt idx="8" formatCode="0">
                  <c:v>1030</c:v>
                </c:pt>
                <c:pt idx="9">
                  <c:v>0.68575233022636484</c:v>
                </c:pt>
                <c:pt idx="10" formatCode="0">
                  <c:v>1132</c:v>
                </c:pt>
                <c:pt idx="11">
                  <c:v>0.70794246404002503</c:v>
                </c:pt>
                <c:pt idx="12" formatCode="0">
                  <c:v>918</c:v>
                </c:pt>
                <c:pt idx="13">
                  <c:v>0.661860129776496</c:v>
                </c:pt>
                <c:pt idx="14" formatCode="0">
                  <c:v>1030</c:v>
                </c:pt>
                <c:pt idx="15">
                  <c:v>0.68666666666666665</c:v>
                </c:pt>
                <c:pt idx="16" formatCode="0">
                  <c:v>909</c:v>
                </c:pt>
                <c:pt idx="17">
                  <c:v>0.67734724292101345</c:v>
                </c:pt>
                <c:pt idx="18" formatCode="0">
                  <c:v>1246</c:v>
                </c:pt>
                <c:pt idx="19">
                  <c:v>0.66953250940354647</c:v>
                </c:pt>
                <c:pt idx="20" formatCode="0">
                  <c:v>1172</c:v>
                </c:pt>
                <c:pt idx="21">
                  <c:v>0.68779342723004699</c:v>
                </c:pt>
                <c:pt idx="22" formatCode="0">
                  <c:v>1066</c:v>
                </c:pt>
                <c:pt idx="23">
                  <c:v>0.67255520504731858</c:v>
                </c:pt>
                <c:pt idx="24" formatCode="0">
                  <c:v>1053</c:v>
                </c:pt>
                <c:pt idx="25">
                  <c:v>0.71341463414634143</c:v>
                </c:pt>
                <c:pt idx="26" formatCode="0">
                  <c:v>1301</c:v>
                </c:pt>
                <c:pt idx="27">
                  <c:v>0.65409753645047763</c:v>
                </c:pt>
                <c:pt idx="28" formatCode="0">
                  <c:v>1291</c:v>
                </c:pt>
                <c:pt idx="29">
                  <c:v>0.67485624673288025</c:v>
                </c:pt>
                <c:pt idx="30" formatCode="0">
                  <c:v>1132</c:v>
                </c:pt>
                <c:pt idx="31">
                  <c:v>0.68814589665653492</c:v>
                </c:pt>
                <c:pt idx="32" formatCode="0">
                  <c:v>1301</c:v>
                </c:pt>
                <c:pt idx="33">
                  <c:v>0.71326754385964908</c:v>
                </c:pt>
                <c:pt idx="34" formatCode="0">
                  <c:v>1142</c:v>
                </c:pt>
                <c:pt idx="35">
                  <c:v>0.70104358502148556</c:v>
                </c:pt>
                <c:pt idx="36" formatCode="0">
                  <c:v>1167</c:v>
                </c:pt>
                <c:pt idx="37">
                  <c:v>0.68285547103569344</c:v>
                </c:pt>
                <c:pt idx="38" formatCode="0">
                  <c:v>1204</c:v>
                </c:pt>
                <c:pt idx="39">
                  <c:v>0.68486916951080778</c:v>
                </c:pt>
                <c:pt idx="40" formatCode="0">
                  <c:v>1334</c:v>
                </c:pt>
                <c:pt idx="41">
                  <c:v>0.69298701298701304</c:v>
                </c:pt>
                <c:pt idx="42" formatCode="0">
                  <c:v>1172</c:v>
                </c:pt>
                <c:pt idx="43">
                  <c:v>0.69349112426035497</c:v>
                </c:pt>
                <c:pt idx="44" formatCode="0">
                  <c:v>1040</c:v>
                </c:pt>
                <c:pt idx="45">
                  <c:v>0.6882859033752482</c:v>
                </c:pt>
                <c:pt idx="46" formatCode="0">
                  <c:v>1232</c:v>
                </c:pt>
                <c:pt idx="47">
                  <c:v>0.71172732524552285</c:v>
                </c:pt>
                <c:pt idx="48" formatCode="0">
                  <c:v>1242</c:v>
                </c:pt>
                <c:pt idx="49">
                  <c:v>0.69893078221722005</c:v>
                </c:pt>
                <c:pt idx="50" formatCode="0">
                  <c:v>1156</c:v>
                </c:pt>
                <c:pt idx="51">
                  <c:v>0.70703363914373085</c:v>
                </c:pt>
                <c:pt idx="52" formatCode="0">
                  <c:v>1082</c:v>
                </c:pt>
                <c:pt idx="53">
                  <c:v>0.68742058449809407</c:v>
                </c:pt>
                <c:pt idx="54" formatCode="0">
                  <c:v>1266</c:v>
                </c:pt>
                <c:pt idx="55">
                  <c:v>0.69522240527182866</c:v>
                </c:pt>
                <c:pt idx="56" formatCode="0">
                  <c:v>1207</c:v>
                </c:pt>
                <c:pt idx="57">
                  <c:v>0.70958259847148741</c:v>
                </c:pt>
                <c:pt idx="58" formatCode="0">
                  <c:v>1017</c:v>
                </c:pt>
                <c:pt idx="59">
                  <c:v>0.69467213114754101</c:v>
                </c:pt>
                <c:pt idx="60" formatCode="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9-4928-ADC9-AADE1F6BE52B}"/>
            </c:ext>
          </c:extLst>
        </c:ser>
        <c:ser>
          <c:idx val="13"/>
          <c:order val="3"/>
          <c:tx>
            <c:strRef>
              <c:f>Январь!$A$19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Январь!$B$19:$BJ$19</c:f>
              <c:numCache>
                <c:formatCode>0.00%</c:formatCode>
                <c:ptCount val="61"/>
                <c:pt idx="0" formatCode="0">
                  <c:v>310</c:v>
                </c:pt>
                <c:pt idx="1">
                  <c:v>0.52013422818791943</c:v>
                </c:pt>
                <c:pt idx="2" formatCode="0">
                  <c:v>555</c:v>
                </c:pt>
                <c:pt idx="3">
                  <c:v>0.59935205183585316</c:v>
                </c:pt>
                <c:pt idx="4" formatCode="0">
                  <c:v>836</c:v>
                </c:pt>
                <c:pt idx="5">
                  <c:v>0.62574850299401197</c:v>
                </c:pt>
                <c:pt idx="6" formatCode="0">
                  <c:v>904</c:v>
                </c:pt>
                <c:pt idx="7">
                  <c:v>0.60916442048517516</c:v>
                </c:pt>
                <c:pt idx="8" formatCode="0">
                  <c:v>982</c:v>
                </c:pt>
                <c:pt idx="9">
                  <c:v>0.65379494007989347</c:v>
                </c:pt>
                <c:pt idx="10" formatCode="0">
                  <c:v>1092</c:v>
                </c:pt>
                <c:pt idx="11">
                  <c:v>0.68292682926829273</c:v>
                </c:pt>
                <c:pt idx="12" formatCode="0">
                  <c:v>876</c:v>
                </c:pt>
                <c:pt idx="13">
                  <c:v>0.63157894736842102</c:v>
                </c:pt>
                <c:pt idx="14" formatCode="0">
                  <c:v>980</c:v>
                </c:pt>
                <c:pt idx="15">
                  <c:v>0.65333333333333332</c:v>
                </c:pt>
                <c:pt idx="16" formatCode="0">
                  <c:v>874</c:v>
                </c:pt>
                <c:pt idx="17">
                  <c:v>0.65126676602086442</c:v>
                </c:pt>
                <c:pt idx="18" formatCode="0">
                  <c:v>1189</c:v>
                </c:pt>
                <c:pt idx="19">
                  <c:v>0.63890381515314343</c:v>
                </c:pt>
                <c:pt idx="20" formatCode="0">
                  <c:v>1104</c:v>
                </c:pt>
                <c:pt idx="21">
                  <c:v>0.647887323943662</c:v>
                </c:pt>
                <c:pt idx="22" formatCode="0">
                  <c:v>993</c:v>
                </c:pt>
                <c:pt idx="23">
                  <c:v>0.62649842271293377</c:v>
                </c:pt>
                <c:pt idx="24" formatCode="0">
                  <c:v>1009</c:v>
                </c:pt>
                <c:pt idx="25">
                  <c:v>0.68360433604336046</c:v>
                </c:pt>
                <c:pt idx="26" formatCode="0">
                  <c:v>1209</c:v>
                </c:pt>
                <c:pt idx="27">
                  <c:v>0.60784313725490191</c:v>
                </c:pt>
                <c:pt idx="28" formatCode="0">
                  <c:v>1243</c:v>
                </c:pt>
                <c:pt idx="29">
                  <c:v>0.6497647673810768</c:v>
                </c:pt>
                <c:pt idx="30" formatCode="0">
                  <c:v>1084</c:v>
                </c:pt>
                <c:pt idx="31">
                  <c:v>0.65896656534954412</c:v>
                </c:pt>
                <c:pt idx="32" formatCode="0">
                  <c:v>1238</c:v>
                </c:pt>
                <c:pt idx="33">
                  <c:v>0.67872807017543857</c:v>
                </c:pt>
                <c:pt idx="34" formatCode="0">
                  <c:v>1091</c:v>
                </c:pt>
                <c:pt idx="35">
                  <c:v>0.66973603437691831</c:v>
                </c:pt>
                <c:pt idx="36" formatCode="0">
                  <c:v>1106</c:v>
                </c:pt>
                <c:pt idx="37">
                  <c:v>0.64716208308952605</c:v>
                </c:pt>
                <c:pt idx="38" formatCode="0">
                  <c:v>1143</c:v>
                </c:pt>
                <c:pt idx="39">
                  <c:v>0.65017064846416384</c:v>
                </c:pt>
                <c:pt idx="40" formatCode="0">
                  <c:v>1266</c:v>
                </c:pt>
                <c:pt idx="41">
                  <c:v>0.65766233766233761</c:v>
                </c:pt>
                <c:pt idx="42" formatCode="0">
                  <c:v>1113</c:v>
                </c:pt>
                <c:pt idx="43">
                  <c:v>0.6585798816568047</c:v>
                </c:pt>
                <c:pt idx="44" formatCode="0">
                  <c:v>978</c:v>
                </c:pt>
                <c:pt idx="45">
                  <c:v>0.64725347452018533</c:v>
                </c:pt>
                <c:pt idx="46" formatCode="0">
                  <c:v>1174</c:v>
                </c:pt>
                <c:pt idx="47">
                  <c:v>0.67822068168688621</c:v>
                </c:pt>
                <c:pt idx="48" formatCode="0">
                  <c:v>1193</c:v>
                </c:pt>
                <c:pt idx="49">
                  <c:v>0.67135621834552617</c:v>
                </c:pt>
                <c:pt idx="50" formatCode="0">
                  <c:v>1092</c:v>
                </c:pt>
                <c:pt idx="51">
                  <c:v>0.66788990825688077</c:v>
                </c:pt>
                <c:pt idx="52" formatCode="0">
                  <c:v>1034</c:v>
                </c:pt>
                <c:pt idx="53">
                  <c:v>0.65692503176620076</c:v>
                </c:pt>
                <c:pt idx="54" formatCode="0">
                  <c:v>1208</c:v>
                </c:pt>
                <c:pt idx="55">
                  <c:v>0.66337177375068646</c:v>
                </c:pt>
                <c:pt idx="56" formatCode="0">
                  <c:v>1132</c:v>
                </c:pt>
                <c:pt idx="57">
                  <c:v>0.66549088771310994</c:v>
                </c:pt>
                <c:pt idx="58" formatCode="0">
                  <c:v>958</c:v>
                </c:pt>
                <c:pt idx="59">
                  <c:v>0.65437158469945356</c:v>
                </c:pt>
                <c:pt idx="60" formatCode="0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9-4928-ADC9-AADE1F6B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81297721952E-2"/>
          <c:y val="8.2393059491060572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Февраль!$A$16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Февраль!$B$1:$AI$1</c:f>
              <c:strCache>
                <c:ptCount val="34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</c:strCache>
            </c:strRef>
          </c:cat>
          <c:val>
            <c:numRef>
              <c:f>Февраль!$B$16:$AI$16</c:f>
              <c:numCache>
                <c:formatCode>0.00%</c:formatCode>
                <c:ptCount val="34"/>
                <c:pt idx="0" formatCode="0">
                  <c:v>1599</c:v>
                </c:pt>
                <c:pt idx="1">
                  <c:v>0.18829486575600565</c:v>
                </c:pt>
                <c:pt idx="2" formatCode="0">
                  <c:v>1559</c:v>
                </c:pt>
                <c:pt idx="3">
                  <c:v>0.19964143936483544</c:v>
                </c:pt>
                <c:pt idx="4" formatCode="0">
                  <c:v>1474</c:v>
                </c:pt>
                <c:pt idx="5">
                  <c:v>0.16567382263684388</c:v>
                </c:pt>
                <c:pt idx="6" formatCode="0">
                  <c:v>1764</c:v>
                </c:pt>
                <c:pt idx="7">
                  <c:v>0.17467075948113675</c:v>
                </c:pt>
                <c:pt idx="8" formatCode="0">
                  <c:v>1596</c:v>
                </c:pt>
                <c:pt idx="9">
                  <c:v>0.18993216708318458</c:v>
                </c:pt>
                <c:pt idx="10" formatCode="0">
                  <c:v>1408</c:v>
                </c:pt>
                <c:pt idx="11">
                  <c:v>0.21227197346600332</c:v>
                </c:pt>
                <c:pt idx="12" formatCode="0">
                  <c:v>1510</c:v>
                </c:pt>
                <c:pt idx="13">
                  <c:v>0.15652534466673576</c:v>
                </c:pt>
                <c:pt idx="14" formatCode="0">
                  <c:v>1412</c:v>
                </c:pt>
                <c:pt idx="15">
                  <c:v>0.14573227371245742</c:v>
                </c:pt>
                <c:pt idx="16" formatCode="0">
                  <c:v>1459</c:v>
                </c:pt>
                <c:pt idx="17">
                  <c:v>0.15186842927032373</c:v>
                </c:pt>
                <c:pt idx="18" formatCode="0">
                  <c:v>1700</c:v>
                </c:pt>
                <c:pt idx="19">
                  <c:v>0.10765625989487683</c:v>
                </c:pt>
                <c:pt idx="20" formatCode="0">
                  <c:v>1905</c:v>
                </c:pt>
                <c:pt idx="21">
                  <c:v>0.11672794117647059</c:v>
                </c:pt>
                <c:pt idx="22" formatCode="0">
                  <c:v>1716</c:v>
                </c:pt>
                <c:pt idx="23">
                  <c:v>0.14265524981295202</c:v>
                </c:pt>
                <c:pt idx="24" formatCode="0">
                  <c:v>1529</c:v>
                </c:pt>
                <c:pt idx="25">
                  <c:v>0.16396782841823057</c:v>
                </c:pt>
                <c:pt idx="26" formatCode="0">
                  <c:v>1781</c:v>
                </c:pt>
                <c:pt idx="27">
                  <c:v>0.11410814966683752</c:v>
                </c:pt>
                <c:pt idx="28" formatCode="0">
                  <c:v>2118</c:v>
                </c:pt>
                <c:pt idx="29">
                  <c:v>0.11202200243296134</c:v>
                </c:pt>
                <c:pt idx="30" formatCode="0">
                  <c:v>1957</c:v>
                </c:pt>
                <c:pt idx="31">
                  <c:v>0.13970588235294118</c:v>
                </c:pt>
                <c:pt idx="32" formatCode="0">
                  <c:v>1857</c:v>
                </c:pt>
                <c:pt idx="33">
                  <c:v>0.16181596375043569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4DDA-B071-D151C315C85D}"/>
            </c:ext>
          </c:extLst>
        </c:ser>
        <c:ser>
          <c:idx val="11"/>
          <c:order val="1"/>
          <c:tx>
            <c:strRef>
              <c:f>Февраль!$A$17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Февраль!$B$1:$AI$1</c:f>
              <c:strCache>
                <c:ptCount val="34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</c:strCache>
            </c:strRef>
          </c:cat>
          <c:val>
            <c:numRef>
              <c:f>Февраль!$B$17:$AI$17</c:f>
              <c:numCache>
                <c:formatCode>0.00%</c:formatCode>
                <c:ptCount val="34"/>
                <c:pt idx="0" formatCode="0">
                  <c:v>1199</c:v>
                </c:pt>
                <c:pt idx="1">
                  <c:v>0.74984365228267669</c:v>
                </c:pt>
                <c:pt idx="2" formatCode="0">
                  <c:v>1201</c:v>
                </c:pt>
                <c:pt idx="3">
                  <c:v>0.77036561898652978</c:v>
                </c:pt>
                <c:pt idx="4" formatCode="0">
                  <c:v>1107</c:v>
                </c:pt>
                <c:pt idx="5">
                  <c:v>0.75101763907734054</c:v>
                </c:pt>
                <c:pt idx="6" formatCode="0">
                  <c:v>1301</c:v>
                </c:pt>
                <c:pt idx="7">
                  <c:v>0.73752834467120176</c:v>
                </c:pt>
                <c:pt idx="8" formatCode="0">
                  <c:v>1187</c:v>
                </c:pt>
                <c:pt idx="9">
                  <c:v>0.74373433583959903</c:v>
                </c:pt>
                <c:pt idx="10" formatCode="0">
                  <c:v>1036</c:v>
                </c:pt>
                <c:pt idx="11">
                  <c:v>0.73579545454545459</c:v>
                </c:pt>
                <c:pt idx="12" formatCode="0">
                  <c:v>1139</c:v>
                </c:pt>
                <c:pt idx="13">
                  <c:v>0.75430463576158946</c:v>
                </c:pt>
                <c:pt idx="14" formatCode="0">
                  <c:v>1023</c:v>
                </c:pt>
                <c:pt idx="15">
                  <c:v>0.7245042492917847</c:v>
                </c:pt>
                <c:pt idx="16" formatCode="0">
                  <c:v>1052</c:v>
                </c:pt>
                <c:pt idx="17">
                  <c:v>0.72104180945853324</c:v>
                </c:pt>
                <c:pt idx="18" formatCode="0">
                  <c:v>1178</c:v>
                </c:pt>
                <c:pt idx="19">
                  <c:v>0.69294117647058828</c:v>
                </c:pt>
                <c:pt idx="20" formatCode="0">
                  <c:v>1374</c:v>
                </c:pt>
                <c:pt idx="21">
                  <c:v>0.721259842519685</c:v>
                </c:pt>
                <c:pt idx="22" formatCode="0">
                  <c:v>1285</c:v>
                </c:pt>
                <c:pt idx="23">
                  <c:v>0.74883449883449882</c:v>
                </c:pt>
                <c:pt idx="24" formatCode="0">
                  <c:v>1119</c:v>
                </c:pt>
                <c:pt idx="25">
                  <c:v>0.73185088293001965</c:v>
                </c:pt>
                <c:pt idx="26" formatCode="0">
                  <c:v>1356</c:v>
                </c:pt>
                <c:pt idx="27">
                  <c:v>0.76137001684446937</c:v>
                </c:pt>
                <c:pt idx="28" formatCode="0">
                  <c:v>1555</c:v>
                </c:pt>
                <c:pt idx="29">
                  <c:v>0.7341831916902738</c:v>
                </c:pt>
                <c:pt idx="30" formatCode="0">
                  <c:v>1449</c:v>
                </c:pt>
                <c:pt idx="31">
                  <c:v>0.74041900868676547</c:v>
                </c:pt>
                <c:pt idx="32" formatCode="0">
                  <c:v>1410</c:v>
                </c:pt>
                <c:pt idx="33">
                  <c:v>0.75928917609046853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2-4DDA-B071-D151C315C85D}"/>
            </c:ext>
          </c:extLst>
        </c:ser>
        <c:ser>
          <c:idx val="12"/>
          <c:order val="2"/>
          <c:tx>
            <c:strRef>
              <c:f>Февраль!$A$18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Февраль!$B$1:$AI$1</c:f>
              <c:strCache>
                <c:ptCount val="34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</c:strCache>
            </c:strRef>
          </c:cat>
          <c:val>
            <c:numRef>
              <c:f>Февраль!$B$18:$AI$18</c:f>
              <c:numCache>
                <c:formatCode>0.00%</c:formatCode>
                <c:ptCount val="34"/>
                <c:pt idx="0" formatCode="0">
                  <c:v>1041</c:v>
                </c:pt>
                <c:pt idx="1">
                  <c:v>0.651031894934334</c:v>
                </c:pt>
                <c:pt idx="2" formatCode="0">
                  <c:v>1106</c:v>
                </c:pt>
                <c:pt idx="3">
                  <c:v>0.70942912123155866</c:v>
                </c:pt>
                <c:pt idx="4" formatCode="0">
                  <c:v>1030</c:v>
                </c:pt>
                <c:pt idx="5">
                  <c:v>0.69877883310719136</c:v>
                </c:pt>
                <c:pt idx="6" formatCode="0">
                  <c:v>1190</c:v>
                </c:pt>
                <c:pt idx="7">
                  <c:v>0.67460317460317465</c:v>
                </c:pt>
                <c:pt idx="8" formatCode="0">
                  <c:v>1095</c:v>
                </c:pt>
                <c:pt idx="9">
                  <c:v>0.68609022556390975</c:v>
                </c:pt>
                <c:pt idx="10" formatCode="0">
                  <c:v>950</c:v>
                </c:pt>
                <c:pt idx="11">
                  <c:v>0.67471590909090906</c:v>
                </c:pt>
                <c:pt idx="12" formatCode="0">
                  <c:v>1064</c:v>
                </c:pt>
                <c:pt idx="13">
                  <c:v>0.704635761589404</c:v>
                </c:pt>
                <c:pt idx="14" formatCode="0">
                  <c:v>949</c:v>
                </c:pt>
                <c:pt idx="15">
                  <c:v>0.67209631728045327</c:v>
                </c:pt>
                <c:pt idx="16" formatCode="0">
                  <c:v>972</c:v>
                </c:pt>
                <c:pt idx="17">
                  <c:v>0.66620973269362582</c:v>
                </c:pt>
                <c:pt idx="18" formatCode="0">
                  <c:v>1092</c:v>
                </c:pt>
                <c:pt idx="19">
                  <c:v>0.64235294117647057</c:v>
                </c:pt>
                <c:pt idx="20" formatCode="0">
                  <c:v>1298</c:v>
                </c:pt>
                <c:pt idx="21">
                  <c:v>0.68136482939632548</c:v>
                </c:pt>
                <c:pt idx="22" formatCode="0">
                  <c:v>1207</c:v>
                </c:pt>
                <c:pt idx="23">
                  <c:v>0.7033799533799534</c:v>
                </c:pt>
                <c:pt idx="24" formatCode="0">
                  <c:v>1039</c:v>
                </c:pt>
                <c:pt idx="25">
                  <c:v>0.6795291039895357</c:v>
                </c:pt>
                <c:pt idx="26" formatCode="0">
                  <c:v>1265</c:v>
                </c:pt>
                <c:pt idx="27">
                  <c:v>0.71027512633352052</c:v>
                </c:pt>
                <c:pt idx="28" formatCode="0">
                  <c:v>1444</c:v>
                </c:pt>
                <c:pt idx="29">
                  <c:v>0.68177525967894237</c:v>
                </c:pt>
                <c:pt idx="30" formatCode="0">
                  <c:v>1339</c:v>
                </c:pt>
                <c:pt idx="31">
                  <c:v>0.68421052631578949</c:v>
                </c:pt>
                <c:pt idx="32" formatCode="0">
                  <c:v>1312</c:v>
                </c:pt>
                <c:pt idx="33">
                  <c:v>0.70651588583737213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2-4DDA-B071-D151C315C85D}"/>
            </c:ext>
          </c:extLst>
        </c:ser>
        <c:ser>
          <c:idx val="13"/>
          <c:order val="3"/>
          <c:tx>
            <c:strRef>
              <c:f>Февраль!$A$19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Февраль!$B$1:$AI$1</c:f>
              <c:strCache>
                <c:ptCount val="34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</c:strCache>
            </c:strRef>
          </c:cat>
          <c:val>
            <c:numRef>
              <c:f>Февраль!$B$19:$AI$19</c:f>
              <c:numCache>
                <c:formatCode>0.00%</c:formatCode>
                <c:ptCount val="34"/>
                <c:pt idx="0" formatCode="0">
                  <c:v>968</c:v>
                </c:pt>
                <c:pt idx="1">
                  <c:v>0.6053783614759225</c:v>
                </c:pt>
                <c:pt idx="2" formatCode="0">
                  <c:v>1033</c:v>
                </c:pt>
                <c:pt idx="3">
                  <c:v>0.6626042334830019</c:v>
                </c:pt>
                <c:pt idx="4" formatCode="0">
                  <c:v>983</c:v>
                </c:pt>
                <c:pt idx="5">
                  <c:v>0.66689280868385348</c:v>
                </c:pt>
                <c:pt idx="6" formatCode="0">
                  <c:v>1114</c:v>
                </c:pt>
                <c:pt idx="7">
                  <c:v>0.63151927437641719</c:v>
                </c:pt>
                <c:pt idx="8" formatCode="0">
                  <c:v>1017</c:v>
                </c:pt>
                <c:pt idx="9">
                  <c:v>0.63721804511278191</c:v>
                </c:pt>
                <c:pt idx="10" formatCode="0">
                  <c:v>877</c:v>
                </c:pt>
                <c:pt idx="11">
                  <c:v>0.62286931818181823</c:v>
                </c:pt>
                <c:pt idx="12" formatCode="0">
                  <c:v>1006</c:v>
                </c:pt>
                <c:pt idx="13">
                  <c:v>0.66622516556291389</c:v>
                </c:pt>
                <c:pt idx="14" formatCode="0">
                  <c:v>895</c:v>
                </c:pt>
                <c:pt idx="15">
                  <c:v>0.63385269121813026</c:v>
                </c:pt>
                <c:pt idx="16" formatCode="0">
                  <c:v>921</c:v>
                </c:pt>
                <c:pt idx="17">
                  <c:v>0.63125428375599724</c:v>
                </c:pt>
                <c:pt idx="18" formatCode="0">
                  <c:v>1042</c:v>
                </c:pt>
                <c:pt idx="19">
                  <c:v>0.61294117647058821</c:v>
                </c:pt>
                <c:pt idx="20" formatCode="0">
                  <c:v>1207</c:v>
                </c:pt>
                <c:pt idx="21">
                  <c:v>0.63359580052493436</c:v>
                </c:pt>
                <c:pt idx="22" formatCode="0">
                  <c:v>1139</c:v>
                </c:pt>
                <c:pt idx="23">
                  <c:v>0.66375291375291379</c:v>
                </c:pt>
                <c:pt idx="24" formatCode="0">
                  <c:v>988</c:v>
                </c:pt>
                <c:pt idx="25">
                  <c:v>0.64617396991497711</c:v>
                </c:pt>
                <c:pt idx="26" formatCode="0">
                  <c:v>1195</c:v>
                </c:pt>
                <c:pt idx="27">
                  <c:v>0.67097136440202132</c:v>
                </c:pt>
                <c:pt idx="28" formatCode="0">
                  <c:v>1323</c:v>
                </c:pt>
                <c:pt idx="29">
                  <c:v>0.62464589235127477</c:v>
                </c:pt>
                <c:pt idx="30" formatCode="0">
                  <c:v>1278</c:v>
                </c:pt>
                <c:pt idx="31">
                  <c:v>0.65304036791006648</c:v>
                </c:pt>
                <c:pt idx="32" formatCode="0">
                  <c:v>1226</c:v>
                </c:pt>
                <c:pt idx="33">
                  <c:v>0.66020463112547123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2-4DDA-B071-D151C315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"/>
  <sheetViews>
    <sheetView workbookViewId="0">
      <selection activeCell="N14" sqref="N14"/>
    </sheetView>
  </sheetViews>
  <sheetFormatPr defaultColWidth="9.140625" defaultRowHeight="15"/>
  <cols>
    <col min="1" max="1" width="27.42578125" style="72" customWidth="1"/>
    <col min="2" max="2" width="14" style="72" customWidth="1"/>
    <col min="3" max="3" width="12.42578125" style="72" customWidth="1"/>
    <col min="4" max="4" width="11.28515625" style="72" customWidth="1"/>
    <col min="5" max="5" width="20.7109375" style="72" customWidth="1"/>
    <col min="6" max="6" width="21.28515625" style="72" customWidth="1"/>
    <col min="7" max="7" width="15" style="72" customWidth="1"/>
    <col min="8" max="8" width="14.7109375" style="72" customWidth="1"/>
    <col min="9" max="9" width="22.140625" style="72" customWidth="1"/>
    <col min="10" max="10" width="16.5703125" style="72" customWidth="1"/>
    <col min="11" max="11" width="18.140625" style="72" customWidth="1"/>
    <col min="12" max="12" width="16.28515625" style="72" customWidth="1"/>
    <col min="13" max="13" width="17.140625" style="72" customWidth="1"/>
    <col min="14" max="14" width="17.7109375" style="71" customWidth="1"/>
    <col min="15" max="15" width="9.140625" style="71" customWidth="1"/>
    <col min="16" max="16384" width="9.140625" style="71"/>
  </cols>
  <sheetData>
    <row r="2" spans="1:14">
      <c r="A2" s="81" t="s">
        <v>0</v>
      </c>
    </row>
    <row r="3" spans="1:14">
      <c r="A3" s="81" t="s">
        <v>1</v>
      </c>
    </row>
    <row r="4" spans="1:14">
      <c r="A4" s="81"/>
    </row>
    <row r="5" spans="1:14">
      <c r="A5" s="82">
        <v>2021</v>
      </c>
    </row>
    <row r="6" spans="1:14">
      <c r="A6" s="79" t="s">
        <v>2</v>
      </c>
      <c r="B6" s="73" t="s">
        <v>3</v>
      </c>
      <c r="C6" s="73" t="s">
        <v>4</v>
      </c>
      <c r="D6" s="73" t="s">
        <v>5</v>
      </c>
      <c r="E6" s="86" t="s">
        <v>6</v>
      </c>
      <c r="F6" s="75" t="s">
        <v>7</v>
      </c>
      <c r="G6" s="73" t="s">
        <v>8</v>
      </c>
      <c r="H6" s="73" t="s">
        <v>9</v>
      </c>
      <c r="I6" s="73" t="s">
        <v>10</v>
      </c>
      <c r="J6" s="74" t="s">
        <v>11</v>
      </c>
      <c r="K6" s="73" t="s">
        <v>12</v>
      </c>
      <c r="L6" s="73" t="s">
        <v>13</v>
      </c>
      <c r="M6" s="87" t="s">
        <v>14</v>
      </c>
    </row>
    <row r="7" spans="1:14">
      <c r="A7" s="80" t="s">
        <v>15</v>
      </c>
      <c r="B7" s="88">
        <v>30328</v>
      </c>
      <c r="C7" s="88">
        <v>697</v>
      </c>
      <c r="D7" s="76">
        <v>2.2999999999999998</v>
      </c>
      <c r="E7" s="77">
        <v>12840</v>
      </c>
      <c r="F7" s="77">
        <v>18.420000000000002</v>
      </c>
      <c r="G7" s="76">
        <v>2.78</v>
      </c>
      <c r="H7" s="76">
        <v>2.15</v>
      </c>
      <c r="I7" s="77">
        <v>856</v>
      </c>
      <c r="J7" s="76">
        <v>15</v>
      </c>
      <c r="K7" s="76">
        <v>0.17</v>
      </c>
      <c r="L7" s="77">
        <v>15000</v>
      </c>
      <c r="M7" s="78">
        <v>2160</v>
      </c>
      <c r="N7" s="71" t="s">
        <v>16</v>
      </c>
    </row>
    <row r="8" spans="1:14">
      <c r="A8" s="80" t="s">
        <v>17</v>
      </c>
      <c r="B8" s="88">
        <v>138086</v>
      </c>
      <c r="C8" s="88">
        <v>13909</v>
      </c>
      <c r="D8" s="76">
        <v>10.07</v>
      </c>
      <c r="E8" s="77">
        <v>110668</v>
      </c>
      <c r="F8" s="77">
        <v>7.96</v>
      </c>
      <c r="G8" s="76">
        <v>4.5599999999999996</v>
      </c>
      <c r="H8" s="76">
        <v>7.81</v>
      </c>
      <c r="I8" s="77">
        <v>101.9</v>
      </c>
      <c r="J8" s="76">
        <v>1086</v>
      </c>
      <c r="K8" s="76">
        <v>8.81</v>
      </c>
      <c r="L8" s="77">
        <v>1086000</v>
      </c>
      <c r="M8" s="78">
        <v>975332</v>
      </c>
      <c r="N8" s="71" t="s">
        <v>16</v>
      </c>
    </row>
    <row r="9" spans="1:14">
      <c r="A9" s="80" t="s">
        <v>18</v>
      </c>
      <c r="B9" s="88">
        <v>161121</v>
      </c>
      <c r="C9" s="88">
        <v>19026</v>
      </c>
      <c r="D9" s="76">
        <v>11.81</v>
      </c>
      <c r="E9" s="77">
        <v>74778</v>
      </c>
      <c r="F9" s="77">
        <v>3.93</v>
      </c>
      <c r="G9" s="76">
        <v>4.34</v>
      </c>
      <c r="H9" s="76">
        <v>8.0399999999999991</v>
      </c>
      <c r="I9" s="77">
        <v>48.91</v>
      </c>
      <c r="J9" s="76">
        <v>1529</v>
      </c>
      <c r="K9" s="76">
        <v>19.45</v>
      </c>
      <c r="L9" s="77">
        <v>1529000</v>
      </c>
      <c r="M9" s="78">
        <v>1454222</v>
      </c>
      <c r="N9" s="71" t="s">
        <v>16</v>
      </c>
    </row>
    <row r="10" spans="1:14">
      <c r="A10" s="80" t="s">
        <v>19</v>
      </c>
      <c r="B10" s="88">
        <v>328257</v>
      </c>
      <c r="C10" s="88">
        <v>32439</v>
      </c>
      <c r="D10" s="76">
        <v>9.8800000000000008</v>
      </c>
      <c r="E10" s="77">
        <v>139620</v>
      </c>
      <c r="F10" s="77">
        <v>4.3</v>
      </c>
      <c r="G10" s="76">
        <v>4.22</v>
      </c>
      <c r="H10" s="76">
        <v>7.68</v>
      </c>
      <c r="I10" s="77">
        <v>56.03</v>
      </c>
      <c r="J10" s="76">
        <v>2492</v>
      </c>
      <c r="K10" s="76">
        <v>16.850000000000001</v>
      </c>
      <c r="L10" s="77">
        <v>2492000</v>
      </c>
      <c r="M10" s="78">
        <v>2352380</v>
      </c>
      <c r="N10" s="71" t="s">
        <v>16</v>
      </c>
    </row>
    <row r="11" spans="1:14">
      <c r="A11" s="80" t="s">
        <v>20</v>
      </c>
      <c r="B11" s="88">
        <v>286388</v>
      </c>
      <c r="C11" s="88">
        <v>29590</v>
      </c>
      <c r="D11" s="76">
        <v>10.33</v>
      </c>
      <c r="E11" s="77">
        <v>103680</v>
      </c>
      <c r="F11" s="77">
        <v>3.5</v>
      </c>
      <c r="G11" s="76">
        <v>4.1900000000000004</v>
      </c>
      <c r="H11" s="76">
        <v>7.95</v>
      </c>
      <c r="I11" s="77">
        <v>44.06</v>
      </c>
      <c r="J11" s="76">
        <v>2353</v>
      </c>
      <c r="K11" s="76">
        <v>21.69</v>
      </c>
      <c r="L11" s="77">
        <v>2353000</v>
      </c>
      <c r="M11" s="78">
        <v>2249320</v>
      </c>
      <c r="N11" s="71" t="s">
        <v>16</v>
      </c>
    </row>
    <row r="12" spans="1:14">
      <c r="A12" s="80" t="s">
        <v>21</v>
      </c>
      <c r="B12" s="88">
        <v>177122</v>
      </c>
      <c r="C12" s="88">
        <v>27117</v>
      </c>
      <c r="D12" s="76">
        <v>15.31</v>
      </c>
      <c r="E12" s="77">
        <v>74760</v>
      </c>
      <c r="F12" s="77">
        <v>2.76</v>
      </c>
      <c r="G12" s="76">
        <v>4.3</v>
      </c>
      <c r="H12" s="76">
        <v>9.4</v>
      </c>
      <c r="I12" s="77">
        <v>29.34</v>
      </c>
      <c r="J12" s="76">
        <v>2548</v>
      </c>
      <c r="K12" s="76">
        <v>33.08</v>
      </c>
      <c r="L12" s="77">
        <v>2548000</v>
      </c>
      <c r="M12" s="78">
        <v>2473240</v>
      </c>
      <c r="N12" s="71" t="s">
        <v>16</v>
      </c>
    </row>
    <row r="13" spans="1:14">
      <c r="A13" s="80" t="s">
        <v>22</v>
      </c>
      <c r="B13" s="88">
        <v>344731</v>
      </c>
      <c r="C13" s="88">
        <v>34803</v>
      </c>
      <c r="D13" s="76">
        <v>10.1</v>
      </c>
      <c r="E13" s="77">
        <v>120540</v>
      </c>
      <c r="F13" s="77">
        <v>3.46</v>
      </c>
      <c r="G13" s="76">
        <v>4.04</v>
      </c>
      <c r="H13" s="76">
        <v>9.25</v>
      </c>
      <c r="I13" s="77">
        <v>37.450000000000003</v>
      </c>
      <c r="J13" s="76">
        <v>3219</v>
      </c>
      <c r="K13" s="76">
        <v>25.7</v>
      </c>
      <c r="L13" s="77">
        <v>3219000</v>
      </c>
      <c r="M13" s="78">
        <v>3098460</v>
      </c>
      <c r="N13" s="71" t="s">
        <v>16</v>
      </c>
    </row>
    <row r="14" spans="1:14">
      <c r="A14" s="80" t="s">
        <v>23</v>
      </c>
      <c r="B14" s="88">
        <v>293688</v>
      </c>
      <c r="C14" s="88">
        <v>28920</v>
      </c>
      <c r="D14" s="76">
        <v>9.85</v>
      </c>
      <c r="E14" s="77">
        <v>82860</v>
      </c>
      <c r="F14" s="77">
        <v>2.87</v>
      </c>
      <c r="G14" s="76">
        <v>3.7</v>
      </c>
      <c r="H14" s="76">
        <v>9.76</v>
      </c>
      <c r="I14" s="77">
        <v>29.35</v>
      </c>
      <c r="J14" s="76">
        <v>2823</v>
      </c>
      <c r="K14" s="76">
        <v>33.07</v>
      </c>
      <c r="L14" s="77">
        <v>2823000</v>
      </c>
      <c r="M14" s="78">
        <v>2740140</v>
      </c>
      <c r="N14" s="71" t="s">
        <v>16</v>
      </c>
    </row>
    <row r="15" spans="1:14">
      <c r="A15" s="80" t="s">
        <v>24</v>
      </c>
      <c r="B15" s="88">
        <v>452097</v>
      </c>
      <c r="C15" s="88">
        <v>34881</v>
      </c>
      <c r="D15" s="76">
        <v>7.72</v>
      </c>
      <c r="E15" s="77">
        <v>106860</v>
      </c>
      <c r="F15" s="77">
        <v>3.06</v>
      </c>
      <c r="G15" s="76">
        <v>3.69</v>
      </c>
      <c r="H15" s="76">
        <v>10.32</v>
      </c>
      <c r="I15" s="77">
        <v>29.68</v>
      </c>
      <c r="J15" s="76">
        <v>3601</v>
      </c>
      <c r="K15" s="76">
        <v>32.700000000000003</v>
      </c>
      <c r="L15" s="77">
        <v>3601000</v>
      </c>
      <c r="M15" s="78">
        <v>3494140</v>
      </c>
      <c r="N15" s="148"/>
    </row>
    <row r="16" spans="1:14">
      <c r="A16" s="80" t="s">
        <v>25</v>
      </c>
      <c r="B16" s="88">
        <v>447328</v>
      </c>
      <c r="C16" s="88">
        <v>35573</v>
      </c>
      <c r="D16" s="76">
        <v>7.95</v>
      </c>
      <c r="E16" s="77">
        <v>110100</v>
      </c>
      <c r="F16" s="77">
        <v>3.1</v>
      </c>
      <c r="G16" s="76">
        <v>3.58</v>
      </c>
      <c r="H16" s="76">
        <v>9.66</v>
      </c>
      <c r="I16" s="77">
        <v>32.04</v>
      </c>
      <c r="J16" s="76">
        <v>3436</v>
      </c>
      <c r="K16" s="76">
        <v>30.21</v>
      </c>
      <c r="L16" s="77">
        <v>3436000</v>
      </c>
      <c r="M16" s="78">
        <v>3325900</v>
      </c>
      <c r="N16" s="148"/>
    </row>
    <row r="17" spans="1:14">
      <c r="A17" s="80" t="s">
        <v>26</v>
      </c>
      <c r="B17" s="88">
        <v>670646</v>
      </c>
      <c r="C17" s="88">
        <v>30109</v>
      </c>
      <c r="D17" s="76">
        <v>4.49</v>
      </c>
      <c r="E17" s="77">
        <v>105900</v>
      </c>
      <c r="F17" s="77">
        <v>3.52</v>
      </c>
      <c r="G17" s="76">
        <v>3.61</v>
      </c>
      <c r="H17" s="76">
        <v>9.41</v>
      </c>
      <c r="I17" s="77">
        <v>37.39</v>
      </c>
      <c r="J17" s="76">
        <v>2832</v>
      </c>
      <c r="K17" s="76">
        <v>25.74</v>
      </c>
      <c r="L17" s="77">
        <v>2832000</v>
      </c>
      <c r="M17" s="78">
        <v>2726100</v>
      </c>
      <c r="N17" s="148"/>
    </row>
    <row r="18" spans="1:14">
      <c r="A18" s="89" t="s">
        <v>27</v>
      </c>
      <c r="B18" s="90">
        <f t="shared" ref="B18:M18" si="0">AVERAGE(B7:B17)</f>
        <v>302708.36363636365</v>
      </c>
      <c r="C18" s="90">
        <f t="shared" si="0"/>
        <v>26096.727272727272</v>
      </c>
      <c r="D18" s="91">
        <f t="shared" si="0"/>
        <v>9.0736363636363624</v>
      </c>
      <c r="E18" s="92">
        <f t="shared" si="0"/>
        <v>94782.363636363632</v>
      </c>
      <c r="F18" s="93">
        <f t="shared" si="0"/>
        <v>5.1709090909090909</v>
      </c>
      <c r="G18" s="91">
        <f t="shared" si="0"/>
        <v>3.9099999999999997</v>
      </c>
      <c r="H18" s="91">
        <f t="shared" si="0"/>
        <v>8.3118181818181807</v>
      </c>
      <c r="I18" s="93">
        <f t="shared" si="0"/>
        <v>118.37727272727271</v>
      </c>
      <c r="J18" s="94">
        <f t="shared" si="0"/>
        <v>2357.6363636363635</v>
      </c>
      <c r="K18" s="91">
        <f t="shared" si="0"/>
        <v>22.497272727272726</v>
      </c>
      <c r="L18" s="99">
        <f t="shared" si="0"/>
        <v>2357636.3636363638</v>
      </c>
      <c r="M18" s="99">
        <f t="shared" si="0"/>
        <v>2262854</v>
      </c>
      <c r="N18" s="148"/>
    </row>
    <row r="19" spans="1:14">
      <c r="A19" s="95" t="s">
        <v>28</v>
      </c>
      <c r="B19" s="90">
        <f>SUM(B7:B17)</f>
        <v>3329792</v>
      </c>
      <c r="C19" s="90">
        <f>SUM(C7:C17)</f>
        <v>287064</v>
      </c>
      <c r="D19" s="96"/>
      <c r="E19" s="97">
        <f>SUM(E7:E17)</f>
        <v>1042606</v>
      </c>
      <c r="F19" s="96"/>
      <c r="G19" s="96"/>
      <c r="H19" s="96"/>
      <c r="I19" s="96"/>
      <c r="J19" s="94">
        <f>SUM(J7:J17)</f>
        <v>25934</v>
      </c>
      <c r="K19" s="98"/>
      <c r="L19" s="100">
        <f>SUM(L7:L17)</f>
        <v>25934000</v>
      </c>
      <c r="M19" s="100">
        <f>SUM(M7:M17)</f>
        <v>24891394</v>
      </c>
      <c r="N19" s="148"/>
    </row>
    <row r="21" spans="1:14">
      <c r="A21" s="82">
        <v>2022</v>
      </c>
    </row>
    <row r="22" spans="1:14">
      <c r="A22" s="79" t="s">
        <v>2</v>
      </c>
      <c r="B22" s="73" t="s">
        <v>3</v>
      </c>
      <c r="C22" s="73" t="s">
        <v>4</v>
      </c>
      <c r="D22" s="73" t="s">
        <v>5</v>
      </c>
      <c r="E22" s="86" t="s">
        <v>6</v>
      </c>
      <c r="F22" s="75" t="s">
        <v>7</v>
      </c>
      <c r="G22" s="73" t="s">
        <v>8</v>
      </c>
      <c r="H22" s="73" t="s">
        <v>9</v>
      </c>
      <c r="I22" s="73" t="s">
        <v>10</v>
      </c>
      <c r="J22" s="74" t="s">
        <v>11</v>
      </c>
      <c r="K22" s="73" t="s">
        <v>12</v>
      </c>
      <c r="L22" s="73" t="s">
        <v>13</v>
      </c>
      <c r="M22" s="87" t="s">
        <v>14</v>
      </c>
    </row>
    <row r="23" spans="1:14">
      <c r="A23" s="80" t="s">
        <v>29</v>
      </c>
      <c r="B23" s="88">
        <v>774836</v>
      </c>
      <c r="C23" s="88">
        <v>28811</v>
      </c>
      <c r="D23" s="76">
        <v>3.72</v>
      </c>
      <c r="E23" s="77">
        <v>99780</v>
      </c>
      <c r="F23" s="77">
        <v>3.46</v>
      </c>
      <c r="G23" s="76">
        <v>3.44</v>
      </c>
      <c r="H23" s="76">
        <v>8.66</v>
      </c>
      <c r="I23" s="77">
        <v>39.979999999999997</v>
      </c>
      <c r="J23" s="76">
        <v>2496</v>
      </c>
      <c r="K23" s="76">
        <v>24.02</v>
      </c>
      <c r="L23" s="77">
        <v>2496000</v>
      </c>
      <c r="M23" s="78">
        <v>2396220</v>
      </c>
    </row>
    <row r="24" spans="1:14">
      <c r="A24" s="80"/>
      <c r="B24" s="88"/>
      <c r="C24" s="88"/>
      <c r="D24" s="76"/>
      <c r="E24" s="77"/>
      <c r="F24" s="77"/>
      <c r="G24" s="76"/>
      <c r="H24" s="76"/>
      <c r="I24" s="77"/>
      <c r="J24" s="76"/>
      <c r="K24" s="76"/>
      <c r="L24" s="77"/>
      <c r="M24" s="78"/>
    </row>
    <row r="25" spans="1:14">
      <c r="A25" s="80"/>
      <c r="B25" s="88"/>
      <c r="C25" s="88"/>
      <c r="D25" s="76"/>
      <c r="E25" s="77"/>
      <c r="F25" s="77"/>
      <c r="G25" s="76"/>
      <c r="H25" s="76"/>
      <c r="I25" s="77"/>
      <c r="J25" s="76"/>
      <c r="K25" s="76"/>
      <c r="L25" s="77"/>
      <c r="M25" s="78"/>
    </row>
    <row r="26" spans="1:14">
      <c r="A26" s="80"/>
      <c r="B26" s="88"/>
      <c r="C26" s="88"/>
      <c r="D26" s="76"/>
      <c r="E26" s="77"/>
      <c r="F26" s="77"/>
      <c r="G26" s="76"/>
      <c r="H26" s="76"/>
      <c r="I26" s="77"/>
      <c r="J26" s="76"/>
      <c r="K26" s="76"/>
      <c r="L26" s="77"/>
      <c r="M26" s="78"/>
    </row>
    <row r="27" spans="1:14">
      <c r="A27" s="80"/>
      <c r="B27" s="88"/>
      <c r="C27" s="88"/>
      <c r="D27" s="76"/>
      <c r="E27" s="77"/>
      <c r="F27" s="77"/>
      <c r="G27" s="76"/>
      <c r="H27" s="76"/>
      <c r="I27" s="77"/>
      <c r="J27" s="76"/>
      <c r="K27" s="76"/>
      <c r="L27" s="77"/>
      <c r="M27" s="78"/>
    </row>
    <row r="28" spans="1:14">
      <c r="A28" s="80"/>
      <c r="B28" s="88"/>
      <c r="C28" s="88"/>
      <c r="D28" s="76"/>
      <c r="E28" s="77"/>
      <c r="F28" s="77"/>
      <c r="G28" s="76"/>
      <c r="H28" s="76"/>
      <c r="I28" s="77"/>
      <c r="J28" s="76"/>
      <c r="K28" s="76"/>
      <c r="L28" s="77"/>
      <c r="M28" s="78"/>
    </row>
    <row r="29" spans="1:14">
      <c r="A29" s="80"/>
      <c r="B29" s="88"/>
      <c r="C29" s="88"/>
      <c r="D29" s="76"/>
      <c r="E29" s="77"/>
      <c r="F29" s="77"/>
      <c r="G29" s="76"/>
      <c r="H29" s="76"/>
      <c r="I29" s="77"/>
      <c r="J29" s="76"/>
      <c r="K29" s="76"/>
      <c r="L29" s="77"/>
      <c r="M29" s="78"/>
    </row>
    <row r="30" spans="1:14">
      <c r="A30" s="80"/>
      <c r="B30" s="88"/>
      <c r="C30" s="88"/>
      <c r="D30" s="76"/>
      <c r="E30" s="77"/>
      <c r="F30" s="77"/>
      <c r="G30" s="76"/>
      <c r="H30" s="76"/>
      <c r="I30" s="77"/>
      <c r="J30" s="76"/>
      <c r="K30" s="76"/>
      <c r="L30" s="77"/>
      <c r="M30" s="78"/>
    </row>
    <row r="31" spans="1:14">
      <c r="A31" s="80"/>
      <c r="B31" s="88"/>
      <c r="C31" s="88"/>
      <c r="D31" s="76"/>
      <c r="E31" s="77"/>
      <c r="F31" s="77"/>
      <c r="G31" s="76"/>
      <c r="H31" s="76"/>
      <c r="I31" s="77"/>
      <c r="J31" s="76"/>
      <c r="K31" s="76"/>
      <c r="L31" s="77"/>
      <c r="M31" s="78"/>
    </row>
    <row r="32" spans="1:14">
      <c r="A32" s="80"/>
      <c r="B32" s="88"/>
      <c r="C32" s="88"/>
      <c r="D32" s="76"/>
      <c r="E32" s="77"/>
      <c r="F32" s="77"/>
      <c r="G32" s="76"/>
      <c r="H32" s="76"/>
      <c r="I32" s="77"/>
      <c r="J32" s="76"/>
      <c r="K32" s="76"/>
      <c r="L32" s="77"/>
      <c r="M32" s="78"/>
    </row>
    <row r="33" spans="1:13">
      <c r="A33" s="80"/>
      <c r="B33" s="88"/>
      <c r="C33" s="88"/>
      <c r="D33" s="76"/>
      <c r="E33" s="77"/>
      <c r="F33" s="77"/>
      <c r="G33" s="76"/>
      <c r="H33" s="76"/>
      <c r="I33" s="77"/>
      <c r="J33" s="76"/>
      <c r="K33" s="76"/>
      <c r="L33" s="77"/>
      <c r="M33" s="78"/>
    </row>
    <row r="34" spans="1:13">
      <c r="A34" s="80"/>
      <c r="B34" s="88"/>
      <c r="C34" s="88"/>
      <c r="D34" s="76"/>
      <c r="E34" s="77"/>
      <c r="F34" s="77"/>
      <c r="G34" s="76"/>
      <c r="H34" s="76"/>
      <c r="I34" s="77"/>
      <c r="J34" s="76"/>
      <c r="K34" s="76"/>
      <c r="L34" s="77"/>
      <c r="M34" s="78"/>
    </row>
    <row r="35" spans="1:13">
      <c r="A35" s="89" t="s">
        <v>27</v>
      </c>
      <c r="B35" s="90">
        <f t="shared" ref="B35:M35" si="1">AVERAGE(B23:B34)</f>
        <v>774836</v>
      </c>
      <c r="C35" s="90">
        <f t="shared" si="1"/>
        <v>28811</v>
      </c>
      <c r="D35" s="91">
        <f t="shared" si="1"/>
        <v>3.72</v>
      </c>
      <c r="E35" s="92">
        <f t="shared" si="1"/>
        <v>99780</v>
      </c>
      <c r="F35" s="93">
        <f t="shared" si="1"/>
        <v>3.46</v>
      </c>
      <c r="G35" s="91">
        <f t="shared" si="1"/>
        <v>3.44</v>
      </c>
      <c r="H35" s="91">
        <f t="shared" si="1"/>
        <v>8.66</v>
      </c>
      <c r="I35" s="93">
        <f t="shared" si="1"/>
        <v>39.979999999999997</v>
      </c>
      <c r="J35" s="94">
        <f t="shared" si="1"/>
        <v>2496</v>
      </c>
      <c r="K35" s="91">
        <f t="shared" si="1"/>
        <v>24.02</v>
      </c>
      <c r="L35" s="99">
        <f t="shared" si="1"/>
        <v>2496000</v>
      </c>
      <c r="M35" s="99">
        <f t="shared" si="1"/>
        <v>2396220</v>
      </c>
    </row>
    <row r="36" spans="1:13">
      <c r="A36" s="95" t="s">
        <v>28</v>
      </c>
      <c r="B36" s="90">
        <f>SUM(B23:B34)</f>
        <v>774836</v>
      </c>
      <c r="C36" s="90">
        <f>SUM(C23:C34)</f>
        <v>28811</v>
      </c>
      <c r="D36" s="96"/>
      <c r="E36" s="97">
        <f>SUM(E23:E34)</f>
        <v>99780</v>
      </c>
      <c r="F36" s="96"/>
      <c r="G36" s="96"/>
      <c r="H36" s="96"/>
      <c r="I36" s="96"/>
      <c r="J36" s="94">
        <f>SUM(J23:J34)</f>
        <v>2496</v>
      </c>
      <c r="K36" s="98"/>
      <c r="L36" s="100">
        <f>SUM(L23:L34)</f>
        <v>2496000</v>
      </c>
      <c r="M36" s="100">
        <f>SUM(M23:M34)</f>
        <v>2396220</v>
      </c>
    </row>
    <row r="37" spans="1:13">
      <c r="A37" s="101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6"/>
  <sheetViews>
    <sheetView zoomScale="85" zoomScaleNormal="85" workbookViewId="0">
      <pane xSplit="1" topLeftCell="AY1" activePane="topRight" state="frozen"/>
      <selection pane="topRight" activeCell="BP38" sqref="BP38"/>
    </sheetView>
  </sheetViews>
  <sheetFormatPr defaultRowHeight="15"/>
  <cols>
    <col min="1" max="1" width="61" customWidth="1"/>
    <col min="2" max="2" width="12.5703125" customWidth="1"/>
    <col min="3" max="3" width="10.28515625" bestFit="1" customWidth="1"/>
    <col min="4" max="4" width="12.5703125" customWidth="1"/>
    <col min="5" max="5" width="10.28515625" bestFit="1" customWidth="1"/>
    <col min="6" max="6" width="12.5703125" customWidth="1"/>
    <col min="7" max="7" width="10.28515625" bestFit="1" customWidth="1"/>
    <col min="8" max="8" width="12.5703125" customWidth="1"/>
    <col min="9" max="9" width="10.28515625" bestFit="1" customWidth="1"/>
    <col min="10" max="10" width="12.5703125" customWidth="1"/>
    <col min="11" max="11" width="10.140625" bestFit="1" customWidth="1"/>
    <col min="12" max="12" width="12.5703125" customWidth="1"/>
    <col min="13" max="13" width="10.28515625" bestFit="1" customWidth="1"/>
    <col min="14" max="14" width="12.5703125" customWidth="1"/>
    <col min="15" max="15" width="10.28515625" bestFit="1" customWidth="1"/>
    <col min="16" max="16" width="12.5703125" customWidth="1"/>
    <col min="17" max="17" width="10.28515625" bestFit="1" customWidth="1"/>
    <col min="18" max="18" width="12.5703125" customWidth="1"/>
    <col min="20" max="20" width="12.5703125" customWidth="1"/>
    <col min="22" max="22" width="12.5703125" customWidth="1"/>
    <col min="24" max="24" width="12.5703125" customWidth="1"/>
    <col min="26" max="26" width="12.5703125" customWidth="1"/>
    <col min="28" max="28" width="12.5703125" customWidth="1"/>
    <col min="30" max="30" width="12.5703125" customWidth="1"/>
    <col min="32" max="32" width="12.5703125" customWidth="1"/>
    <col min="34" max="34" width="12.5703125" customWidth="1"/>
    <col min="36" max="36" width="12.5703125" customWidth="1"/>
    <col min="38" max="38" width="12.5703125" customWidth="1"/>
    <col min="40" max="40" width="12.5703125" customWidth="1"/>
    <col min="41" max="41" width="9.28515625" customWidth="1"/>
    <col min="42" max="42" width="12.5703125" customWidth="1"/>
    <col min="44" max="44" width="12.5703125" customWidth="1"/>
    <col min="46" max="46" width="12.5703125" customWidth="1"/>
    <col min="48" max="48" width="12.5703125" customWidth="1"/>
    <col min="50" max="50" width="12.5703125" customWidth="1"/>
    <col min="52" max="52" width="12.5703125" customWidth="1"/>
    <col min="54" max="54" width="12.5703125" customWidth="1"/>
    <col min="56" max="56" width="12.5703125" customWidth="1"/>
    <col min="58" max="58" width="12.5703125" customWidth="1"/>
    <col min="60" max="60" width="12.5703125" customWidth="1"/>
    <col min="62" max="62" width="12.5703125" customWidth="1"/>
    <col min="64" max="64" width="14.42578125" style="15" customWidth="1"/>
    <col min="65" max="65" width="13.140625" style="66" customWidth="1"/>
    <col min="66" max="66" width="15.140625" style="15" customWidth="1"/>
    <col min="67" max="67" width="20.42578125" style="15" customWidth="1"/>
    <col min="68" max="68" width="23.140625" customWidth="1"/>
  </cols>
  <sheetData>
    <row r="1" spans="1:71" ht="15.75" customHeight="1" thickBot="1">
      <c r="A1" s="1"/>
      <c r="B1" s="2">
        <v>44562</v>
      </c>
      <c r="C1" s="3" t="s">
        <v>30</v>
      </c>
      <c r="D1" s="2">
        <v>44563</v>
      </c>
      <c r="E1" s="3" t="s">
        <v>30</v>
      </c>
      <c r="F1" s="2">
        <v>44564</v>
      </c>
      <c r="G1" s="3" t="s">
        <v>30</v>
      </c>
      <c r="H1" s="2">
        <v>44565</v>
      </c>
      <c r="I1" s="3" t="s">
        <v>30</v>
      </c>
      <c r="J1" s="2">
        <v>44566</v>
      </c>
      <c r="K1" s="3" t="s">
        <v>30</v>
      </c>
      <c r="L1" s="2">
        <v>44567</v>
      </c>
      <c r="M1" s="3" t="s">
        <v>30</v>
      </c>
      <c r="N1" s="2">
        <v>44568</v>
      </c>
      <c r="O1" s="3" t="s">
        <v>30</v>
      </c>
      <c r="P1" s="2">
        <v>44569</v>
      </c>
      <c r="Q1" s="3" t="s">
        <v>30</v>
      </c>
      <c r="R1" s="2">
        <v>44570</v>
      </c>
      <c r="S1" s="3" t="s">
        <v>30</v>
      </c>
      <c r="T1" s="2">
        <v>44571</v>
      </c>
      <c r="U1" s="3" t="s">
        <v>30</v>
      </c>
      <c r="V1" s="2">
        <v>44572</v>
      </c>
      <c r="W1" s="3" t="s">
        <v>30</v>
      </c>
      <c r="X1" s="2">
        <v>44573</v>
      </c>
      <c r="Y1" s="3" t="s">
        <v>30</v>
      </c>
      <c r="Z1" s="2">
        <v>44574</v>
      </c>
      <c r="AA1" s="3" t="s">
        <v>30</v>
      </c>
      <c r="AB1" s="2">
        <v>44575</v>
      </c>
      <c r="AC1" s="3" t="s">
        <v>30</v>
      </c>
      <c r="AD1" s="2">
        <v>44576</v>
      </c>
      <c r="AE1" s="3" t="s">
        <v>30</v>
      </c>
      <c r="AF1" s="2">
        <v>44577</v>
      </c>
      <c r="AG1" s="3" t="s">
        <v>30</v>
      </c>
      <c r="AH1" s="2">
        <v>44578</v>
      </c>
      <c r="AI1" s="3" t="s">
        <v>30</v>
      </c>
      <c r="AJ1" s="2">
        <v>44579</v>
      </c>
      <c r="AK1" s="3" t="s">
        <v>30</v>
      </c>
      <c r="AL1" s="2">
        <v>44580</v>
      </c>
      <c r="AM1" s="3" t="s">
        <v>30</v>
      </c>
      <c r="AN1" s="2">
        <v>44581</v>
      </c>
      <c r="AO1" s="3" t="s">
        <v>30</v>
      </c>
      <c r="AP1" s="2">
        <v>44582</v>
      </c>
      <c r="AQ1" s="3" t="s">
        <v>30</v>
      </c>
      <c r="AR1" s="2">
        <v>44583</v>
      </c>
      <c r="AS1" s="3" t="s">
        <v>30</v>
      </c>
      <c r="AT1" s="2">
        <v>44584</v>
      </c>
      <c r="AU1" s="3" t="s">
        <v>30</v>
      </c>
      <c r="AV1" s="2">
        <v>44585</v>
      </c>
      <c r="AW1" s="3" t="s">
        <v>30</v>
      </c>
      <c r="AX1" s="2">
        <v>44586</v>
      </c>
      <c r="AY1" s="3" t="s">
        <v>30</v>
      </c>
      <c r="AZ1" s="2">
        <v>44587</v>
      </c>
      <c r="BA1" s="3" t="s">
        <v>30</v>
      </c>
      <c r="BB1" s="2">
        <v>44588</v>
      </c>
      <c r="BC1" s="3" t="s">
        <v>30</v>
      </c>
      <c r="BD1" s="2">
        <v>44589</v>
      </c>
      <c r="BE1" s="3" t="s">
        <v>30</v>
      </c>
      <c r="BF1" s="2">
        <v>44590</v>
      </c>
      <c r="BG1" s="3" t="s">
        <v>30</v>
      </c>
      <c r="BH1" s="2">
        <v>44591</v>
      </c>
      <c r="BI1" s="3" t="s">
        <v>30</v>
      </c>
      <c r="BJ1" s="2">
        <v>44592</v>
      </c>
      <c r="BK1" s="149" t="s">
        <v>30</v>
      </c>
      <c r="BL1" s="4" t="s">
        <v>31</v>
      </c>
      <c r="BM1" s="85" t="s">
        <v>32</v>
      </c>
      <c r="BN1" s="5" t="s">
        <v>33</v>
      </c>
      <c r="BO1" s="8"/>
    </row>
    <row r="2" spans="1:71">
      <c r="A2" s="6" t="s">
        <v>34</v>
      </c>
      <c r="B2" s="16"/>
      <c r="C2" s="46"/>
      <c r="D2" s="16"/>
      <c r="E2" s="46"/>
      <c r="F2" s="16"/>
      <c r="G2" s="46"/>
      <c r="H2" s="16"/>
      <c r="I2" s="46"/>
      <c r="J2" s="16"/>
      <c r="K2" s="17"/>
      <c r="L2" s="16"/>
      <c r="M2" s="46"/>
      <c r="N2" s="16"/>
      <c r="O2" s="46"/>
      <c r="P2" s="16"/>
      <c r="Q2" s="46"/>
      <c r="R2" s="16"/>
      <c r="S2" s="17"/>
      <c r="T2" s="16"/>
      <c r="U2" s="17"/>
      <c r="V2" s="16"/>
      <c r="W2" s="17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  <c r="BD2" s="16"/>
      <c r="BE2" s="17"/>
      <c r="BF2" s="16"/>
      <c r="BG2" s="17"/>
      <c r="BH2" s="16"/>
      <c r="BI2" s="17"/>
      <c r="BJ2" s="16"/>
      <c r="BK2" s="17"/>
      <c r="BL2" s="48"/>
      <c r="BM2" s="57"/>
      <c r="BN2" s="56"/>
      <c r="BO2" s="7"/>
    </row>
    <row r="3" spans="1:71">
      <c r="A3" s="9" t="s">
        <v>35</v>
      </c>
      <c r="B3" s="18">
        <v>10257</v>
      </c>
      <c r="C3" s="44">
        <v>1</v>
      </c>
      <c r="D3" s="18">
        <v>11349</v>
      </c>
      <c r="E3" s="44">
        <v>1</v>
      </c>
      <c r="F3" s="18">
        <v>17753</v>
      </c>
      <c r="G3" s="44">
        <v>1</v>
      </c>
      <c r="H3" s="18">
        <v>19222</v>
      </c>
      <c r="I3" s="44">
        <v>1</v>
      </c>
      <c r="J3" s="18">
        <v>19837</v>
      </c>
      <c r="K3" s="44">
        <v>1</v>
      </c>
      <c r="L3" s="18">
        <v>18282</v>
      </c>
      <c r="M3" s="44">
        <v>1</v>
      </c>
      <c r="N3" s="18">
        <v>18905</v>
      </c>
      <c r="O3" s="44">
        <v>1</v>
      </c>
      <c r="P3" s="18">
        <v>18745</v>
      </c>
      <c r="Q3" s="44">
        <v>1</v>
      </c>
      <c r="R3" s="18">
        <v>17944</v>
      </c>
      <c r="S3" s="44">
        <v>1</v>
      </c>
      <c r="T3" s="18">
        <v>25449</v>
      </c>
      <c r="U3" s="44">
        <v>1</v>
      </c>
      <c r="V3" s="18">
        <v>25687</v>
      </c>
      <c r="W3" s="44">
        <v>1</v>
      </c>
      <c r="X3" s="18">
        <v>26236</v>
      </c>
      <c r="Y3" s="44">
        <v>1</v>
      </c>
      <c r="Z3" s="18">
        <v>25233</v>
      </c>
      <c r="AA3" s="44">
        <v>1</v>
      </c>
      <c r="AB3" s="18">
        <v>30750</v>
      </c>
      <c r="AC3" s="44">
        <v>1</v>
      </c>
      <c r="AD3" s="18">
        <v>28723</v>
      </c>
      <c r="AE3" s="44">
        <v>1</v>
      </c>
      <c r="AF3" s="18">
        <v>23237</v>
      </c>
      <c r="AG3" s="44">
        <v>1</v>
      </c>
      <c r="AH3" s="18">
        <v>27499</v>
      </c>
      <c r="AI3" s="44">
        <v>1</v>
      </c>
      <c r="AJ3" s="18">
        <v>22441</v>
      </c>
      <c r="AK3" s="44">
        <v>1</v>
      </c>
      <c r="AL3" s="138">
        <v>21606</v>
      </c>
      <c r="AM3" s="44">
        <v>1</v>
      </c>
      <c r="AN3" s="18">
        <v>21850</v>
      </c>
      <c r="AO3" s="44">
        <v>1</v>
      </c>
      <c r="AP3" s="18">
        <v>22581</v>
      </c>
      <c r="AQ3" s="44">
        <v>1</v>
      </c>
      <c r="AR3" s="18">
        <v>19192</v>
      </c>
      <c r="AS3" s="44">
        <v>1</v>
      </c>
      <c r="AT3" s="18">
        <v>17722</v>
      </c>
      <c r="AU3" s="44">
        <v>1</v>
      </c>
      <c r="AV3" s="18">
        <v>20788</v>
      </c>
      <c r="AW3" s="44">
        <v>1</v>
      </c>
      <c r="AX3" s="18">
        <v>21468</v>
      </c>
      <c r="AY3" s="44">
        <v>1</v>
      </c>
      <c r="AZ3" s="18">
        <v>19325</v>
      </c>
      <c r="BA3" s="44">
        <v>1</v>
      </c>
      <c r="BB3" s="18">
        <v>18894</v>
      </c>
      <c r="BC3" s="44">
        <v>1</v>
      </c>
      <c r="BD3" s="18">
        <v>19275</v>
      </c>
      <c r="BE3" s="44">
        <v>1</v>
      </c>
      <c r="BF3" s="18">
        <v>15482</v>
      </c>
      <c r="BG3" s="44">
        <v>1</v>
      </c>
      <c r="BH3" s="18">
        <v>16024</v>
      </c>
      <c r="BI3" s="44">
        <v>1</v>
      </c>
      <c r="BJ3" s="18">
        <v>21529</v>
      </c>
      <c r="BK3" s="44">
        <v>1</v>
      </c>
      <c r="BL3" s="49">
        <f>AVERAGE(B3,D3,F3,H3,J3,L3,N3,P3,R3,T3,V3,X3,Z3,AB3,AD3,AF3,AH3,AJ3,AL3,AN3,AP3,AR3,AT3,AV3,AX3,AZ3,BB3,BD3,BF3,BH3,BJ3)</f>
        <v>20751.129032258064</v>
      </c>
      <c r="BM3" s="58">
        <f>1</f>
        <v>1</v>
      </c>
      <c r="BN3" s="49">
        <f>SUM(B3,D3,F3,H3,J3,L3,N3,P3,R3,T3,V3,X3,Z3,AB3,AD3,AF3,AH3,AJ3,AL3,AN3,AP3,AR3,AT3,AV3,AX3,AZ3,BB3,BD3,BF3,BH3,BJ3)</f>
        <v>643285</v>
      </c>
      <c r="BO3" s="8"/>
    </row>
    <row r="4" spans="1:71">
      <c r="A4" s="9" t="s">
        <v>36</v>
      </c>
      <c r="B4" s="19">
        <v>3662</v>
      </c>
      <c r="C4" s="44">
        <f>B4/B3</f>
        <v>0.35702447109291213</v>
      </c>
      <c r="D4" s="19">
        <v>5379</v>
      </c>
      <c r="E4" s="44">
        <f>D4/D3</f>
        <v>0.47396246365318528</v>
      </c>
      <c r="F4" s="19">
        <v>8958</v>
      </c>
      <c r="G4" s="44">
        <f>F4/F3</f>
        <v>0.50459077339041292</v>
      </c>
      <c r="H4" s="19">
        <v>8749</v>
      </c>
      <c r="I4" s="44">
        <f>H4/H3</f>
        <v>0.45515555093122462</v>
      </c>
      <c r="J4" s="19">
        <v>9293</v>
      </c>
      <c r="K4" s="44">
        <f>J4/J3</f>
        <v>0.46846801431668095</v>
      </c>
      <c r="L4" s="19">
        <v>8657</v>
      </c>
      <c r="M4" s="44">
        <f>L4/L3</f>
        <v>0.47352587244283995</v>
      </c>
      <c r="N4" s="19">
        <v>7575</v>
      </c>
      <c r="O4" s="44">
        <f>N4/N3</f>
        <v>0.4006876487701666</v>
      </c>
      <c r="P4" s="19">
        <v>8307</v>
      </c>
      <c r="Q4" s="44">
        <f>P4/P3</f>
        <v>0.44315817551347025</v>
      </c>
      <c r="R4" s="19">
        <v>8084</v>
      </c>
      <c r="S4" s="44">
        <f>R4/R3</f>
        <v>0.45051270619705752</v>
      </c>
      <c r="T4" s="19">
        <v>15456</v>
      </c>
      <c r="U4" s="44">
        <f>T4/T3</f>
        <v>0.60733231168218793</v>
      </c>
      <c r="V4" s="19">
        <v>15276</v>
      </c>
      <c r="W4" s="44">
        <f>V4/V3</f>
        <v>0.59469770701132874</v>
      </c>
      <c r="X4" s="19">
        <v>15332</v>
      </c>
      <c r="Y4" s="44">
        <f>X4/X3</f>
        <v>0.58438786400365905</v>
      </c>
      <c r="Z4" s="18">
        <v>14056</v>
      </c>
      <c r="AA4" s="44">
        <f>Z4/Z3</f>
        <v>0.55704830975310105</v>
      </c>
      <c r="AB4" s="19">
        <v>18934</v>
      </c>
      <c r="AC4" s="44">
        <f>AB4/AB3</f>
        <v>0.61573983739837401</v>
      </c>
      <c r="AD4" s="19">
        <v>15475</v>
      </c>
      <c r="AE4" s="44">
        <f>AD4/AD3</f>
        <v>0.53876684190370083</v>
      </c>
      <c r="AF4" s="18">
        <v>9847</v>
      </c>
      <c r="AG4" s="44">
        <f>AF4/AF3</f>
        <v>0.42376382493437192</v>
      </c>
      <c r="AH4" s="19">
        <v>14409</v>
      </c>
      <c r="AI4" s="44">
        <f>AH4/AH3</f>
        <v>0.5239826902796465</v>
      </c>
      <c r="AJ4" s="19">
        <v>10215</v>
      </c>
      <c r="AK4" s="44">
        <f>AJ4/AJ3</f>
        <v>0.4551936188226906</v>
      </c>
      <c r="AL4" s="19">
        <v>8768</v>
      </c>
      <c r="AM4" s="44">
        <f>AL4/AL3</f>
        <v>0.40581320003702676</v>
      </c>
      <c r="AN4" s="19">
        <v>9602</v>
      </c>
      <c r="AO4" s="44">
        <f>AN4/AN3</f>
        <v>0.43945080091533179</v>
      </c>
      <c r="AP4" s="19">
        <v>10604</v>
      </c>
      <c r="AQ4" s="44">
        <f>AP4/AP3</f>
        <v>0.46959833488330899</v>
      </c>
      <c r="AR4" s="19">
        <v>7708</v>
      </c>
      <c r="AS4" s="44">
        <f>AR4/AR3</f>
        <v>0.40162567736556898</v>
      </c>
      <c r="AT4" s="19">
        <v>6207</v>
      </c>
      <c r="AU4" s="44">
        <f>AT4/AT3</f>
        <v>0.3502426362713012</v>
      </c>
      <c r="AV4" s="19">
        <v>9031</v>
      </c>
      <c r="AW4" s="44">
        <f>AV4/AV3</f>
        <v>0.43443332691937658</v>
      </c>
      <c r="AX4" s="19">
        <v>9696</v>
      </c>
      <c r="AY4" s="44">
        <f>AX4/AX3</f>
        <v>0.45164896590273895</v>
      </c>
      <c r="AZ4" s="19">
        <v>7969</v>
      </c>
      <c r="BA4" s="44">
        <f>AZ4/AZ3</f>
        <v>0.41236739974126779</v>
      </c>
      <c r="BB4" s="19">
        <v>7523</v>
      </c>
      <c r="BC4" s="44">
        <f>BB4/BB3</f>
        <v>0.39816873081401505</v>
      </c>
      <c r="BD4" s="19">
        <v>8458</v>
      </c>
      <c r="BE4" s="44">
        <f>BD4/BD3</f>
        <v>0.43880674448767831</v>
      </c>
      <c r="BF4" s="19">
        <v>6382</v>
      </c>
      <c r="BG4" s="44">
        <f>BF4/BF3</f>
        <v>0.41222064332773545</v>
      </c>
      <c r="BH4" s="19">
        <v>5844</v>
      </c>
      <c r="BI4" s="44">
        <f>BH4/BH3</f>
        <v>0.36470294558162758</v>
      </c>
      <c r="BJ4" s="19">
        <v>7752</v>
      </c>
      <c r="BK4" s="44">
        <f>BJ4/BJ3</f>
        <v>0.36007246040224811</v>
      </c>
      <c r="BL4" s="49">
        <f>AVERAGE(B4,D4,F4,H4,J4,L4,N4,P4,R4,T4,V4,X4,Z4,AB4,AD4,AF4,AH4,AJ4,AL4,AN4,AP4,AR4,AT4,AV4,AX4,AZ4,BB4,BD4,BF4,BH4,BJ4)</f>
        <v>9780.9032258064508</v>
      </c>
      <c r="BM4" s="59">
        <f>BL4/BL3</f>
        <v>0.47134318381432799</v>
      </c>
      <c r="BN4" s="49">
        <f>SUM(B4,D4,F4,H4,J4,L4,N4,P4,R4,T4,V4,X4,Z4,AB4,AD4,AF4,AH4,AJ4,AL4,AN4,AP4,AR4,AT4,AV4,AX4,AZ4,BB4,BD4,BF4,BH4,BJ4)</f>
        <v>303208</v>
      </c>
      <c r="BO4" s="8"/>
    </row>
    <row r="5" spans="1:71">
      <c r="A5" s="6" t="s">
        <v>37</v>
      </c>
      <c r="B5" s="20"/>
      <c r="C5" s="46"/>
      <c r="D5" s="21"/>
      <c r="E5" s="46"/>
      <c r="F5" s="21"/>
      <c r="G5" s="46"/>
      <c r="H5" s="21"/>
      <c r="I5" s="46"/>
      <c r="J5" s="21"/>
      <c r="K5" s="46"/>
      <c r="L5" s="21"/>
      <c r="M5" s="46"/>
      <c r="N5" s="21"/>
      <c r="O5" s="46"/>
      <c r="P5" s="21"/>
      <c r="Q5" s="46"/>
      <c r="R5" s="21"/>
      <c r="S5" s="46"/>
      <c r="T5" s="21"/>
      <c r="U5" s="46"/>
      <c r="V5" s="21"/>
      <c r="W5" s="46"/>
      <c r="X5" s="21"/>
      <c r="Y5" s="46"/>
      <c r="Z5" s="21"/>
      <c r="AA5" s="46"/>
      <c r="AB5" s="21"/>
      <c r="AC5" s="46"/>
      <c r="AD5" s="21"/>
      <c r="AE5" s="46"/>
      <c r="AF5" s="21"/>
      <c r="AG5" s="46"/>
      <c r="AH5" s="21"/>
      <c r="AI5" s="46"/>
      <c r="AJ5" s="21"/>
      <c r="AK5" s="46"/>
      <c r="AL5" s="21"/>
      <c r="AM5" s="46"/>
      <c r="AN5" s="21"/>
      <c r="AO5" s="46"/>
      <c r="AP5" s="21"/>
      <c r="AQ5" s="46"/>
      <c r="AR5" s="21"/>
      <c r="AS5" s="46"/>
      <c r="AT5" s="21"/>
      <c r="AU5" s="46"/>
      <c r="AV5" s="21"/>
      <c r="AW5" s="46"/>
      <c r="AX5" s="21"/>
      <c r="AY5" s="46"/>
      <c r="AZ5" s="21"/>
      <c r="BA5" s="46"/>
      <c r="BB5" s="21"/>
      <c r="BC5" s="46"/>
      <c r="BD5" s="21"/>
      <c r="BE5" s="46"/>
      <c r="BF5" s="21"/>
      <c r="BG5" s="46"/>
      <c r="BH5" s="21"/>
      <c r="BI5" s="46"/>
      <c r="BJ5" s="21"/>
      <c r="BK5" s="123"/>
      <c r="BL5" s="48"/>
      <c r="BM5" s="57"/>
      <c r="BN5" s="48"/>
      <c r="BO5" s="8"/>
    </row>
    <row r="6" spans="1:71">
      <c r="A6" s="9" t="s">
        <v>38</v>
      </c>
      <c r="B6" s="22">
        <v>1067</v>
      </c>
      <c r="C6" s="34">
        <f>B6/B3</f>
        <v>0.10402651847518768</v>
      </c>
      <c r="D6" s="19">
        <v>2123</v>
      </c>
      <c r="E6" s="34">
        <f>D6/D3</f>
        <v>0.18706493964225923</v>
      </c>
      <c r="F6" s="19">
        <v>3676</v>
      </c>
      <c r="G6" s="34">
        <f>F6/F3</f>
        <v>0.20706359488537149</v>
      </c>
      <c r="H6" s="19">
        <v>3426</v>
      </c>
      <c r="I6" s="34">
        <f>H6/H3</f>
        <v>0.17823327437311415</v>
      </c>
      <c r="J6" s="19">
        <v>3698</v>
      </c>
      <c r="K6" s="34">
        <f>J6/J3</f>
        <v>0.18641931743711246</v>
      </c>
      <c r="L6" s="19">
        <v>3623</v>
      </c>
      <c r="M6" s="34">
        <f>L6/L3</f>
        <v>0.19817306640411333</v>
      </c>
      <c r="N6" s="19">
        <v>2874</v>
      </c>
      <c r="O6" s="34">
        <f>N6/N3</f>
        <v>0.15202327426606718</v>
      </c>
      <c r="P6" s="19">
        <v>3125</v>
      </c>
      <c r="Q6" s="34">
        <f>P6/P3</f>
        <v>0.16671112296612431</v>
      </c>
      <c r="R6" s="19">
        <v>3024</v>
      </c>
      <c r="S6" s="34">
        <f>R6/R3</f>
        <v>0.16852429781542577</v>
      </c>
      <c r="T6" s="19">
        <v>6492</v>
      </c>
      <c r="U6" s="34">
        <f>T6/T3</f>
        <v>0.25509843215843453</v>
      </c>
      <c r="V6" s="19">
        <v>6326</v>
      </c>
      <c r="W6" s="34">
        <f>V6/V3</f>
        <v>0.24627243352668665</v>
      </c>
      <c r="X6" s="19">
        <v>6889</v>
      </c>
      <c r="Y6" s="34">
        <f>X6/X3</f>
        <v>0.26257813691111448</v>
      </c>
      <c r="Z6" s="19">
        <v>6880</v>
      </c>
      <c r="AA6" s="34">
        <f>Z6/Z3</f>
        <v>0.27265881979946893</v>
      </c>
      <c r="AB6" s="19">
        <v>8423</v>
      </c>
      <c r="AC6" s="34">
        <f>AB6/AB3</f>
        <v>0.27391869918699185</v>
      </c>
      <c r="AD6" s="19">
        <v>6734</v>
      </c>
      <c r="AE6" s="34">
        <f>AD6/AD3</f>
        <v>0.23444626257702886</v>
      </c>
      <c r="AF6" s="19">
        <v>3865</v>
      </c>
      <c r="AG6" s="34">
        <f>AF6/AF3</f>
        <v>0.16632956061453716</v>
      </c>
      <c r="AH6" s="19">
        <v>6606</v>
      </c>
      <c r="AI6" s="34">
        <f>AH6/AH3</f>
        <v>0.2402269173424488</v>
      </c>
      <c r="AJ6" s="19">
        <v>4517</v>
      </c>
      <c r="AK6" s="34">
        <f>AJ6/AJ3</f>
        <v>0.2012833652689274</v>
      </c>
      <c r="AL6" s="19">
        <v>3874</v>
      </c>
      <c r="AM6" s="34">
        <f>AL6/AL3</f>
        <v>0.17930204572803851</v>
      </c>
      <c r="AN6" s="19">
        <v>4182</v>
      </c>
      <c r="AO6" s="34">
        <f>AN6/AN3</f>
        <v>0.191395881006865</v>
      </c>
      <c r="AP6" s="19">
        <v>4455</v>
      </c>
      <c r="AQ6" s="34">
        <f>AP6/AP3</f>
        <v>0.19728975687524911</v>
      </c>
      <c r="AR6" s="19">
        <v>3073</v>
      </c>
      <c r="AS6" s="34">
        <f>AR6/AR3</f>
        <v>0.16011879949979158</v>
      </c>
      <c r="AT6" s="19">
        <v>2358</v>
      </c>
      <c r="AU6" s="34">
        <f>AT6/AT3</f>
        <v>0.13305495993680172</v>
      </c>
      <c r="AV6" s="19">
        <v>3966</v>
      </c>
      <c r="AW6" s="34">
        <f>AV6/AV3</f>
        <v>0.19078314412160863</v>
      </c>
      <c r="AX6" s="19">
        <v>3837</v>
      </c>
      <c r="AY6" s="34">
        <f>AX6/AX3</f>
        <v>0.17873113471212967</v>
      </c>
      <c r="AZ6" s="19">
        <v>3305</v>
      </c>
      <c r="BA6" s="34">
        <f>AZ6/AZ3</f>
        <v>0.17102199223803363</v>
      </c>
      <c r="BB6" s="19">
        <v>3329</v>
      </c>
      <c r="BC6" s="34">
        <f>BB6/BB3</f>
        <v>0.17619350058219541</v>
      </c>
      <c r="BD6" s="19">
        <v>6292</v>
      </c>
      <c r="BE6" s="34">
        <f>BD6/BD3</f>
        <v>0.32643320363164718</v>
      </c>
      <c r="BF6" s="19">
        <v>2316</v>
      </c>
      <c r="BG6" s="34">
        <f>BF6/BF3</f>
        <v>0.14959307582999612</v>
      </c>
      <c r="BH6" s="19">
        <v>2281</v>
      </c>
      <c r="BI6" s="34">
        <f>BH6/BH3</f>
        <v>0.14234897653519721</v>
      </c>
      <c r="BJ6" s="19">
        <v>3024</v>
      </c>
      <c r="BK6" s="122">
        <f>BJ6/BJ3</f>
        <v>0.14046170281945283</v>
      </c>
      <c r="BL6" s="49">
        <f>AVERAGE(B6,D6,F6,H6,J6,L6,N6,P6,R6,T6,V6,X6,Z6,AB6,AD6,AF6,AH6,AJ6,AL6,AN6,AP6,AR6,AT6,AV6,AX6,AZ6,BB6,BD6,BF6,BH6,BJ6)</f>
        <v>4182.5806451612907</v>
      </c>
      <c r="BM6" s="59">
        <f>BL6/BL3</f>
        <v>0.20155918449831725</v>
      </c>
      <c r="BN6" s="49">
        <f>SUM(B6,D6,F6,H6,J6,L6,N6,P6,R6,T6,V6,X6,Z6,AB6,AD6,AF6,AH6,AJ6,AL6,AN6,AP6,AR6,AT6,AV6,AX6,AZ6,BB6,BD6,BF6,BH6,BJ6)</f>
        <v>129660</v>
      </c>
      <c r="BO6" s="8"/>
    </row>
    <row r="7" spans="1:71">
      <c r="A7" s="9" t="s">
        <v>39</v>
      </c>
      <c r="B7" s="22">
        <v>873</v>
      </c>
      <c r="C7" s="34">
        <f>B7/B6</f>
        <v>0.81818181818181823</v>
      </c>
      <c r="D7" s="19">
        <v>1775</v>
      </c>
      <c r="E7" s="34">
        <f>D7/D6</f>
        <v>0.83608101742816765</v>
      </c>
      <c r="F7" s="19">
        <v>2999</v>
      </c>
      <c r="G7" s="34">
        <f>F7/F6</f>
        <v>0.81583242655059851</v>
      </c>
      <c r="H7" s="19">
        <v>2794</v>
      </c>
      <c r="I7" s="34">
        <f>H7/H6</f>
        <v>0.81552831290134264</v>
      </c>
      <c r="J7" s="19">
        <v>3000</v>
      </c>
      <c r="K7" s="34">
        <f>J7/J6</f>
        <v>0.81124932395889671</v>
      </c>
      <c r="L7" s="19">
        <v>2980</v>
      </c>
      <c r="M7" s="34">
        <f>L7/L6</f>
        <v>0.82252277118410155</v>
      </c>
      <c r="N7" s="19">
        <v>2338</v>
      </c>
      <c r="O7" s="34">
        <f>N7/N6</f>
        <v>0.81350034794711201</v>
      </c>
      <c r="P7" s="19">
        <v>2527</v>
      </c>
      <c r="Q7" s="34">
        <f>P7/P6</f>
        <v>0.80864000000000003</v>
      </c>
      <c r="R7" s="19">
        <v>2461</v>
      </c>
      <c r="S7" s="34">
        <f>R7/R6</f>
        <v>0.81382275132275128</v>
      </c>
      <c r="T7" s="19">
        <v>5007</v>
      </c>
      <c r="U7" s="34">
        <f>T7/T6</f>
        <v>0.77125693160813313</v>
      </c>
      <c r="V7" s="19">
        <v>5064</v>
      </c>
      <c r="W7" s="34">
        <f>V7/V6</f>
        <v>0.80050584887764775</v>
      </c>
      <c r="X7" s="19">
        <v>5585</v>
      </c>
      <c r="Y7" s="34">
        <f>X7/X6</f>
        <v>0.81071273043983161</v>
      </c>
      <c r="Z7" s="19">
        <v>5659</v>
      </c>
      <c r="AA7" s="34">
        <f>Z7/Z6</f>
        <v>0.82252906976744189</v>
      </c>
      <c r="AB7" s="19">
        <v>6846</v>
      </c>
      <c r="AC7" s="34">
        <f>AB7/AB6</f>
        <v>0.81277454588626386</v>
      </c>
      <c r="AD7" s="19">
        <v>5480</v>
      </c>
      <c r="AE7" s="34">
        <f>AD7/AD6</f>
        <v>0.81378081378081379</v>
      </c>
      <c r="AF7" s="19">
        <v>3220</v>
      </c>
      <c r="AG7" s="34">
        <f>AF7/AF6</f>
        <v>0.83311772315653299</v>
      </c>
      <c r="AH7" s="19">
        <v>5627</v>
      </c>
      <c r="AI7" s="34">
        <f>AH7/AH6</f>
        <v>0.85180139267332733</v>
      </c>
      <c r="AJ7" s="19">
        <v>3774</v>
      </c>
      <c r="AK7" s="34">
        <f>AJ7/AJ6</f>
        <v>0.83551029444321456</v>
      </c>
      <c r="AL7" s="19">
        <v>3251</v>
      </c>
      <c r="AM7" s="34">
        <f>AL7/AL6</f>
        <v>0.83918430562725865</v>
      </c>
      <c r="AN7" s="19">
        <v>3480</v>
      </c>
      <c r="AO7" s="34">
        <f>AN7/AN6</f>
        <v>0.83213773314203732</v>
      </c>
      <c r="AP7" s="19">
        <v>3677</v>
      </c>
      <c r="AQ7" s="34">
        <f>AP7/AP6</f>
        <v>0.825364758698092</v>
      </c>
      <c r="AR7" s="19">
        <v>2544</v>
      </c>
      <c r="AS7" s="34">
        <f>AR7/AR6</f>
        <v>0.82785551578262284</v>
      </c>
      <c r="AT7" s="19">
        <v>1945</v>
      </c>
      <c r="AU7" s="34">
        <f>AT7/AT6</f>
        <v>0.82485156912637825</v>
      </c>
      <c r="AV7" s="19">
        <v>3313</v>
      </c>
      <c r="AW7" s="34">
        <f>AV7/AV6</f>
        <v>0.83535047907211291</v>
      </c>
      <c r="AX7" s="19">
        <v>3142</v>
      </c>
      <c r="AY7" s="34">
        <f>AX7/AX6</f>
        <v>0.81886890800104251</v>
      </c>
      <c r="AZ7" s="19">
        <v>2774</v>
      </c>
      <c r="BA7" s="34">
        <f>AZ7/AZ6</f>
        <v>0.83933434190620271</v>
      </c>
      <c r="BB7" s="19">
        <v>2457</v>
      </c>
      <c r="BC7" s="34">
        <f>BB7/BB6</f>
        <v>0.73805947732051669</v>
      </c>
      <c r="BD7" s="19">
        <v>2784</v>
      </c>
      <c r="BE7" s="34">
        <f>BD7/BD6</f>
        <v>0.4424666242848061</v>
      </c>
      <c r="BF7" s="19">
        <v>1945</v>
      </c>
      <c r="BG7" s="34">
        <f>BF7/BF6</f>
        <v>0.83981001727115712</v>
      </c>
      <c r="BH7" s="19">
        <v>1883</v>
      </c>
      <c r="BI7" s="34">
        <f>BH7/BH6</f>
        <v>0.82551512494519952</v>
      </c>
      <c r="BJ7" s="19">
        <v>2560</v>
      </c>
      <c r="BK7" s="122">
        <f>BJ7/BJ6</f>
        <v>0.84656084656084651</v>
      </c>
      <c r="BL7" s="49">
        <f>AVERAGE(B7,D7,F7,H7,J7,L7,N7,P7,R7,T7,V7,X7,Z7,AB7,AD7,AF7,AH7,AJ7,AL7,AN7,AP7,AR7,AT7,AV7,AX7,AZ7,BB7,BD7,BF7,BH7,BJ7)</f>
        <v>3347.2258064516127</v>
      </c>
      <c r="BM7" s="59">
        <f>BL7/BL6</f>
        <v>0.80027764923646449</v>
      </c>
      <c r="BN7" s="49">
        <f>SUM(B7,D7,F7,H7,J7,L7,N7,P7,R7,T7,V7,X7,Z7,AB7,AD7,AF7,AH7,AJ7,AL7,AN7,AP7,AR7,AT7,AV7,AX7,AZ7,BB7,BD7,BF7,BH7,BJ7)</f>
        <v>103764</v>
      </c>
      <c r="BO7" s="8"/>
    </row>
    <row r="8" spans="1:71">
      <c r="A8" s="9" t="s">
        <v>40</v>
      </c>
      <c r="B8" s="22">
        <v>685</v>
      </c>
      <c r="C8" s="34">
        <f>B8/B6</f>
        <v>0.64198687910028118</v>
      </c>
      <c r="D8" s="19">
        <v>1510</v>
      </c>
      <c r="E8" s="34">
        <f>D8/D6</f>
        <v>0.7112576542628356</v>
      </c>
      <c r="F8" s="19">
        <v>2507</v>
      </c>
      <c r="G8" s="34">
        <f>F8/F6</f>
        <v>0.68199129488574539</v>
      </c>
      <c r="H8" s="19">
        <v>2492</v>
      </c>
      <c r="I8" s="34">
        <f>H8/H6</f>
        <v>0.72737886748394631</v>
      </c>
      <c r="J8" s="19">
        <v>2684</v>
      </c>
      <c r="K8" s="34">
        <f>J8/J6</f>
        <v>0.72579772850189295</v>
      </c>
      <c r="L8" s="19">
        <v>2627</v>
      </c>
      <c r="M8" s="34">
        <f>L8/L6</f>
        <v>0.72508970466464251</v>
      </c>
      <c r="N8" s="19">
        <v>2044</v>
      </c>
      <c r="O8" s="34">
        <f>N8/N6</f>
        <v>0.71120389700765485</v>
      </c>
      <c r="P8" s="19">
        <v>2255</v>
      </c>
      <c r="Q8" s="34">
        <f>P8/P6</f>
        <v>0.72160000000000002</v>
      </c>
      <c r="R8" s="19">
        <v>2181</v>
      </c>
      <c r="S8" s="34">
        <f>R8/R6</f>
        <v>0.72123015873015872</v>
      </c>
      <c r="T8" s="19">
        <v>4554</v>
      </c>
      <c r="U8" s="34">
        <f>T8/T6</f>
        <v>0.70147874306839186</v>
      </c>
      <c r="V8" s="19">
        <v>4468</v>
      </c>
      <c r="W8" s="34">
        <f>V8/V6</f>
        <v>0.70629149541574454</v>
      </c>
      <c r="X8" s="19">
        <v>4934</v>
      </c>
      <c r="Y8" s="34">
        <f>X8/X6</f>
        <v>0.71621425460879662</v>
      </c>
      <c r="Z8" s="19">
        <v>4594</v>
      </c>
      <c r="AA8" s="34">
        <f>Z8/Z6</f>
        <v>0.66773255813953492</v>
      </c>
      <c r="AB8" s="19">
        <v>5990</v>
      </c>
      <c r="AC8" s="34">
        <f>AB8/AB6</f>
        <v>0.71114804701412804</v>
      </c>
      <c r="AD8" s="19">
        <v>4782</v>
      </c>
      <c r="AE8" s="34">
        <f>AD8/AD6</f>
        <v>0.71012771012771014</v>
      </c>
      <c r="AF8" s="19">
        <v>2654</v>
      </c>
      <c r="AG8" s="34">
        <f>AF8/AF6</f>
        <v>0.6866752910737387</v>
      </c>
      <c r="AH8" s="19">
        <v>4832</v>
      </c>
      <c r="AI8" s="34">
        <f>AH8/AH6</f>
        <v>0.73145625189221919</v>
      </c>
      <c r="AJ8" s="19">
        <v>3155</v>
      </c>
      <c r="AK8" s="34">
        <f>AJ8/AJ6</f>
        <v>0.69847243745849019</v>
      </c>
      <c r="AL8" s="19">
        <v>2593</v>
      </c>
      <c r="AM8" s="34">
        <f>AL8/AL6</f>
        <v>0.66933402168301492</v>
      </c>
      <c r="AN8" s="19">
        <v>2812</v>
      </c>
      <c r="AO8" s="34">
        <f>AN8/AN6</f>
        <v>0.67240554758488758</v>
      </c>
      <c r="AP8" s="19">
        <v>3034</v>
      </c>
      <c r="AQ8" s="34">
        <f>AP8/AP6</f>
        <v>0.6810325476992144</v>
      </c>
      <c r="AR8" s="19">
        <v>2089</v>
      </c>
      <c r="AS8" s="34">
        <f>AR8/AR6</f>
        <v>0.67979173446143837</v>
      </c>
      <c r="AT8" s="19">
        <v>1502</v>
      </c>
      <c r="AU8" s="34">
        <f>AT8/AT6</f>
        <v>0.63698049194232398</v>
      </c>
      <c r="AV8" s="19">
        <v>2742</v>
      </c>
      <c r="AW8" s="34">
        <f>AV8/AV6</f>
        <v>0.69137670196671708</v>
      </c>
      <c r="AX8" s="19">
        <v>2546</v>
      </c>
      <c r="AY8" s="34">
        <f>AX8/AX6</f>
        <v>0.66353922335157678</v>
      </c>
      <c r="AZ8" s="19">
        <v>2223</v>
      </c>
      <c r="BA8" s="34">
        <f>AZ8/AZ6</f>
        <v>0.67261724659606659</v>
      </c>
      <c r="BB8" s="19">
        <v>1993</v>
      </c>
      <c r="BC8" s="34">
        <f>BB8/BB6</f>
        <v>0.59867828176629623</v>
      </c>
      <c r="BD8" s="19">
        <v>2273</v>
      </c>
      <c r="BE8" s="34">
        <f>BD8/BD6</f>
        <v>0.3612523839796567</v>
      </c>
      <c r="BF8" s="19">
        <v>1537</v>
      </c>
      <c r="BG8" s="34">
        <f>BF8/BF6</f>
        <v>0.66364421416234887</v>
      </c>
      <c r="BH8" s="19">
        <v>1400</v>
      </c>
      <c r="BI8" s="34">
        <f>BH8/BH6</f>
        <v>0.61376589215256472</v>
      </c>
      <c r="BJ8" s="19">
        <v>2019</v>
      </c>
      <c r="BK8" s="122">
        <f>BJ8/BJ6</f>
        <v>0.66765873015873012</v>
      </c>
      <c r="BL8" s="50">
        <f>AVERAGE(B8,D8,F8,H8,J8,L8,N8,P8,R8,T8,V8,X8,Z8,AB8,AD8,AF8,AH8,AJ8,AL8,AN8,AP8,AR8,AT8,AV8,AX8,AZ8,BB8,BD8,BF8,BH8,BJ8)</f>
        <v>2829.3870967741937</v>
      </c>
      <c r="BM8" s="62">
        <f>BL8/BL6</f>
        <v>0.6764692272096251</v>
      </c>
      <c r="BN8" s="50">
        <f>SUM(B8,D8,F8,H8,J8,L8,N8,P8,R8,T8,V8,X8,Z8,AB8,AD8,AF8,AH8,AJ8,AL8,AN8,AP8,AR8,AT8,AV8,AX8,AZ8,BB8,BD8,BF8,BH8,BJ8)</f>
        <v>87711</v>
      </c>
      <c r="BO8" s="8"/>
    </row>
    <row r="9" spans="1:71">
      <c r="A9" s="10" t="s">
        <v>41</v>
      </c>
      <c r="B9" s="23"/>
      <c r="C9" s="35">
        <f>B9/B6</f>
        <v>0</v>
      </c>
      <c r="D9" s="23">
        <v>1</v>
      </c>
      <c r="E9" s="35">
        <f>D9/D6</f>
        <v>4.7103155911446069E-4</v>
      </c>
      <c r="F9" s="23"/>
      <c r="G9" s="35">
        <f>F9/F6</f>
        <v>0</v>
      </c>
      <c r="H9" s="23">
        <v>2</v>
      </c>
      <c r="I9" s="35">
        <f>H9/H6</f>
        <v>5.837711617046118E-4</v>
      </c>
      <c r="J9" s="23"/>
      <c r="K9" s="35">
        <f>J9/J6</f>
        <v>0</v>
      </c>
      <c r="L9" s="23">
        <v>1</v>
      </c>
      <c r="M9" s="35">
        <f>L9/L6</f>
        <v>2.7601435274634281E-4</v>
      </c>
      <c r="N9" s="23"/>
      <c r="O9" s="35">
        <f>N9/N6</f>
        <v>0</v>
      </c>
      <c r="P9" s="23">
        <v>1</v>
      </c>
      <c r="Q9" s="35">
        <f>P9/P6</f>
        <v>3.2000000000000003E-4</v>
      </c>
      <c r="R9" s="23"/>
      <c r="S9" s="35">
        <f>R9/R6</f>
        <v>0</v>
      </c>
      <c r="T9" s="23"/>
      <c r="U9" s="35">
        <f>T9/T6</f>
        <v>0</v>
      </c>
      <c r="V9" s="23">
        <v>3</v>
      </c>
      <c r="W9" s="35">
        <f>V9/V6</f>
        <v>4.7423332279481503E-4</v>
      </c>
      <c r="X9" s="23">
        <v>1</v>
      </c>
      <c r="Y9" s="35">
        <f>X9/X6</f>
        <v>1.4515894904920887E-4</v>
      </c>
      <c r="Z9" s="23"/>
      <c r="AA9" s="35">
        <f>Z9/Z6</f>
        <v>0</v>
      </c>
      <c r="AB9" s="23"/>
      <c r="AC9" s="35">
        <f>AB9/AB6</f>
        <v>0</v>
      </c>
      <c r="AD9" s="23">
        <v>1</v>
      </c>
      <c r="AE9" s="35">
        <f>AD9/AD6</f>
        <v>1.4850014850014849E-4</v>
      </c>
      <c r="AF9" s="23"/>
      <c r="AG9" s="35">
        <f>AF9/AF6</f>
        <v>0</v>
      </c>
      <c r="AH9" s="23">
        <v>1</v>
      </c>
      <c r="AI9" s="35">
        <f>AH9/AH6</f>
        <v>1.5137753557372085E-4</v>
      </c>
      <c r="AJ9" s="23">
        <v>1</v>
      </c>
      <c r="AK9" s="35">
        <f>AJ9/AJ6</f>
        <v>2.2138587558113792E-4</v>
      </c>
      <c r="AL9" s="23"/>
      <c r="AM9" s="35">
        <f>AL9/AL6</f>
        <v>0</v>
      </c>
      <c r="AN9" s="23"/>
      <c r="AO9" s="35">
        <f>AN9/AN6</f>
        <v>0</v>
      </c>
      <c r="AP9" s="23"/>
      <c r="AQ9" s="35">
        <f>AP9/AP6</f>
        <v>0</v>
      </c>
      <c r="AR9" s="23">
        <v>1</v>
      </c>
      <c r="AS9" s="35">
        <f>AR8/AR6</f>
        <v>0.67979173446143837</v>
      </c>
      <c r="AT9" s="23"/>
      <c r="AU9" s="35">
        <f>AT9/AT6</f>
        <v>0</v>
      </c>
      <c r="AV9" s="23"/>
      <c r="AW9" s="35">
        <f>AV9/AV6</f>
        <v>0</v>
      </c>
      <c r="AX9" s="23">
        <v>1</v>
      </c>
      <c r="AY9" s="35">
        <f>AX9/AX6</f>
        <v>2.6062027625749283E-4</v>
      </c>
      <c r="AZ9" s="23">
        <v>1</v>
      </c>
      <c r="BA9" s="35">
        <f>AZ9/AZ6</f>
        <v>3.02571860816944E-4</v>
      </c>
      <c r="BB9" s="23"/>
      <c r="BC9" s="35">
        <f>BB9/BB6</f>
        <v>0</v>
      </c>
      <c r="BD9" s="23"/>
      <c r="BE9" s="35">
        <f>BD9/BD6</f>
        <v>0</v>
      </c>
      <c r="BF9" s="23">
        <v>1</v>
      </c>
      <c r="BG9" s="35">
        <f>BF9/BF6</f>
        <v>4.3177892918825559E-4</v>
      </c>
      <c r="BH9" s="23">
        <v>2</v>
      </c>
      <c r="BI9" s="35">
        <f>BH9/BH6</f>
        <v>8.7680841736080669E-4</v>
      </c>
      <c r="BJ9" s="23"/>
      <c r="BK9" s="35">
        <f>BJ9/BJ6</f>
        <v>0</v>
      </c>
      <c r="BL9" s="49">
        <f>AVERAGE(B9,D9,F9,H9,J9,L9,N9,P9,R9,T9,V9,X9,Z9,AB9,AD9,AF9,AH9,AJ9,AL9,AN9,AP9,AR9,AT9,AV9,AX9,AZ9,BB9,BD9,BF9,BH9,BJ9)</f>
        <v>1.2857142857142858</v>
      </c>
      <c r="BM9" s="59">
        <f>BL9/BL6</f>
        <v>3.073973689429497E-4</v>
      </c>
      <c r="BN9" s="49">
        <f>SUM(B9,D9,F9,H9,J9,L9,N9,P9,R9,T9,V9,X9,Z9,AB9,AD9,AF9,AH9,AJ9,AL9,AN9,AP9,AR9,AT9,AV9,AX9,AZ9,BB9,BD9,BF9,BH9,BJ9)</f>
        <v>18</v>
      </c>
      <c r="BO9" s="8"/>
    </row>
    <row r="10" spans="1:71">
      <c r="A10" s="6" t="s">
        <v>42</v>
      </c>
      <c r="B10" s="21"/>
      <c r="C10" s="46"/>
      <c r="D10" s="21"/>
      <c r="E10" s="46"/>
      <c r="F10" s="21"/>
      <c r="G10" s="46"/>
      <c r="H10" s="21"/>
      <c r="I10" s="46"/>
      <c r="J10" s="19"/>
      <c r="K10" s="46"/>
      <c r="L10" s="21"/>
      <c r="M10" s="46"/>
      <c r="N10" s="21"/>
      <c r="O10" s="46"/>
      <c r="P10" s="21"/>
      <c r="Q10" s="46"/>
      <c r="R10" s="21"/>
      <c r="S10" s="46"/>
      <c r="T10" s="21"/>
      <c r="U10" s="46"/>
      <c r="V10" s="21"/>
      <c r="W10" s="46"/>
      <c r="X10" s="21"/>
      <c r="Y10" s="46"/>
      <c r="Z10" s="21"/>
      <c r="AA10" s="46"/>
      <c r="AB10" s="21"/>
      <c r="AC10" s="46"/>
      <c r="AD10" s="21"/>
      <c r="AE10" s="46"/>
      <c r="AF10" s="21"/>
      <c r="AG10" s="46"/>
      <c r="AH10" s="21"/>
      <c r="AI10" s="46"/>
      <c r="AJ10" s="21"/>
      <c r="AK10" s="46"/>
      <c r="AL10" s="21"/>
      <c r="AM10" s="46"/>
      <c r="AN10" s="21"/>
      <c r="AO10" s="46"/>
      <c r="AP10" s="20"/>
      <c r="AQ10" s="46"/>
      <c r="AR10" s="21"/>
      <c r="AS10" s="46">
        <f>AR9/AR6</f>
        <v>3.254149040026033E-4</v>
      </c>
      <c r="AT10" s="21"/>
      <c r="AU10" s="46"/>
      <c r="AV10" s="21"/>
      <c r="AW10" s="46"/>
      <c r="AX10" s="21"/>
      <c r="AY10" s="46"/>
      <c r="AZ10" s="21"/>
      <c r="BA10" s="46"/>
      <c r="BB10" s="21"/>
      <c r="BC10" s="46"/>
      <c r="BD10" s="21"/>
      <c r="BE10" s="46"/>
      <c r="BF10" s="21"/>
      <c r="BG10" s="46"/>
      <c r="BH10" s="21"/>
      <c r="BI10" s="46"/>
      <c r="BJ10" s="21"/>
      <c r="BK10" s="123"/>
      <c r="BL10" s="48"/>
      <c r="BM10" s="57"/>
      <c r="BN10" s="48"/>
      <c r="BQ10" s="8"/>
    </row>
    <row r="11" spans="1:71">
      <c r="A11" s="9" t="s">
        <v>43</v>
      </c>
      <c r="B11" s="19">
        <v>876</v>
      </c>
      <c r="C11" s="36">
        <f>B11/B4</f>
        <v>0.23921354451119606</v>
      </c>
      <c r="D11" s="19">
        <v>1247</v>
      </c>
      <c r="E11" s="36">
        <f>D11/D4</f>
        <v>0.23182747722625024</v>
      </c>
      <c r="F11" s="19">
        <v>1914</v>
      </c>
      <c r="G11" s="36">
        <f>F11/F4</f>
        <v>0.21366376423308775</v>
      </c>
      <c r="H11" s="19">
        <v>1657</v>
      </c>
      <c r="I11" s="36">
        <f>H11/H4</f>
        <v>0.18939307349411361</v>
      </c>
      <c r="J11" s="19">
        <v>1787</v>
      </c>
      <c r="K11" s="36">
        <f>J11/J4</f>
        <v>0.19229527601420424</v>
      </c>
      <c r="L11" s="19">
        <v>1613</v>
      </c>
      <c r="M11" s="36">
        <f>L11/L4</f>
        <v>0.18632320665357513</v>
      </c>
      <c r="N11" s="19">
        <v>1286</v>
      </c>
      <c r="O11" s="36">
        <f>N11/N4</f>
        <v>0.16976897689768977</v>
      </c>
      <c r="P11" s="19">
        <v>1423</v>
      </c>
      <c r="Q11" s="36">
        <f>P11/P4</f>
        <v>0.17130131214638256</v>
      </c>
      <c r="R11" s="19">
        <v>1301</v>
      </c>
      <c r="S11" s="36">
        <f>R11/R4</f>
        <v>0.16093518060366155</v>
      </c>
      <c r="T11" s="19">
        <v>4422</v>
      </c>
      <c r="U11" s="36">
        <f>T11/T4</f>
        <v>0.28610248447204967</v>
      </c>
      <c r="V11" s="19">
        <v>3984</v>
      </c>
      <c r="W11" s="36">
        <f>V11/V4</f>
        <v>0.26080125687352712</v>
      </c>
      <c r="X11" s="19">
        <v>4741</v>
      </c>
      <c r="Y11" s="36">
        <f>X11/X4</f>
        <v>0.3092225410905296</v>
      </c>
      <c r="Z11" s="19">
        <v>4410</v>
      </c>
      <c r="AA11" s="36">
        <f>Z11/Z4</f>
        <v>0.31374501992031872</v>
      </c>
      <c r="AB11" s="19">
        <v>7029</v>
      </c>
      <c r="AC11" s="36">
        <f>AB11/AB4</f>
        <v>0.37123692827717336</v>
      </c>
      <c r="AD11" s="19">
        <v>4025</v>
      </c>
      <c r="AE11" s="36">
        <f>AD11/AD4</f>
        <v>0.26009693053311794</v>
      </c>
      <c r="AF11" s="19">
        <v>2066</v>
      </c>
      <c r="AG11" s="36">
        <f>AF11/AF4</f>
        <v>0.20981009444500864</v>
      </c>
      <c r="AH11" s="19">
        <v>3570</v>
      </c>
      <c r="AI11" s="36">
        <f>AH11/AH4</f>
        <v>0.2477618155319592</v>
      </c>
      <c r="AJ11" s="19">
        <v>2499</v>
      </c>
      <c r="AK11" s="36">
        <f>AJ11/AJ4</f>
        <v>0.24464023494860498</v>
      </c>
      <c r="AL11" s="19">
        <v>2093</v>
      </c>
      <c r="AM11" s="36">
        <f>AL11/AL4</f>
        <v>0.23870894160583941</v>
      </c>
      <c r="AN11" s="19">
        <v>2537</v>
      </c>
      <c r="AO11" s="36">
        <f>AN11/AN4</f>
        <v>0.26421578837742138</v>
      </c>
      <c r="AP11" s="22">
        <v>3128</v>
      </c>
      <c r="AQ11" s="36">
        <f>AP11/AP4</f>
        <v>0.29498302527348169</v>
      </c>
      <c r="AR11" s="19">
        <v>1799</v>
      </c>
      <c r="AS11" s="36">
        <f>AR11/AR4</f>
        <v>0.23339387649195642</v>
      </c>
      <c r="AT11" s="19">
        <v>1136</v>
      </c>
      <c r="AU11" s="36">
        <f>AT11/AT4</f>
        <v>0.18301917190269051</v>
      </c>
      <c r="AV11" s="19">
        <v>2073</v>
      </c>
      <c r="AW11" s="36">
        <f>AV11/AV4</f>
        <v>0.22954268630273503</v>
      </c>
      <c r="AX11" s="19">
        <v>2667</v>
      </c>
      <c r="AY11" s="36">
        <f>AX11/AX4</f>
        <v>0.27506188118811881</v>
      </c>
      <c r="AZ11" s="19">
        <v>2024</v>
      </c>
      <c r="BA11" s="36">
        <f>AZ11/AZ4</f>
        <v>0.25398418873133394</v>
      </c>
      <c r="BB11" s="19">
        <v>1836</v>
      </c>
      <c r="BC11" s="36">
        <f>BB11/BB4</f>
        <v>0.24405157516948026</v>
      </c>
      <c r="BD11" s="19">
        <v>2672</v>
      </c>
      <c r="BE11" s="36">
        <f>BD11/BD4</f>
        <v>0.31591392764246867</v>
      </c>
      <c r="BF11" s="19">
        <v>1403</v>
      </c>
      <c r="BG11" s="36">
        <f>BF11/BF4</f>
        <v>0.21983704167972423</v>
      </c>
      <c r="BH11" s="19">
        <v>1085</v>
      </c>
      <c r="BI11" s="36">
        <f>BH11/BH4</f>
        <v>0.18566050650239563</v>
      </c>
      <c r="BJ11" s="19">
        <v>1759</v>
      </c>
      <c r="BK11" s="124">
        <f>BJ11/BJ4</f>
        <v>0.22690918472652219</v>
      </c>
      <c r="BL11" s="49">
        <f>AVERAGE(B11,D11,F11,H11,J11,L11,N11,P11,R11,T11,V11,X11,Z11,AB11,AD11,AF11,AH11,AJ11,AL11,AN11,AP11,AR11,AT11,AV11,AX11,AZ11,BB11,BD11,BF11,BH11,BJ11)</f>
        <v>2453.6129032258063</v>
      </c>
      <c r="BM11" s="59">
        <f>BL11/BL4</f>
        <v>0.25085749716366323</v>
      </c>
      <c r="BN11" s="49">
        <f>SUM(B11,D11,F11,H11,J11,L11,N11,P11,R11,T11,V11,X11,Z11,AB11,AD11,AF11,AH11,AJ11,AL11,AN11,AP11,AR11,AT11,AV11,AX11,AZ11,BB11,BD11,BF11,BH11,BJ11)</f>
        <v>76062</v>
      </c>
      <c r="BQ11" s="8"/>
    </row>
    <row r="12" spans="1:71">
      <c r="A12" s="9" t="s">
        <v>44</v>
      </c>
      <c r="B12" s="19">
        <v>728</v>
      </c>
      <c r="C12" s="36">
        <f>B12/B11</f>
        <v>0.83105022831050224</v>
      </c>
      <c r="D12" s="19">
        <v>982</v>
      </c>
      <c r="E12" s="36">
        <f>D12/D11</f>
        <v>0.78748997594226144</v>
      </c>
      <c r="F12" s="19">
        <v>1549</v>
      </c>
      <c r="G12" s="36">
        <f>F12/F11</f>
        <v>0.80929989550679204</v>
      </c>
      <c r="H12" s="19">
        <v>1289</v>
      </c>
      <c r="I12" s="36">
        <f>H12/H11</f>
        <v>0.77791188895594443</v>
      </c>
      <c r="J12" s="19">
        <v>1409</v>
      </c>
      <c r="K12" s="36">
        <f>J12/J11</f>
        <v>0.78847229994404033</v>
      </c>
      <c r="L12" s="19">
        <v>1296</v>
      </c>
      <c r="M12" s="36">
        <f>L12/L11</f>
        <v>0.80347179169249849</v>
      </c>
      <c r="N12" s="19">
        <v>1016</v>
      </c>
      <c r="O12" s="36">
        <f>N12/N11</f>
        <v>0.79004665629860027</v>
      </c>
      <c r="P12" s="19">
        <v>1092</v>
      </c>
      <c r="Q12" s="36">
        <f>P12/P11</f>
        <v>0.76739283204497544</v>
      </c>
      <c r="R12" s="19">
        <v>972</v>
      </c>
      <c r="S12" s="36">
        <f>R12/R11</f>
        <v>0.74711760184473486</v>
      </c>
      <c r="T12" s="19">
        <v>3398</v>
      </c>
      <c r="U12" s="36">
        <f>T12/T11</f>
        <v>0.76843057440072371</v>
      </c>
      <c r="V12" s="19">
        <v>3088</v>
      </c>
      <c r="W12" s="36">
        <f>V12/V11</f>
        <v>0.77510040160642568</v>
      </c>
      <c r="X12" s="19">
        <v>3922</v>
      </c>
      <c r="Y12" s="36">
        <f>X12/X11</f>
        <v>0.82725163467622864</v>
      </c>
      <c r="Z12" s="19">
        <v>3591</v>
      </c>
      <c r="AA12" s="36">
        <f>Z12/Z11</f>
        <v>0.81428571428571428</v>
      </c>
      <c r="AB12" s="19">
        <v>6029</v>
      </c>
      <c r="AC12" s="36">
        <f>AB12/AB11</f>
        <v>0.85773225209844928</v>
      </c>
      <c r="AD12" s="19">
        <v>3371</v>
      </c>
      <c r="AE12" s="36">
        <f>AD12/AD11</f>
        <v>0.83751552795031059</v>
      </c>
      <c r="AF12" s="19">
        <v>1720</v>
      </c>
      <c r="AG12" s="36">
        <f>AF12/AF11</f>
        <v>0.83252662149080348</v>
      </c>
      <c r="AH12" s="19">
        <v>3060</v>
      </c>
      <c r="AI12" s="36">
        <f>AH12/AH11</f>
        <v>0.8571428571428571</v>
      </c>
      <c r="AJ12" s="19">
        <v>2105</v>
      </c>
      <c r="AK12" s="36">
        <f>AJ12/AJ11</f>
        <v>0.84233693477390958</v>
      </c>
      <c r="AL12" s="19">
        <v>1732</v>
      </c>
      <c r="AM12" s="36">
        <f>AL12/AL11</f>
        <v>0.8275203057811753</v>
      </c>
      <c r="AN12" s="19">
        <v>2137</v>
      </c>
      <c r="AO12" s="36">
        <f>AN12/AN11</f>
        <v>0.84233346472211268</v>
      </c>
      <c r="AP12" s="22">
        <v>2702</v>
      </c>
      <c r="AQ12" s="36">
        <f>AP12/AP11</f>
        <v>0.86381074168797956</v>
      </c>
      <c r="AR12" s="19">
        <v>1464</v>
      </c>
      <c r="AS12" s="36">
        <f>AR12/AR11</f>
        <v>0.81378543635352973</v>
      </c>
      <c r="AT12" s="19">
        <v>935</v>
      </c>
      <c r="AU12" s="36">
        <f>AT12/AT11</f>
        <v>0.82306338028169013</v>
      </c>
      <c r="AV12" s="19">
        <v>1710</v>
      </c>
      <c r="AW12" s="36">
        <f>AV12/AV11</f>
        <v>0.82489146164978289</v>
      </c>
      <c r="AX12" s="19">
        <v>2310</v>
      </c>
      <c r="AY12" s="36">
        <f>AX12/AX11</f>
        <v>0.86614173228346458</v>
      </c>
      <c r="AZ12" s="19">
        <v>1707</v>
      </c>
      <c r="BA12" s="36">
        <f>AZ12/AZ11</f>
        <v>0.84337944664031617</v>
      </c>
      <c r="BB12" s="19">
        <v>1566</v>
      </c>
      <c r="BC12" s="36">
        <f>BB12/BB11</f>
        <v>0.8529411764705882</v>
      </c>
      <c r="BD12" s="19">
        <v>2325</v>
      </c>
      <c r="BE12" s="36">
        <f>BD12/BD11</f>
        <v>0.87013473053892221</v>
      </c>
      <c r="BF12" s="19">
        <v>1147</v>
      </c>
      <c r="BG12" s="36">
        <f>BF12/BF11</f>
        <v>0.81753385602280826</v>
      </c>
      <c r="BH12" s="19">
        <v>836</v>
      </c>
      <c r="BI12" s="36">
        <f>BH12/BH11</f>
        <v>0.77050691244239633</v>
      </c>
      <c r="BJ12" s="19">
        <v>1445</v>
      </c>
      <c r="BK12" s="124">
        <f>BJ12/BJ11</f>
        <v>0.82148948266060262</v>
      </c>
      <c r="BL12" s="49">
        <f>AVERAGE(B12,D12,F12,H12,J12,L12,N12,P12,R12,T12,V12,X12,Z12,AB12,AD12,AF12,AH12,AJ12,AL12,AN12,AP12,AR12,AT12,AV12,AX12,AZ12,BB12,BD12,BF12,BH12,BJ12)</f>
        <v>2020.4193548387098</v>
      </c>
      <c r="BM12" s="59">
        <f>BL12/BL11</f>
        <v>0.82344666193368576</v>
      </c>
      <c r="BN12" s="49">
        <f>SUM(B12,D12,F12,H12,J12,L12,N12,P12,R12,T12,V12,X12,Z12,AB12,AD12,AF12,AH12,AJ12,AL12,AN12,AP12,AR12,AT12,AV12,AX12,AZ12,BB12,BD12,BF12,BH12,BJ12)</f>
        <v>62633</v>
      </c>
      <c r="BQ12" s="8"/>
    </row>
    <row r="13" spans="1:71">
      <c r="A13" s="9" t="s">
        <v>45</v>
      </c>
      <c r="B13" s="19">
        <v>414</v>
      </c>
      <c r="C13" s="36">
        <f>B13/B11</f>
        <v>0.4726027397260274</v>
      </c>
      <c r="D13" s="19">
        <v>568</v>
      </c>
      <c r="E13" s="36">
        <f>D13/D11</f>
        <v>0.45549318364073776</v>
      </c>
      <c r="F13" s="19">
        <v>888</v>
      </c>
      <c r="G13" s="36">
        <f>F13/F11</f>
        <v>0.46394984326018807</v>
      </c>
      <c r="H13" s="19">
        <v>739</v>
      </c>
      <c r="I13" s="36">
        <f>H13/H11</f>
        <v>0.44598672299336151</v>
      </c>
      <c r="J13" s="19">
        <v>856</v>
      </c>
      <c r="K13" s="36">
        <f>J13/J11</f>
        <v>0.47901510912143258</v>
      </c>
      <c r="L13" s="19">
        <v>793</v>
      </c>
      <c r="M13" s="36">
        <f>L13/L11</f>
        <v>0.49163050216986981</v>
      </c>
      <c r="N13" s="19">
        <v>603</v>
      </c>
      <c r="O13" s="36">
        <f>N13/N11</f>
        <v>0.46889580093312599</v>
      </c>
      <c r="P13" s="19">
        <v>643</v>
      </c>
      <c r="Q13" s="36">
        <f>P13/P11</f>
        <v>0.45186226282501757</v>
      </c>
      <c r="R13" s="19">
        <v>542</v>
      </c>
      <c r="S13" s="36">
        <f>R13/R11</f>
        <v>0.41660261337432741</v>
      </c>
      <c r="T13" s="19">
        <v>2036</v>
      </c>
      <c r="U13" s="36">
        <f>T13/T11</f>
        <v>0.46042514699231119</v>
      </c>
      <c r="V13" s="19">
        <v>1856</v>
      </c>
      <c r="W13" s="36">
        <f>V13/V11</f>
        <v>0.46586345381526106</v>
      </c>
      <c r="X13" s="19">
        <v>2353</v>
      </c>
      <c r="Y13" s="36">
        <f>X13/X11</f>
        <v>0.49630879561273994</v>
      </c>
      <c r="Z13" s="19">
        <v>2110</v>
      </c>
      <c r="AA13" s="36">
        <f>Z13/Z11</f>
        <v>0.47845804988662133</v>
      </c>
      <c r="AB13" s="19">
        <v>3581</v>
      </c>
      <c r="AC13" s="36">
        <f>AB13/AB11</f>
        <v>0.50946080523545312</v>
      </c>
      <c r="AD13" s="19">
        <v>2069</v>
      </c>
      <c r="AE13" s="36">
        <f>AD13/AD11</f>
        <v>0.51403726708074537</v>
      </c>
      <c r="AF13" s="19">
        <v>1068</v>
      </c>
      <c r="AG13" s="36">
        <f>AF13/AF11</f>
        <v>0.51694094869312679</v>
      </c>
      <c r="AH13" s="19">
        <v>1853</v>
      </c>
      <c r="AI13" s="36">
        <f>AH13/AH11</f>
        <v>0.51904761904761909</v>
      </c>
      <c r="AJ13" s="19">
        <v>1241</v>
      </c>
      <c r="AK13" s="36">
        <f>AJ13/AJ11</f>
        <v>0.49659863945578231</v>
      </c>
      <c r="AL13" s="19">
        <v>1013</v>
      </c>
      <c r="AM13" s="36">
        <f>AL13/AL11</f>
        <v>0.48399426660296224</v>
      </c>
      <c r="AN13" s="19">
        <v>1278</v>
      </c>
      <c r="AO13" s="36">
        <f>AN13/AN11</f>
        <v>0.50374458021284985</v>
      </c>
      <c r="AP13" s="22">
        <v>1592</v>
      </c>
      <c r="AQ13" s="36">
        <f>AP13/AP11</f>
        <v>0.50895140664961636</v>
      </c>
      <c r="AR13" s="19">
        <v>896</v>
      </c>
      <c r="AS13" s="36">
        <f>AR13/AR11</f>
        <v>0.49805447470817121</v>
      </c>
      <c r="AT13" s="19">
        <v>541</v>
      </c>
      <c r="AU13" s="36">
        <f>AT13/AT11</f>
        <v>0.47623239436619719</v>
      </c>
      <c r="AV13" s="19">
        <v>991</v>
      </c>
      <c r="AW13" s="36">
        <f>AV13/AV11</f>
        <v>0.47805113362276891</v>
      </c>
      <c r="AX13" s="19">
        <v>1351</v>
      </c>
      <c r="AY13" s="36">
        <f>AX13/AX11</f>
        <v>0.5065616797900262</v>
      </c>
      <c r="AZ13" s="19">
        <v>999</v>
      </c>
      <c r="BA13" s="36">
        <f>AZ13/AZ11</f>
        <v>0.49357707509881421</v>
      </c>
      <c r="BB13" s="19">
        <v>899</v>
      </c>
      <c r="BC13" s="36">
        <f>BB13/BB11</f>
        <v>0.48965141612200436</v>
      </c>
      <c r="BD13" s="19">
        <v>1306</v>
      </c>
      <c r="BE13" s="36">
        <f>BD13/BD11</f>
        <v>0.48877245508982037</v>
      </c>
      <c r="BF13" s="19">
        <v>683</v>
      </c>
      <c r="BG13" s="36">
        <f>BF13/BF11</f>
        <v>0.48681397006414823</v>
      </c>
      <c r="BH13" s="19">
        <v>492</v>
      </c>
      <c r="BI13" s="36">
        <f>BH13/BH11</f>
        <v>0.45345622119815671</v>
      </c>
      <c r="BJ13" s="19">
        <v>832</v>
      </c>
      <c r="BK13" s="124">
        <f>BJ13/BJ11</f>
        <v>0.47299602046617395</v>
      </c>
      <c r="BL13" s="49">
        <f>AVERAGE(B13,D13,F13,H13,J13,L13,N13,P13,R13,T13,V13,X13,Z13,AB13,AD13,AF13,AH13,AJ13,AL13,AN13,AP13,AR13,AT13,AV13,AX13,AZ13,BB13,BD13,BF13,BH13,BJ13)</f>
        <v>1196.3225806451612</v>
      </c>
      <c r="BM13" s="59">
        <f>BL13/BL11</f>
        <v>0.48757592490336832</v>
      </c>
      <c r="BN13" s="49">
        <f>SUM(B13,D13,F13,H13,J13,L13,N13,P13,R13,T13,V13,X13,Z13,AB13,AD13,AF13,AH13,AJ13,AL13,AN13,AP13,AR13,AT13,AV13,AX13,AZ13,BB13,BD13,BF13,BH13,BJ13)</f>
        <v>37086</v>
      </c>
      <c r="BQ13" s="8"/>
    </row>
    <row r="14" spans="1:71" ht="15.75" customHeight="1" thickBot="1">
      <c r="A14" s="84" t="s">
        <v>46</v>
      </c>
      <c r="B14" s="19">
        <v>138</v>
      </c>
      <c r="C14" s="37">
        <f>B14/B11</f>
        <v>0.15753424657534246</v>
      </c>
      <c r="D14" s="19">
        <v>185</v>
      </c>
      <c r="E14" s="37">
        <f>D14/D11</f>
        <v>0.14835605453087411</v>
      </c>
      <c r="F14" s="19">
        <v>259</v>
      </c>
      <c r="G14" s="37">
        <f>F14/F11</f>
        <v>0.13531870428422152</v>
      </c>
      <c r="H14" s="19">
        <v>232</v>
      </c>
      <c r="I14" s="37">
        <f>H14/H11</f>
        <v>0.14001207000603499</v>
      </c>
      <c r="J14" s="19">
        <v>270</v>
      </c>
      <c r="K14" s="37">
        <f>J14/J11</f>
        <v>0.15109121432568551</v>
      </c>
      <c r="L14" s="19">
        <v>241</v>
      </c>
      <c r="M14" s="37">
        <f>L14/L11</f>
        <v>0.14941103533787972</v>
      </c>
      <c r="N14" s="19">
        <v>200</v>
      </c>
      <c r="O14" s="37">
        <f>N14/N11</f>
        <v>0.15552099533437014</v>
      </c>
      <c r="P14" s="19">
        <v>223</v>
      </c>
      <c r="Q14" s="37">
        <f>P14/P11</f>
        <v>0.15671117357695011</v>
      </c>
      <c r="R14" s="19">
        <v>159</v>
      </c>
      <c r="S14" s="37">
        <f>R14/R11</f>
        <v>0.12221368178324366</v>
      </c>
      <c r="T14" s="19">
        <v>699</v>
      </c>
      <c r="U14" s="37">
        <f>T14/T11</f>
        <v>0.15807327001356852</v>
      </c>
      <c r="V14" s="19">
        <v>584</v>
      </c>
      <c r="W14" s="37">
        <f>V14/V11</f>
        <v>0.1465863453815261</v>
      </c>
      <c r="X14" s="19">
        <v>772</v>
      </c>
      <c r="Y14" s="37">
        <f>X14/X11</f>
        <v>0.16283484496941575</v>
      </c>
      <c r="Z14" s="19">
        <v>664</v>
      </c>
      <c r="AA14" s="37">
        <f>Z14/Z11</f>
        <v>0.15056689342403629</v>
      </c>
      <c r="AB14" s="19">
        <v>1152</v>
      </c>
      <c r="AC14" s="37">
        <f>AB14/AB11</f>
        <v>0.16389244558258642</v>
      </c>
      <c r="AD14" s="19">
        <v>685</v>
      </c>
      <c r="AE14" s="37">
        <f>AD14/AD11</f>
        <v>0.17018633540372671</v>
      </c>
      <c r="AF14" s="19">
        <v>364</v>
      </c>
      <c r="AG14" s="37">
        <f>AF14/AF11</f>
        <v>0.17618586640851888</v>
      </c>
      <c r="AH14" s="19">
        <v>599</v>
      </c>
      <c r="AI14" s="37">
        <f>AH14/AH11</f>
        <v>0.16778711484593836</v>
      </c>
      <c r="AJ14" s="19">
        <v>398</v>
      </c>
      <c r="AK14" s="37">
        <f>AJ14/AJ11</f>
        <v>0.15926370548219287</v>
      </c>
      <c r="AL14" s="19">
        <v>320</v>
      </c>
      <c r="AM14" s="37">
        <f>AL14/AL11</f>
        <v>0.15289058767319638</v>
      </c>
      <c r="AN14" s="19">
        <v>379</v>
      </c>
      <c r="AO14" s="37">
        <f>AN14/AN11</f>
        <v>0.14938904217579818</v>
      </c>
      <c r="AP14" s="22">
        <v>479</v>
      </c>
      <c r="AQ14" s="37">
        <f>AP14/AP11</f>
        <v>0.15313299232736574</v>
      </c>
      <c r="AR14" s="19">
        <v>264</v>
      </c>
      <c r="AS14" s="37">
        <f>AR14/AR11</f>
        <v>0.14674819344080045</v>
      </c>
      <c r="AT14" s="19">
        <v>168</v>
      </c>
      <c r="AU14" s="37">
        <f>AT14/AT11</f>
        <v>0.14788732394366197</v>
      </c>
      <c r="AV14" s="19">
        <v>279</v>
      </c>
      <c r="AW14" s="37">
        <f>AV14/AV11</f>
        <v>0.1345875542691751</v>
      </c>
      <c r="AX14" s="19">
        <v>400</v>
      </c>
      <c r="AY14" s="37">
        <f>AX14/AX11</f>
        <v>0.14998125234345708</v>
      </c>
      <c r="AZ14" s="19">
        <v>301</v>
      </c>
      <c r="BA14" s="37">
        <f>AZ14/AZ11</f>
        <v>0.14871541501976285</v>
      </c>
      <c r="BB14" s="19">
        <v>276</v>
      </c>
      <c r="BC14" s="37">
        <f>BB14/BB11</f>
        <v>0.15032679738562091</v>
      </c>
      <c r="BD14" s="19">
        <v>397</v>
      </c>
      <c r="BE14" s="37">
        <f>BD14/BD11</f>
        <v>0.14857784431137724</v>
      </c>
      <c r="BF14" s="19">
        <v>192</v>
      </c>
      <c r="BG14" s="37">
        <f>BF14/BF11</f>
        <v>0.13684960798289381</v>
      </c>
      <c r="BH14" s="19">
        <v>148</v>
      </c>
      <c r="BI14" s="37">
        <f>BH14/BH11</f>
        <v>0.13640552995391705</v>
      </c>
      <c r="BJ14" s="19">
        <v>248</v>
      </c>
      <c r="BK14" s="125">
        <f>BJ14/BJ11</f>
        <v>0.14098919840818647</v>
      </c>
      <c r="BL14" s="50">
        <f>AVERAGE(B14,D14,F14,H14,J14,L14,N14,P14,R14,T14,V14,X14,Z14,AB14,AD14,AF14,AH14,AJ14,AL14,AN14,AP14,AR14,AT14,AV14,AX14,AZ14,BB14,BD14,BF14,BH14,BJ14)</f>
        <v>376.61290322580646</v>
      </c>
      <c r="BM14" s="62">
        <f>BL14/BL11</f>
        <v>0.15349320291341276</v>
      </c>
      <c r="BN14" s="50">
        <f>SUM(B14,D14,F14,H14,J14,L14,N14,P14,R14,T14,V14,X14,Z14,AB14,AD14,AF14,AH14,AJ14,AL14,AN14,AP14,AR14,AT14,AV14,AX14,AZ14,BB14,BD14,BF14,BH14,BJ14)</f>
        <v>11675</v>
      </c>
      <c r="BQ14" s="8"/>
    </row>
    <row r="15" spans="1:71" ht="15.75" customHeight="1" thickBot="1">
      <c r="A15" s="6" t="s">
        <v>47</v>
      </c>
      <c r="B15" s="21"/>
      <c r="C15" s="46"/>
      <c r="D15" s="21"/>
      <c r="E15" s="46"/>
      <c r="F15" s="21"/>
      <c r="G15" s="46"/>
      <c r="H15" s="21"/>
      <c r="I15" s="46"/>
      <c r="J15" s="21"/>
      <c r="K15" s="46"/>
      <c r="L15" s="21"/>
      <c r="M15" s="46"/>
      <c r="N15" s="21"/>
      <c r="O15" s="46"/>
      <c r="P15" s="21"/>
      <c r="Q15" s="46"/>
      <c r="R15" s="21"/>
      <c r="S15" s="46"/>
      <c r="T15" s="21"/>
      <c r="U15" s="46"/>
      <c r="V15" s="21"/>
      <c r="W15" s="46"/>
      <c r="X15" s="21"/>
      <c r="Y15" s="46"/>
      <c r="Z15" s="21"/>
      <c r="AA15" s="46"/>
      <c r="AB15" s="21"/>
      <c r="AC15" s="46"/>
      <c r="AD15" s="20"/>
      <c r="AE15" s="46"/>
      <c r="AF15" s="20"/>
      <c r="AG15" s="46"/>
      <c r="AH15" s="20"/>
      <c r="AI15" s="46"/>
      <c r="AJ15" s="20"/>
      <c r="AK15" s="46"/>
      <c r="AL15" s="20"/>
      <c r="AM15" s="46"/>
      <c r="AN15" s="20"/>
      <c r="AO15" s="46"/>
      <c r="AP15" s="20"/>
      <c r="AQ15" s="46"/>
      <c r="AR15" s="20"/>
      <c r="AS15" s="46"/>
      <c r="AT15" s="20"/>
      <c r="AU15" s="46"/>
      <c r="AV15" s="20"/>
      <c r="AW15" s="46"/>
      <c r="AX15" s="20"/>
      <c r="AY15" s="46"/>
      <c r="AZ15" s="20"/>
      <c r="BA15" s="46"/>
      <c r="BB15" s="20"/>
      <c r="BC15" s="46"/>
      <c r="BD15" s="20"/>
      <c r="BE15" s="46"/>
      <c r="BF15" s="20"/>
      <c r="BG15" s="46"/>
      <c r="BH15" s="20"/>
      <c r="BI15" s="46"/>
      <c r="BJ15" s="20"/>
      <c r="BK15" s="46"/>
      <c r="BL15" s="4" t="s">
        <v>31</v>
      </c>
      <c r="BM15" s="85" t="s">
        <v>32</v>
      </c>
      <c r="BN15" s="5" t="s">
        <v>33</v>
      </c>
      <c r="BO15" s="5" t="s">
        <v>48</v>
      </c>
      <c r="BP15" s="5" t="s">
        <v>49</v>
      </c>
    </row>
    <row r="16" spans="1:71">
      <c r="A16" s="9" t="s">
        <v>50</v>
      </c>
      <c r="B16" s="19">
        <v>596</v>
      </c>
      <c r="C16" s="44">
        <f>B16/B4</f>
        <v>0.16275259421081376</v>
      </c>
      <c r="D16" s="19">
        <v>926</v>
      </c>
      <c r="E16" s="44">
        <f>D16/D4</f>
        <v>0.17215095742703104</v>
      </c>
      <c r="F16" s="19">
        <v>1336</v>
      </c>
      <c r="G16" s="44">
        <f>F16/F4</f>
        <v>0.14914043313239561</v>
      </c>
      <c r="H16" s="19">
        <v>1484</v>
      </c>
      <c r="I16" s="44">
        <f>H16/H4</f>
        <v>0.16961938507257973</v>
      </c>
      <c r="J16" s="19">
        <v>1502</v>
      </c>
      <c r="K16" s="44">
        <f>J16/J4</f>
        <v>0.16162703109867643</v>
      </c>
      <c r="L16" s="19">
        <v>1599</v>
      </c>
      <c r="M16" s="44">
        <f>L16/L4</f>
        <v>0.18470601825112626</v>
      </c>
      <c r="N16" s="19">
        <v>1387</v>
      </c>
      <c r="O16" s="44">
        <f>N16/N4</f>
        <v>0.18310231023102311</v>
      </c>
      <c r="P16" s="19">
        <v>1500</v>
      </c>
      <c r="Q16" s="44">
        <f>P16/P4</f>
        <v>0.18057060310581438</v>
      </c>
      <c r="R16" s="19">
        <v>1342</v>
      </c>
      <c r="S16" s="44">
        <f>R16/R4</f>
        <v>0.16600692726373081</v>
      </c>
      <c r="T16" s="19">
        <v>1861</v>
      </c>
      <c r="U16" s="44">
        <f>T16/T4</f>
        <v>0.12040631469979296</v>
      </c>
      <c r="V16" s="19">
        <v>1704</v>
      </c>
      <c r="W16" s="44">
        <f>V16/V4</f>
        <v>0.11154752553024352</v>
      </c>
      <c r="X16" s="19">
        <v>1585</v>
      </c>
      <c r="Y16" s="44">
        <f>X16/X4</f>
        <v>0.10337855465692669</v>
      </c>
      <c r="Z16" s="19">
        <v>1476</v>
      </c>
      <c r="AA16" s="44">
        <f>Z16/Z4</f>
        <v>0.10500853727945361</v>
      </c>
      <c r="AB16" s="19">
        <v>1989</v>
      </c>
      <c r="AC16" s="44">
        <f>AB16/AB4</f>
        <v>0.10504911798880322</v>
      </c>
      <c r="AD16" s="22">
        <v>1913</v>
      </c>
      <c r="AE16" s="44">
        <f>AD16/AD4</f>
        <v>0.12361873990306947</v>
      </c>
      <c r="AF16" s="22">
        <v>1645</v>
      </c>
      <c r="AG16" s="44">
        <f>AF16/AF4</f>
        <v>0.16705595612877019</v>
      </c>
      <c r="AH16" s="22">
        <v>1824</v>
      </c>
      <c r="AI16" s="44">
        <f>AH16/AH4</f>
        <v>0.1265875494482615</v>
      </c>
      <c r="AJ16" s="22">
        <v>1629</v>
      </c>
      <c r="AK16" s="44">
        <f>AJ16/AJ4</f>
        <v>0.15947136563876652</v>
      </c>
      <c r="AL16" s="22">
        <v>1709</v>
      </c>
      <c r="AM16" s="44">
        <f>AL16/AL4</f>
        <v>0.19491332116788321</v>
      </c>
      <c r="AN16" s="22">
        <v>1758</v>
      </c>
      <c r="AO16" s="44">
        <f>AN16/AN4</f>
        <v>0.1830868569048115</v>
      </c>
      <c r="AP16" s="22">
        <v>1925</v>
      </c>
      <c r="AQ16" s="44">
        <f>AP16/AP4</f>
        <v>0.18153526970954356</v>
      </c>
      <c r="AR16" s="22">
        <v>1690</v>
      </c>
      <c r="AS16" s="44">
        <f>AR16/AR4</f>
        <v>0.21925272444213803</v>
      </c>
      <c r="AT16" s="22">
        <v>1511</v>
      </c>
      <c r="AU16" s="44">
        <f>AT16/AT4</f>
        <v>0.24343483164169485</v>
      </c>
      <c r="AV16" s="22">
        <v>1731</v>
      </c>
      <c r="AW16" s="44">
        <f>AV16/AV4</f>
        <v>0.19167312589967889</v>
      </c>
      <c r="AX16" s="22">
        <v>1777</v>
      </c>
      <c r="AY16" s="44">
        <f>AX16/AX4</f>
        <v>0.18327145214521451</v>
      </c>
      <c r="AZ16" s="22">
        <v>1635</v>
      </c>
      <c r="BA16" s="44">
        <f>AZ16/AZ4</f>
        <v>0.20517003388128999</v>
      </c>
      <c r="BB16" s="22">
        <v>1574</v>
      </c>
      <c r="BC16" s="44">
        <f>BB16/BB4</f>
        <v>0.20922504320085072</v>
      </c>
      <c r="BD16" s="22">
        <v>1821</v>
      </c>
      <c r="BE16" s="44">
        <f>BD16/BD4</f>
        <v>0.21529912508867344</v>
      </c>
      <c r="BF16" s="22">
        <v>1701</v>
      </c>
      <c r="BG16" s="44">
        <f>BF16/BF4</f>
        <v>0.26653086806643683</v>
      </c>
      <c r="BH16" s="22">
        <v>1464</v>
      </c>
      <c r="BI16" s="44">
        <f>BH16/BH4</f>
        <v>0.25051334702258726</v>
      </c>
      <c r="BJ16" s="22">
        <v>1699</v>
      </c>
      <c r="BK16" s="44">
        <f>BJ16/BJ4</f>
        <v>0.21916924664602683</v>
      </c>
      <c r="BL16" s="49">
        <f>AVERAGE(B16,D16,F16,H16,J16,L16,N16,P16,R16,T16,V16,X16,Z16,AB16,AD16,AF16,AH16,AJ16,AL16,AN16,AP16,AR16,AT16,AV16,AX16,AZ16,BB16,BD16,BF16,BH16,BJ16)</f>
        <v>1590.0967741935483</v>
      </c>
      <c r="BM16" s="60">
        <f>BL16/BL4</f>
        <v>0.16257156803250575</v>
      </c>
      <c r="BN16" s="49">
        <f>SUM(B16,D16,F16,H16,J16,L16,N16,P16,R16,T16,V16,X16,Z16,AB16,AD16,AF16,AH16,AJ16,AL16,AN16,AP16,AR16,AT16,AV16,AX16,AZ16,BB16,BD16,BF16,BH16,BJ16)</f>
        <v>49293</v>
      </c>
      <c r="BO16" s="32">
        <v>1</v>
      </c>
      <c r="BP16" s="32">
        <f>BN16/BN4</f>
        <v>0.16257156803250575</v>
      </c>
      <c r="BS16" s="68"/>
    </row>
    <row r="17" spans="1:71">
      <c r="A17" s="9" t="s">
        <v>51</v>
      </c>
      <c r="B17" s="19">
        <v>368</v>
      </c>
      <c r="C17" s="38">
        <f>B17/B16</f>
        <v>0.6174496644295302</v>
      </c>
      <c r="D17" s="19">
        <v>611</v>
      </c>
      <c r="E17" s="38">
        <f>D17/D16</f>
        <v>0.65982721382289422</v>
      </c>
      <c r="F17" s="19">
        <v>937</v>
      </c>
      <c r="G17" s="38">
        <f>F17/F16</f>
        <v>0.70134730538922152</v>
      </c>
      <c r="H17" s="19">
        <v>1034</v>
      </c>
      <c r="I17" s="38">
        <f>H17/H16</f>
        <v>0.69676549865229109</v>
      </c>
      <c r="J17" s="19">
        <v>1101</v>
      </c>
      <c r="K17" s="44">
        <f>J17/J16</f>
        <v>0.73302263648468713</v>
      </c>
      <c r="L17" s="19">
        <v>1200</v>
      </c>
      <c r="M17" s="38">
        <f>L17/L16</f>
        <v>0.75046904315196994</v>
      </c>
      <c r="N17" s="19">
        <v>995</v>
      </c>
      <c r="O17" s="38">
        <f>N17/N16</f>
        <v>0.71737563085796685</v>
      </c>
      <c r="P17" s="19">
        <v>1084</v>
      </c>
      <c r="Q17" s="38">
        <f>P17/P16</f>
        <v>0.72266666666666668</v>
      </c>
      <c r="R17" s="19">
        <v>962</v>
      </c>
      <c r="S17" s="44">
        <f>R17/R16</f>
        <v>0.71684053651266766</v>
      </c>
      <c r="T17" s="19">
        <v>1329</v>
      </c>
      <c r="U17" s="44">
        <f>T17/T16</f>
        <v>0.71413218699623859</v>
      </c>
      <c r="V17" s="19">
        <v>1254</v>
      </c>
      <c r="W17" s="44">
        <f>V17/V16</f>
        <v>0.7359154929577465</v>
      </c>
      <c r="X17" s="19">
        <v>1133</v>
      </c>
      <c r="Y17" s="44">
        <f>X17/X16</f>
        <v>0.71482649842271295</v>
      </c>
      <c r="Z17" s="19">
        <v>1115</v>
      </c>
      <c r="AA17" s="44">
        <f>Z17/Z16</f>
        <v>0.75542005420054203</v>
      </c>
      <c r="AB17" s="19">
        <v>1392</v>
      </c>
      <c r="AC17" s="44">
        <f>AB17/AB16</f>
        <v>0.69984917043740569</v>
      </c>
      <c r="AD17" s="22">
        <v>1377</v>
      </c>
      <c r="AE17" s="44">
        <f>AD17/AD16</f>
        <v>0.71981181390486149</v>
      </c>
      <c r="AF17" s="22">
        <v>1216</v>
      </c>
      <c r="AG17" s="44">
        <f>AF17/AF16</f>
        <v>0.73920972644376903</v>
      </c>
      <c r="AH17" s="22">
        <v>1392</v>
      </c>
      <c r="AI17" s="44">
        <f>AH17/AH16</f>
        <v>0.76315789473684215</v>
      </c>
      <c r="AJ17" s="22">
        <v>1229</v>
      </c>
      <c r="AK17" s="44">
        <f>AJ17/AJ16</f>
        <v>0.75445058317986491</v>
      </c>
      <c r="AL17" s="22">
        <v>1260</v>
      </c>
      <c r="AM17" s="44">
        <f>AL17/AL16</f>
        <v>0.73727325921591569</v>
      </c>
      <c r="AN17" s="22">
        <v>1293</v>
      </c>
      <c r="AO17" s="44">
        <f>AN17/AN16</f>
        <v>0.73549488054607504</v>
      </c>
      <c r="AP17" s="22">
        <v>1429</v>
      </c>
      <c r="AQ17" s="44">
        <f>AP17/AP16</f>
        <v>0.7423376623376623</v>
      </c>
      <c r="AR17" s="22">
        <v>1243</v>
      </c>
      <c r="AS17" s="44">
        <f>AR17/AR16</f>
        <v>0.73550295857988168</v>
      </c>
      <c r="AT17" s="22">
        <v>1119</v>
      </c>
      <c r="AU17" s="44">
        <f>AT17/AT16</f>
        <v>0.74056915949702184</v>
      </c>
      <c r="AV17" s="22">
        <v>1306</v>
      </c>
      <c r="AW17" s="44">
        <f>AV17/AV16</f>
        <v>0.7544771808203351</v>
      </c>
      <c r="AX17" s="22">
        <v>1324</v>
      </c>
      <c r="AY17" s="44">
        <f>AX17/AX16</f>
        <v>0.74507597073719756</v>
      </c>
      <c r="AZ17" s="22">
        <v>1224</v>
      </c>
      <c r="BA17" s="44">
        <f>AZ17/AZ16</f>
        <v>0.74862385321100922</v>
      </c>
      <c r="BB17" s="22">
        <v>1155</v>
      </c>
      <c r="BC17" s="44">
        <f>BB17/BB16</f>
        <v>0.73379923761118171</v>
      </c>
      <c r="BD17" s="22">
        <v>1359</v>
      </c>
      <c r="BE17" s="44">
        <f>BD17/BD16</f>
        <v>0.74629324546952225</v>
      </c>
      <c r="BF17" s="22">
        <v>1303</v>
      </c>
      <c r="BG17" s="44">
        <f>BF17/BF16</f>
        <v>0.76601998824221051</v>
      </c>
      <c r="BH17" s="22">
        <v>1085</v>
      </c>
      <c r="BI17" s="44">
        <f>BH17/BH16</f>
        <v>0.74112021857923494</v>
      </c>
      <c r="BJ17" s="22">
        <v>1274</v>
      </c>
      <c r="BK17" s="44">
        <f>BJ17/BJ16</f>
        <v>0.74985285462036488</v>
      </c>
      <c r="BL17" s="49">
        <f>AVERAGE(B17,D17,F17,H17,J17,L17,N17,P17,R17,T17,V17,X17,Z17,AB17,AD17,AF17,AH17,AJ17,AL17,AN17,AP17,AR17,AT17,AV17,AX17,AZ17,BB17,BD17,BF17,BH17,BJ17)</f>
        <v>1164.6129032258063</v>
      </c>
      <c r="BM17" s="60">
        <f>BL17/BL16</f>
        <v>0.73241636743553851</v>
      </c>
      <c r="BN17" s="49">
        <f>SUM(B17,D17,F17,H17,J17,L17,N17,P17,R17,T17,V17,X17,Z17,AB17,AD17,AF17,AH17,AJ17,AL17,AN17,AP17,AR17,AT17,AV17,AX17,AZ17,BB17,BD17,BF17,BH17,BJ17)</f>
        <v>36103</v>
      </c>
      <c r="BO17" s="32">
        <f>BL17/BL16</f>
        <v>0.73241636743553851</v>
      </c>
      <c r="BP17" s="32">
        <f>BN17/BN4</f>
        <v>0.11907007730666737</v>
      </c>
      <c r="BS17" s="67"/>
    </row>
    <row r="18" spans="1:71">
      <c r="A18" s="9" t="s">
        <v>52</v>
      </c>
      <c r="B18" s="19">
        <v>332</v>
      </c>
      <c r="C18" s="38">
        <f>B18/B16</f>
        <v>0.55704697986577179</v>
      </c>
      <c r="D18" s="19">
        <v>579</v>
      </c>
      <c r="E18" s="38">
        <f>D18/D16</f>
        <v>0.62526997840172782</v>
      </c>
      <c r="F18" s="19">
        <v>885</v>
      </c>
      <c r="G18" s="38">
        <f>F18/F16</f>
        <v>0.66242514970059885</v>
      </c>
      <c r="H18" s="19">
        <v>957</v>
      </c>
      <c r="I18" s="38">
        <f>H18/H16</f>
        <v>0.64487870619946097</v>
      </c>
      <c r="J18" s="19">
        <v>1030</v>
      </c>
      <c r="K18" s="44">
        <f>J18/J16</f>
        <v>0.68575233022636484</v>
      </c>
      <c r="L18" s="19">
        <v>1132</v>
      </c>
      <c r="M18" s="38">
        <f>L18/L16</f>
        <v>0.70794246404002503</v>
      </c>
      <c r="N18" s="19">
        <v>918</v>
      </c>
      <c r="O18" s="38">
        <f>N18/N16</f>
        <v>0.661860129776496</v>
      </c>
      <c r="P18" s="19">
        <v>1030</v>
      </c>
      <c r="Q18" s="38">
        <f>P18/P16</f>
        <v>0.68666666666666665</v>
      </c>
      <c r="R18" s="19">
        <v>909</v>
      </c>
      <c r="S18" s="44">
        <f>R18/R16</f>
        <v>0.67734724292101345</v>
      </c>
      <c r="T18" s="19">
        <v>1246</v>
      </c>
      <c r="U18" s="44">
        <f>T18/T16</f>
        <v>0.66953250940354647</v>
      </c>
      <c r="V18" s="19">
        <v>1172</v>
      </c>
      <c r="W18" s="44">
        <f>V18/V16</f>
        <v>0.68779342723004699</v>
      </c>
      <c r="X18" s="19">
        <v>1066</v>
      </c>
      <c r="Y18" s="44">
        <f>X18/X16</f>
        <v>0.67255520504731858</v>
      </c>
      <c r="Z18" s="19">
        <v>1053</v>
      </c>
      <c r="AA18" s="44">
        <f>Z18/Z16</f>
        <v>0.71341463414634143</v>
      </c>
      <c r="AB18" s="19">
        <v>1301</v>
      </c>
      <c r="AC18" s="44">
        <f>AB18/AB16</f>
        <v>0.65409753645047763</v>
      </c>
      <c r="AD18" s="22">
        <v>1291</v>
      </c>
      <c r="AE18" s="44">
        <f>AD18/AD16</f>
        <v>0.67485624673288025</v>
      </c>
      <c r="AF18" s="22">
        <v>1132</v>
      </c>
      <c r="AG18" s="44">
        <f>AF18/AF16</f>
        <v>0.68814589665653492</v>
      </c>
      <c r="AH18" s="22">
        <v>1301</v>
      </c>
      <c r="AI18" s="44">
        <f>AH18/AH16</f>
        <v>0.71326754385964908</v>
      </c>
      <c r="AJ18" s="22">
        <v>1142</v>
      </c>
      <c r="AK18" s="44">
        <f>AJ18/AJ16</f>
        <v>0.70104358502148556</v>
      </c>
      <c r="AL18" s="22">
        <v>1167</v>
      </c>
      <c r="AM18" s="44">
        <f>AL18/AL16</f>
        <v>0.68285547103569344</v>
      </c>
      <c r="AN18" s="22">
        <v>1204</v>
      </c>
      <c r="AO18" s="44">
        <f>AN18/AN16</f>
        <v>0.68486916951080778</v>
      </c>
      <c r="AP18" s="22">
        <v>1334</v>
      </c>
      <c r="AQ18" s="44">
        <f>AP18/AP16</f>
        <v>0.69298701298701304</v>
      </c>
      <c r="AR18" s="22">
        <v>1172</v>
      </c>
      <c r="AS18" s="44">
        <f>AR18/AR16</f>
        <v>0.69349112426035497</v>
      </c>
      <c r="AT18" s="22">
        <v>1040</v>
      </c>
      <c r="AU18" s="44">
        <f>AT18/AT16</f>
        <v>0.6882859033752482</v>
      </c>
      <c r="AV18" s="22">
        <v>1232</v>
      </c>
      <c r="AW18" s="44">
        <f>AV18/AV16</f>
        <v>0.71172732524552285</v>
      </c>
      <c r="AX18" s="22">
        <v>1242</v>
      </c>
      <c r="AY18" s="44">
        <f>AX18/AX16</f>
        <v>0.69893078221722005</v>
      </c>
      <c r="AZ18" s="22">
        <v>1156</v>
      </c>
      <c r="BA18" s="44">
        <f>AZ18/AZ16</f>
        <v>0.70703363914373085</v>
      </c>
      <c r="BB18" s="22">
        <v>1082</v>
      </c>
      <c r="BC18" s="44">
        <f>BB18/BB16</f>
        <v>0.68742058449809407</v>
      </c>
      <c r="BD18" s="22">
        <v>1266</v>
      </c>
      <c r="BE18" s="44">
        <f>BD18/BD16</f>
        <v>0.69522240527182866</v>
      </c>
      <c r="BF18" s="22">
        <v>1207</v>
      </c>
      <c r="BG18" s="44">
        <f>BF18/BF16</f>
        <v>0.70958259847148741</v>
      </c>
      <c r="BH18" s="22">
        <v>1017</v>
      </c>
      <c r="BI18" s="44">
        <f>BH18/BH16</f>
        <v>0.69467213114754101</v>
      </c>
      <c r="BJ18" s="22">
        <v>1176</v>
      </c>
      <c r="BK18" s="44">
        <f>BJ18/BJ16</f>
        <v>0.69217186580341372</v>
      </c>
      <c r="BL18" s="49">
        <f>AVERAGE(B18,D18,F18,H18,J18,L18,N18,P18,R18,T18,V18,X18,Z18,AB18,AD18,AF18,AH18,AJ18,AL18,AN18,AP18,AR18,AT18,AV18,AX18,AZ18,BB18,BD18,BF18,BH18,BJ18)</f>
        <v>1089.3870967741937</v>
      </c>
      <c r="BM18" s="60">
        <f>BL18/BL16</f>
        <v>0.68510741890329263</v>
      </c>
      <c r="BN18" s="49">
        <f>SUM(B18,D18,F18,H18,J18,L18,N18,P18,R18,T18,V18,X18,Z18,AB18,AD18,AF18,AH18,AJ18,AL18,AN18,AP18,AR18,AT18,AV18,AX18,AZ18,BB18,BD18,BF18,BH18,BJ18)</f>
        <v>33771</v>
      </c>
      <c r="BO18" s="32">
        <f>BL18/BL17</f>
        <v>0.9354070298867132</v>
      </c>
      <c r="BP18" s="32">
        <f>BN18/BN4</f>
        <v>0.11137898736181104</v>
      </c>
      <c r="BS18" s="67"/>
    </row>
    <row r="19" spans="1:71" ht="15.75" customHeight="1" thickBot="1">
      <c r="A19" s="9" t="s">
        <v>53</v>
      </c>
      <c r="B19" s="19">
        <v>310</v>
      </c>
      <c r="C19" s="39">
        <f>B19/B16</f>
        <v>0.52013422818791943</v>
      </c>
      <c r="D19" s="19">
        <v>555</v>
      </c>
      <c r="E19" s="39">
        <f>D19/D16</f>
        <v>0.59935205183585316</v>
      </c>
      <c r="F19" s="19">
        <v>836</v>
      </c>
      <c r="G19" s="39">
        <f>F19/F16</f>
        <v>0.62574850299401197</v>
      </c>
      <c r="H19" s="19">
        <v>904</v>
      </c>
      <c r="I19" s="39">
        <f>H19/H16</f>
        <v>0.60916442048517516</v>
      </c>
      <c r="J19" s="19">
        <v>982</v>
      </c>
      <c r="K19" s="45">
        <f>J19/J16</f>
        <v>0.65379494007989347</v>
      </c>
      <c r="L19" s="19">
        <v>1092</v>
      </c>
      <c r="M19" s="39">
        <f>L19/L16</f>
        <v>0.68292682926829273</v>
      </c>
      <c r="N19" s="19">
        <v>876</v>
      </c>
      <c r="O19" s="39">
        <f>N19/N16</f>
        <v>0.63157894736842102</v>
      </c>
      <c r="P19" s="19">
        <v>980</v>
      </c>
      <c r="Q19" s="39">
        <f>P19/P16</f>
        <v>0.65333333333333332</v>
      </c>
      <c r="R19" s="19">
        <v>874</v>
      </c>
      <c r="S19" s="45">
        <f>R19/R16</f>
        <v>0.65126676602086442</v>
      </c>
      <c r="T19" s="19">
        <v>1189</v>
      </c>
      <c r="U19" s="45">
        <f>T19/T16</f>
        <v>0.63890381515314343</v>
      </c>
      <c r="V19" s="19">
        <v>1104</v>
      </c>
      <c r="W19" s="45">
        <f>V19/V16</f>
        <v>0.647887323943662</v>
      </c>
      <c r="X19" s="19">
        <v>993</v>
      </c>
      <c r="Y19" s="45">
        <f>X19/X16</f>
        <v>0.62649842271293377</v>
      </c>
      <c r="Z19" s="19">
        <v>1009</v>
      </c>
      <c r="AA19" s="45">
        <f>Z19/Z16</f>
        <v>0.68360433604336046</v>
      </c>
      <c r="AB19" s="19">
        <v>1209</v>
      </c>
      <c r="AC19" s="45">
        <f>AB19/AB16</f>
        <v>0.60784313725490191</v>
      </c>
      <c r="AD19" s="22">
        <v>1243</v>
      </c>
      <c r="AE19" s="45">
        <f>AD19/AD16</f>
        <v>0.6497647673810768</v>
      </c>
      <c r="AF19" s="22">
        <v>1084</v>
      </c>
      <c r="AG19" s="45">
        <f>AF19/AF16</f>
        <v>0.65896656534954412</v>
      </c>
      <c r="AH19" s="22">
        <v>1238</v>
      </c>
      <c r="AI19" s="45">
        <f>AH19/AH16</f>
        <v>0.67872807017543857</v>
      </c>
      <c r="AJ19" s="22">
        <v>1091</v>
      </c>
      <c r="AK19" s="45">
        <f>AJ19/AJ16</f>
        <v>0.66973603437691831</v>
      </c>
      <c r="AL19" s="22">
        <v>1106</v>
      </c>
      <c r="AM19" s="45">
        <f>AL19/AL16</f>
        <v>0.64716208308952605</v>
      </c>
      <c r="AN19" s="22">
        <v>1143</v>
      </c>
      <c r="AO19" s="45">
        <f>AN19/AN16</f>
        <v>0.65017064846416384</v>
      </c>
      <c r="AP19" s="22">
        <v>1266</v>
      </c>
      <c r="AQ19" s="45">
        <f>AP19/AP16</f>
        <v>0.65766233766233761</v>
      </c>
      <c r="AR19" s="22">
        <v>1113</v>
      </c>
      <c r="AS19" s="45">
        <f>AR19/AR16</f>
        <v>0.6585798816568047</v>
      </c>
      <c r="AT19" s="22">
        <v>978</v>
      </c>
      <c r="AU19" s="45">
        <f>AT19/AT16</f>
        <v>0.64725347452018533</v>
      </c>
      <c r="AV19" s="22">
        <v>1174</v>
      </c>
      <c r="AW19" s="45">
        <f>AV19/AV16</f>
        <v>0.67822068168688621</v>
      </c>
      <c r="AX19" s="22">
        <v>1193</v>
      </c>
      <c r="AY19" s="45">
        <f>AX19/AX16</f>
        <v>0.67135621834552617</v>
      </c>
      <c r="AZ19" s="22">
        <v>1092</v>
      </c>
      <c r="BA19" s="45">
        <f>AZ19/AZ16</f>
        <v>0.66788990825688077</v>
      </c>
      <c r="BB19" s="22">
        <v>1034</v>
      </c>
      <c r="BC19" s="45">
        <f>BB19/BB16</f>
        <v>0.65692503176620076</v>
      </c>
      <c r="BD19" s="22">
        <v>1208</v>
      </c>
      <c r="BE19" s="45">
        <f>BD19/BD16</f>
        <v>0.66337177375068646</v>
      </c>
      <c r="BF19" s="22">
        <v>1132</v>
      </c>
      <c r="BG19" s="45">
        <f>BF19/BF16</f>
        <v>0.66549088771310994</v>
      </c>
      <c r="BH19" s="22">
        <v>958</v>
      </c>
      <c r="BI19" s="45">
        <f>BH19/BH16</f>
        <v>0.65437158469945356</v>
      </c>
      <c r="BJ19" s="22">
        <v>1118</v>
      </c>
      <c r="BK19" s="45">
        <f>BJ19/BJ16</f>
        <v>0.65803413772807529</v>
      </c>
      <c r="BL19" s="49">
        <f>AVERAGE(B19,D19,F19,H19,J19,L19,N19,P19,R19,T19,V19,X19,Z19,AB19,AD19,AF19,AH19,AJ19,AL19,AN19,AP19,AR19,AT19,AV19,AX19,AZ19,BB19,BD19,BF19,BH19,BJ19)</f>
        <v>1034.9677419354839</v>
      </c>
      <c r="BM19" s="60">
        <f>BL19/BL16</f>
        <v>0.6508834925851541</v>
      </c>
      <c r="BN19" s="49">
        <f>SUM(B19,D19,F19,H19,J19,L19,N19,P19,R19,T19,V19,X19,Z19,AB19,AD19,AF19,AH19,AJ19,AL19,AN19,AP19,AR19,AT19,AV19,AX19,AZ19,BB19,BD19,BF19,BH19,BJ19)</f>
        <v>32084</v>
      </c>
      <c r="BO19" s="33">
        <f>BL19/BL18</f>
        <v>0.95004589736756384</v>
      </c>
      <c r="BP19" s="33">
        <f>BN19/BN4</f>
        <v>0.10581514999604232</v>
      </c>
      <c r="BS19" s="67"/>
    </row>
    <row r="20" spans="1:71">
      <c r="A20" s="6" t="s">
        <v>54</v>
      </c>
      <c r="B20" s="21"/>
      <c r="C20" s="44"/>
      <c r="D20" s="21"/>
      <c r="E20" s="44"/>
      <c r="F20" s="21"/>
      <c r="G20" s="44"/>
      <c r="H20" s="21"/>
      <c r="I20" s="44"/>
      <c r="J20" s="21"/>
      <c r="K20" s="44"/>
      <c r="L20" s="21"/>
      <c r="M20" s="44"/>
      <c r="N20" s="21"/>
      <c r="O20" s="44"/>
      <c r="P20" s="21"/>
      <c r="Q20" s="44"/>
      <c r="R20" s="21"/>
      <c r="S20" s="44"/>
      <c r="T20" s="21"/>
      <c r="U20" s="44"/>
      <c r="V20" s="21"/>
      <c r="W20" s="44"/>
      <c r="X20" s="21"/>
      <c r="Y20" s="44"/>
      <c r="Z20" s="21"/>
      <c r="AA20" s="44"/>
      <c r="AB20" s="21"/>
      <c r="AC20" s="44"/>
      <c r="AD20" s="21"/>
      <c r="AE20" s="44"/>
      <c r="AF20" s="21"/>
      <c r="AG20" s="44"/>
      <c r="AH20" s="21"/>
      <c r="AI20" s="44"/>
      <c r="AJ20" s="21"/>
      <c r="AK20" s="44"/>
      <c r="AL20" s="21"/>
      <c r="AM20" s="44"/>
      <c r="AN20" s="21"/>
      <c r="AO20" s="44"/>
      <c r="AP20" s="21"/>
      <c r="AQ20" s="44"/>
      <c r="AR20" s="21"/>
      <c r="AS20" s="44"/>
      <c r="AT20" s="21"/>
      <c r="AU20" s="44"/>
      <c r="AV20" s="21"/>
      <c r="AW20" s="44"/>
      <c r="AX20" s="21"/>
      <c r="AY20" s="44"/>
      <c r="AZ20" s="21"/>
      <c r="BA20" s="44"/>
      <c r="BB20" s="21"/>
      <c r="BC20" s="44"/>
      <c r="BD20" s="21"/>
      <c r="BE20" s="44"/>
      <c r="BF20" s="21"/>
      <c r="BG20" s="44"/>
      <c r="BH20" s="21"/>
      <c r="BI20" s="44"/>
      <c r="BJ20" s="21"/>
      <c r="BK20" s="44"/>
      <c r="BL20" s="48"/>
      <c r="BM20" s="57"/>
      <c r="BN20" s="48"/>
      <c r="BO20" s="8"/>
      <c r="BP20" s="68"/>
    </row>
    <row r="21" spans="1:71">
      <c r="A21" s="9" t="s">
        <v>55</v>
      </c>
      <c r="B21" s="19">
        <v>559</v>
      </c>
      <c r="C21" s="44">
        <f>B21/B4</f>
        <v>0.15264882577826325</v>
      </c>
      <c r="D21" s="19">
        <v>1011</v>
      </c>
      <c r="E21" s="44">
        <f>D21/D4</f>
        <v>0.18795315114333519</v>
      </c>
      <c r="F21" s="19">
        <v>3168</v>
      </c>
      <c r="G21" s="44">
        <f>F21/F4</f>
        <v>0.35365036838580038</v>
      </c>
      <c r="H21" s="19">
        <v>2617</v>
      </c>
      <c r="I21" s="44">
        <f>H21/H4</f>
        <v>0.29911989941707623</v>
      </c>
      <c r="J21" s="19">
        <v>2927</v>
      </c>
      <c r="K21" s="44">
        <f>J21/J4</f>
        <v>0.31496825567631553</v>
      </c>
      <c r="L21" s="19">
        <v>2957</v>
      </c>
      <c r="M21" s="44">
        <f>L21/L4</f>
        <v>0.34157329328866814</v>
      </c>
      <c r="N21" s="19">
        <v>2183</v>
      </c>
      <c r="O21" s="44">
        <f>N21/N4</f>
        <v>0.28818481848184818</v>
      </c>
      <c r="P21" s="19">
        <v>2445</v>
      </c>
      <c r="Q21" s="44">
        <f>P21/P4</f>
        <v>0.29433008306247743</v>
      </c>
      <c r="R21" s="19">
        <v>1756</v>
      </c>
      <c r="S21" s="44">
        <f>R21/R4</f>
        <v>0.21721919841662543</v>
      </c>
      <c r="T21" s="19">
        <v>4979</v>
      </c>
      <c r="U21" s="44">
        <f>T21/T4</f>
        <v>0.32214026915113869</v>
      </c>
      <c r="V21" s="19">
        <v>5143</v>
      </c>
      <c r="W21" s="44">
        <f>V21/V4</f>
        <v>0.33667190363969624</v>
      </c>
      <c r="X21" s="19">
        <v>5880</v>
      </c>
      <c r="Y21" s="44">
        <f>X21/X4</f>
        <v>0.38351160970519177</v>
      </c>
      <c r="Z21" s="19">
        <v>5276</v>
      </c>
      <c r="AA21" s="44">
        <f>Z21/Z4</f>
        <v>0.37535571997723394</v>
      </c>
      <c r="AB21" s="19">
        <v>8137</v>
      </c>
      <c r="AC21" s="44">
        <f>AB21/AB4</f>
        <v>0.42975599450723567</v>
      </c>
      <c r="AD21" s="19">
        <v>7519</v>
      </c>
      <c r="AE21" s="44">
        <f>AD21/AD4</f>
        <v>0.48588045234248789</v>
      </c>
      <c r="AF21" s="19">
        <v>4059</v>
      </c>
      <c r="AG21" s="44">
        <f>AF21/AF4</f>
        <v>0.41220676348126334</v>
      </c>
      <c r="AH21" s="19">
        <v>8115</v>
      </c>
      <c r="AI21" s="44">
        <f>AH21/AH4</f>
        <v>0.56318967312096602</v>
      </c>
      <c r="AJ21" s="19">
        <v>3822</v>
      </c>
      <c r="AK21" s="44">
        <f>AJ21/AJ4</f>
        <v>0.37415565345080765</v>
      </c>
      <c r="AL21" s="19">
        <v>2726</v>
      </c>
      <c r="AM21" s="44">
        <f>AL21/AL4</f>
        <v>0.31090328467153283</v>
      </c>
      <c r="AN21" s="19">
        <v>2900</v>
      </c>
      <c r="AO21" s="44">
        <f>AN21/AN4</f>
        <v>0.3020204124140804</v>
      </c>
      <c r="AP21" s="19">
        <v>3816</v>
      </c>
      <c r="AQ21" s="44">
        <f>AP21/AP4</f>
        <v>0.35986420218785364</v>
      </c>
      <c r="AR21" s="19">
        <v>2385</v>
      </c>
      <c r="AS21" s="44">
        <f>AR21/AR4</f>
        <v>0.30941878567721848</v>
      </c>
      <c r="AT21" s="19">
        <v>1291</v>
      </c>
      <c r="AU21" s="44">
        <f>AT21/AT4</f>
        <v>0.20799097792814564</v>
      </c>
      <c r="AV21" s="19">
        <v>2633</v>
      </c>
      <c r="AW21" s="44">
        <f>AV21/AV4</f>
        <v>0.29155132322001992</v>
      </c>
      <c r="AX21" s="19">
        <v>2769</v>
      </c>
      <c r="AY21" s="44">
        <f>AX21/AX4</f>
        <v>0.28558168316831684</v>
      </c>
      <c r="AZ21" s="19">
        <v>2003</v>
      </c>
      <c r="BA21" s="44">
        <f>AZ21/AZ4</f>
        <v>0.25134897728698707</v>
      </c>
      <c r="BB21" s="19">
        <v>1648</v>
      </c>
      <c r="BC21" s="44">
        <f>BB21/BB4</f>
        <v>0.21906154459657051</v>
      </c>
      <c r="BD21" s="19">
        <v>1706</v>
      </c>
      <c r="BE21" s="44">
        <f>BD21/BD4</f>
        <v>0.20170253014897138</v>
      </c>
      <c r="BF21" s="19">
        <v>1206</v>
      </c>
      <c r="BG21" s="44">
        <f>BF21/BF4</f>
        <v>0.18896897524287057</v>
      </c>
      <c r="BH21" s="19">
        <v>872</v>
      </c>
      <c r="BI21" s="44">
        <f>BH21/BH4</f>
        <v>0.14921286789869953</v>
      </c>
      <c r="BJ21" s="19">
        <v>1541</v>
      </c>
      <c r="BK21" s="44">
        <f>BJ21/BJ4</f>
        <v>0.1987874097007224</v>
      </c>
      <c r="BL21" s="49">
        <f>AVERAGE(B21,D21,F21,H21,J21,L21,N21,P21,R21,T21,V21,X21,Z21,AB21,AD21,AF21,AH21,AJ21,AL21,AN21,AP21,AR21,AT21,AV21,AX21,AZ21,BB21,BD21,BF21,BH21,BJ21)</f>
        <v>3227.3870967741937</v>
      </c>
      <c r="BM21" s="59">
        <f>BL21/BL4</f>
        <v>0.3299682066436242</v>
      </c>
      <c r="BN21" s="49">
        <f>SUM(B21,D21,F21,H21,J21,L21,N21,P21,R21,T21,V21,X21,Z21,AB21,AD21,AF21,AH21,AJ21,AL21,AN21,AP21,AR21,AT21,AV21,AX21,AZ21,BB21,BD21,BF21,BH21,BJ21)</f>
        <v>100049</v>
      </c>
      <c r="BO21" s="8"/>
    </row>
    <row r="22" spans="1:71">
      <c r="A22" s="9" t="s">
        <v>56</v>
      </c>
      <c r="B22" s="19">
        <v>420</v>
      </c>
      <c r="C22" s="44">
        <f>B22/B21</f>
        <v>0.75134168157423975</v>
      </c>
      <c r="D22" s="19">
        <v>789</v>
      </c>
      <c r="E22" s="44">
        <f>D22/D21</f>
        <v>0.78041543026706228</v>
      </c>
      <c r="F22" s="19">
        <v>2779</v>
      </c>
      <c r="G22" s="44">
        <f>F22/F21</f>
        <v>0.87720959595959591</v>
      </c>
      <c r="H22" s="19">
        <v>2255</v>
      </c>
      <c r="I22" s="44">
        <f>H22/H21</f>
        <v>0.86167367214367596</v>
      </c>
      <c r="J22" s="19">
        <v>2546</v>
      </c>
      <c r="K22" s="44">
        <f>J22/J21</f>
        <v>0.86983259309873595</v>
      </c>
      <c r="L22" s="19">
        <v>2597</v>
      </c>
      <c r="M22" s="44">
        <f>L22/L21</f>
        <v>0.87825498816367942</v>
      </c>
      <c r="N22" s="19">
        <v>1896</v>
      </c>
      <c r="O22" s="44">
        <f>N22/N21</f>
        <v>0.86852954649564817</v>
      </c>
      <c r="P22" s="19">
        <v>2068</v>
      </c>
      <c r="Q22" s="44">
        <f>P22/P21</f>
        <v>0.84580777096114523</v>
      </c>
      <c r="R22" s="19">
        <v>1375</v>
      </c>
      <c r="S22" s="44">
        <f>R22/R21</f>
        <v>0.78302961275626426</v>
      </c>
      <c r="T22" s="19">
        <v>4304</v>
      </c>
      <c r="U22" s="44">
        <f>T22/T21</f>
        <v>0.8644306085559349</v>
      </c>
      <c r="V22" s="19">
        <v>4451</v>
      </c>
      <c r="W22" s="44">
        <f>V22/V21</f>
        <v>0.86544818199494455</v>
      </c>
      <c r="X22" s="19">
        <v>5131</v>
      </c>
      <c r="Y22" s="44">
        <f>X22/X21</f>
        <v>0.87261904761904763</v>
      </c>
      <c r="Z22" s="19">
        <v>4604</v>
      </c>
      <c r="AA22" s="44">
        <f>Z22/Z21</f>
        <v>0.8726307808946171</v>
      </c>
      <c r="AB22" s="19">
        <v>7108</v>
      </c>
      <c r="AC22" s="44">
        <f>AB22/AB21</f>
        <v>0.8735406169349883</v>
      </c>
      <c r="AD22" s="19">
        <v>6712</v>
      </c>
      <c r="AE22" s="44">
        <f>AD22/AD21</f>
        <v>0.89267189785875778</v>
      </c>
      <c r="AF22" s="19">
        <v>3506</v>
      </c>
      <c r="AG22" s="44">
        <f>AF22/AF21</f>
        <v>0.863759546686376</v>
      </c>
      <c r="AH22" s="19">
        <v>7319</v>
      </c>
      <c r="AI22" s="44">
        <f>AH22/AH21</f>
        <v>0.90191004313000611</v>
      </c>
      <c r="AJ22" s="19">
        <v>3342</v>
      </c>
      <c r="AK22" s="44">
        <f>AJ22/AJ21</f>
        <v>0.87441130298273151</v>
      </c>
      <c r="AL22" s="19">
        <v>2314</v>
      </c>
      <c r="AM22" s="44">
        <f>AL22/AL21</f>
        <v>0.84886280264123259</v>
      </c>
      <c r="AN22" s="19">
        <v>2481</v>
      </c>
      <c r="AO22" s="44">
        <f>AN22/AN21</f>
        <v>0.8555172413793104</v>
      </c>
      <c r="AP22" s="19">
        <v>3302</v>
      </c>
      <c r="AQ22" s="44">
        <f>AP22/AP21</f>
        <v>0.86530398322851154</v>
      </c>
      <c r="AR22" s="19">
        <v>2062</v>
      </c>
      <c r="AS22" s="44">
        <f>AR22/AR21</f>
        <v>0.86457023060796645</v>
      </c>
      <c r="AT22" s="19">
        <v>1041</v>
      </c>
      <c r="AU22" s="44">
        <f>AT22/AT21</f>
        <v>0.80635166537567782</v>
      </c>
      <c r="AV22" s="19">
        <v>2265</v>
      </c>
      <c r="AW22" s="44">
        <f>AV22/AV21</f>
        <v>0.86023547284466384</v>
      </c>
      <c r="AX22" s="19">
        <v>2352</v>
      </c>
      <c r="AY22" s="44">
        <f>AX22/AX21</f>
        <v>0.84940411700975083</v>
      </c>
      <c r="AZ22" s="19">
        <v>1690</v>
      </c>
      <c r="BA22" s="44">
        <f>AZ22/AZ21</f>
        <v>0.84373439840239639</v>
      </c>
      <c r="BB22" s="19">
        <v>1362</v>
      </c>
      <c r="BC22" s="44">
        <f>BB22/BB21</f>
        <v>0.82645631067961167</v>
      </c>
      <c r="BD22" s="19">
        <v>1432</v>
      </c>
      <c r="BE22" s="44">
        <f>BD22/BD21</f>
        <v>0.839390386869871</v>
      </c>
      <c r="BF22" s="19">
        <v>975</v>
      </c>
      <c r="BG22" s="44">
        <f>BF22/BF21</f>
        <v>0.80845771144278611</v>
      </c>
      <c r="BH22" s="19">
        <v>665</v>
      </c>
      <c r="BI22" s="44">
        <f>BH22/BH21</f>
        <v>0.76261467889908252</v>
      </c>
      <c r="BJ22" s="19">
        <v>1222</v>
      </c>
      <c r="BK22" s="44">
        <f>BJ22/BJ21</f>
        <v>0.79299156391953274</v>
      </c>
      <c r="BL22" s="49">
        <f>AVERAGE(B22,D22,F22,H22,J22,L22,N22,P22,R22,T22,V22,X22,Z22,AB22,AD22,AF22,AH22,AJ22,AL22,AN22,AP22,AR22,AT22,AV22,AX22,AZ22,BB22,BD22,BF22,BH22,BJ22)</f>
        <v>2785.9677419354839</v>
      </c>
      <c r="BM22" s="59">
        <f>BL22/BL21</f>
        <v>0.86322701876080721</v>
      </c>
      <c r="BN22" s="49">
        <f>SUM(B22,D22,F22,H22,J22,L22,N22,P22,R22,T22,V22,X22,Z22,AB22,AD22,AF22,AH22,AJ22,AL22,AN22,AP22,AR22,AT22,AV22,AX22,AZ22,BB22,BD22,BF22,BH22,BJ22)</f>
        <v>86365</v>
      </c>
      <c r="BO22" s="8"/>
    </row>
    <row r="23" spans="1:71">
      <c r="A23" s="9" t="s">
        <v>57</v>
      </c>
      <c r="B23" s="19">
        <v>377</v>
      </c>
      <c r="C23" s="44">
        <f>B23/B21</f>
        <v>0.67441860465116277</v>
      </c>
      <c r="D23" s="19">
        <v>683</v>
      </c>
      <c r="E23" s="44">
        <f>D23/D21</f>
        <v>0.67556874381800203</v>
      </c>
      <c r="F23" s="19">
        <v>2147</v>
      </c>
      <c r="G23" s="44">
        <f>F23/F21</f>
        <v>0.67771464646464652</v>
      </c>
      <c r="H23" s="19">
        <v>1640</v>
      </c>
      <c r="I23" s="44">
        <f>H23/H21</f>
        <v>0.62667176155903703</v>
      </c>
      <c r="J23" s="19">
        <v>1846</v>
      </c>
      <c r="K23" s="44">
        <f>J23/J21</f>
        <v>0.63067987700717454</v>
      </c>
      <c r="L23" s="19">
        <v>1782</v>
      </c>
      <c r="M23" s="44">
        <f>L23/L21</f>
        <v>0.60263780858978699</v>
      </c>
      <c r="N23" s="19">
        <v>1467</v>
      </c>
      <c r="O23" s="44">
        <f>N23/N21</f>
        <v>0.6720109940448924</v>
      </c>
      <c r="P23" s="19">
        <v>1483</v>
      </c>
      <c r="Q23" s="44">
        <f>P23/P21</f>
        <v>0.60654396728016358</v>
      </c>
      <c r="R23" s="19">
        <v>1029</v>
      </c>
      <c r="S23" s="44">
        <f>R23/R21</f>
        <v>0.58599088838268798</v>
      </c>
      <c r="T23" s="19">
        <v>3242</v>
      </c>
      <c r="U23" s="44">
        <f>T23/T21</f>
        <v>0.65113476601727249</v>
      </c>
      <c r="V23" s="19">
        <v>3266</v>
      </c>
      <c r="W23" s="44">
        <f>V23/V21</f>
        <v>0.63503791561345513</v>
      </c>
      <c r="X23" s="19">
        <v>3894</v>
      </c>
      <c r="Y23" s="44">
        <f>X23/X21</f>
        <v>0.66224489795918362</v>
      </c>
      <c r="Z23" s="19">
        <v>3546</v>
      </c>
      <c r="AA23" s="44">
        <f>Z23/Z21</f>
        <v>0.67210007581501141</v>
      </c>
      <c r="AB23" s="19">
        <v>5653</v>
      </c>
      <c r="AC23" s="44">
        <f>AB23/AB21</f>
        <v>0.69472778665355783</v>
      </c>
      <c r="AD23" s="19">
        <v>5389</v>
      </c>
      <c r="AE23" s="44">
        <f>AD23/AD21</f>
        <v>0.71671764862348719</v>
      </c>
      <c r="AF23" s="19">
        <v>2824</v>
      </c>
      <c r="AG23" s="44">
        <f>AF23/AF21</f>
        <v>0.69573786646957381</v>
      </c>
      <c r="AH23" s="19">
        <v>5709</v>
      </c>
      <c r="AI23" s="44">
        <f>AH23/AH21</f>
        <v>0.70351201478743064</v>
      </c>
      <c r="AJ23" s="19">
        <v>2672</v>
      </c>
      <c r="AK23" s="44">
        <f>AJ23/AJ21</f>
        <v>0.69911041339612767</v>
      </c>
      <c r="AL23" s="19">
        <v>1806</v>
      </c>
      <c r="AM23" s="44">
        <f>AL23/AL21</f>
        <v>0.66250917094644168</v>
      </c>
      <c r="AN23" s="19">
        <v>1901</v>
      </c>
      <c r="AO23" s="44">
        <f>AN23/AN21</f>
        <v>0.65551724137931033</v>
      </c>
      <c r="AP23" s="19">
        <v>2510</v>
      </c>
      <c r="AQ23" s="44">
        <f>AP23/AP21</f>
        <v>0.65775681341719072</v>
      </c>
      <c r="AR23" s="19">
        <v>1578</v>
      </c>
      <c r="AS23" s="44">
        <f>AR23/AR21</f>
        <v>0.66163522012578613</v>
      </c>
      <c r="AT23" s="19">
        <v>824</v>
      </c>
      <c r="AU23" s="44">
        <f>AT23/AT21</f>
        <v>0.63826491092176607</v>
      </c>
      <c r="AV23" s="19">
        <v>1728</v>
      </c>
      <c r="AW23" s="44">
        <f>AV23/AV21</f>
        <v>0.65628560577288264</v>
      </c>
      <c r="AX23" s="19">
        <v>1909</v>
      </c>
      <c r="AY23" s="44">
        <f>AX23/AX21</f>
        <v>0.68941856265799928</v>
      </c>
      <c r="AZ23" s="19">
        <v>1365</v>
      </c>
      <c r="BA23" s="44">
        <f>AZ23/AZ21</f>
        <v>0.68147778332501252</v>
      </c>
      <c r="BB23" s="19">
        <v>1123</v>
      </c>
      <c r="BC23" s="44">
        <f>BB23/BB21</f>
        <v>0.6814320388349514</v>
      </c>
      <c r="BD23" s="19">
        <v>1222</v>
      </c>
      <c r="BE23" s="44">
        <f>BD23/BD21</f>
        <v>0.71629542790152401</v>
      </c>
      <c r="BF23" s="19">
        <v>808</v>
      </c>
      <c r="BG23" s="44">
        <f>BF23/BF21</f>
        <v>0.66998341625207292</v>
      </c>
      <c r="BH23" s="19">
        <v>512</v>
      </c>
      <c r="BI23" s="44">
        <f>BH23/BH21</f>
        <v>0.58715596330275233</v>
      </c>
      <c r="BJ23" s="19">
        <v>991</v>
      </c>
      <c r="BK23" s="44">
        <f>BJ23/BJ21</f>
        <v>0.64308890330953927</v>
      </c>
      <c r="BL23" s="49">
        <f>AVERAGE(B23,D23,F23,H23,J23,L23,N23,P23,R23,T23,V23,X23,Z23,AB23,AD23,AF23,AH23,AJ23,AL23,AN23,AP23,AR23,AT23,AV23,AX23,AZ23,BB23,BD23,BF23,BH23,BJ23)</f>
        <v>2158.9032258064517</v>
      </c>
      <c r="BM23" s="59">
        <f>BL23/BL21</f>
        <v>0.66893222321062684</v>
      </c>
      <c r="BN23" s="49">
        <f>SUM(B23,D23,F23,H23,J23,L23,N23,P23,R23,T23,V23,X23,Z23,AB23,AD23,AF23,AH23,AJ23,AL23,AN23,AP23,AR23,AT23,AV23,AX23,AZ23,BB23,BD23,BF23,BH23,BJ23)</f>
        <v>66926</v>
      </c>
      <c r="BO23" s="8"/>
    </row>
    <row r="24" spans="1:71" ht="15.75" customHeight="1" thickBot="1">
      <c r="A24" s="9" t="s">
        <v>58</v>
      </c>
      <c r="B24" s="19">
        <v>298</v>
      </c>
      <c r="C24" s="44">
        <f>B24/B21</f>
        <v>0.53309481216457966</v>
      </c>
      <c r="D24" s="19">
        <v>516</v>
      </c>
      <c r="E24" s="44">
        <f>D24/D21</f>
        <v>0.51038575667655783</v>
      </c>
      <c r="F24" s="19">
        <v>1712</v>
      </c>
      <c r="G24" s="44">
        <f>F24/F21</f>
        <v>0.54040404040404044</v>
      </c>
      <c r="H24" s="19">
        <v>1316</v>
      </c>
      <c r="I24" s="44">
        <f>H24/H21</f>
        <v>0.50286587695834928</v>
      </c>
      <c r="J24" s="19">
        <v>1489</v>
      </c>
      <c r="K24" s="44">
        <f>J24/J21</f>
        <v>0.50871199180047832</v>
      </c>
      <c r="L24" s="19">
        <v>1458</v>
      </c>
      <c r="M24" s="44">
        <f>L24/L21</f>
        <v>0.49306729793709841</v>
      </c>
      <c r="N24" s="19">
        <v>1168</v>
      </c>
      <c r="O24" s="44">
        <f>N24/N21</f>
        <v>0.53504351809436557</v>
      </c>
      <c r="P24" s="19">
        <v>1184</v>
      </c>
      <c r="Q24" s="44">
        <f>P24/P21</f>
        <v>0.48425357873210634</v>
      </c>
      <c r="R24" s="19">
        <v>815</v>
      </c>
      <c r="S24" s="44">
        <f>R24/R21</f>
        <v>0.46412300683371299</v>
      </c>
      <c r="T24" s="19">
        <v>2679</v>
      </c>
      <c r="U24" s="44">
        <f>T24/T21</f>
        <v>0.53805985137577828</v>
      </c>
      <c r="V24" s="19">
        <v>2682</v>
      </c>
      <c r="W24" s="44">
        <f>V24/V21</f>
        <v>0.52148551429126966</v>
      </c>
      <c r="X24" s="19">
        <v>3245</v>
      </c>
      <c r="Y24" s="44">
        <f>X24/X21</f>
        <v>0.5518707482993197</v>
      </c>
      <c r="Z24" s="19">
        <v>2897</v>
      </c>
      <c r="AA24" s="44">
        <f>Z24/Z21</f>
        <v>0.54909021986353301</v>
      </c>
      <c r="AB24" s="19">
        <v>4649</v>
      </c>
      <c r="AC24" s="44">
        <f>AB24/AB21</f>
        <v>0.57134078898857077</v>
      </c>
      <c r="AD24" s="19">
        <v>4475</v>
      </c>
      <c r="AE24" s="44">
        <f>AD24/AD21</f>
        <v>0.59515893070887083</v>
      </c>
      <c r="AF24" s="19">
        <v>2301</v>
      </c>
      <c r="AG24" s="44">
        <f>AF24/AF21</f>
        <v>0.56688839615668885</v>
      </c>
      <c r="AH24" s="19">
        <v>4758</v>
      </c>
      <c r="AI24" s="44">
        <f>AH24/AH21</f>
        <v>0.58632162661737519</v>
      </c>
      <c r="AJ24" s="19">
        <v>2165</v>
      </c>
      <c r="AK24" s="44">
        <f>AJ24/AJ21</f>
        <v>0.56645735217163784</v>
      </c>
      <c r="AL24" s="19">
        <v>1447</v>
      </c>
      <c r="AM24" s="44">
        <f>AL24/AL21</f>
        <v>0.5308143800440206</v>
      </c>
      <c r="AN24" s="19">
        <v>1558</v>
      </c>
      <c r="AO24" s="44">
        <f>AN24/AN21</f>
        <v>0.53724137931034488</v>
      </c>
      <c r="AP24" s="19">
        <v>2066</v>
      </c>
      <c r="AQ24" s="44">
        <f>AP24/AP21</f>
        <v>0.54140461215932911</v>
      </c>
      <c r="AR24" s="24">
        <v>1310</v>
      </c>
      <c r="AS24" s="44">
        <f>AR24/AR21</f>
        <v>0.54926624737945495</v>
      </c>
      <c r="AT24" s="19">
        <v>661</v>
      </c>
      <c r="AU24" s="44">
        <f>AT24/AT21</f>
        <v>0.512006196746708</v>
      </c>
      <c r="AV24" s="19">
        <v>1410</v>
      </c>
      <c r="AW24" s="44">
        <f>AV24/AV21</f>
        <v>0.53551082415495632</v>
      </c>
      <c r="AX24" s="19">
        <v>1533</v>
      </c>
      <c r="AY24" s="44">
        <f>AX24/AX21</f>
        <v>0.55362946912242683</v>
      </c>
      <c r="AZ24" s="19">
        <v>1125</v>
      </c>
      <c r="BA24" s="44">
        <f>AZ24/AZ21</f>
        <v>0.56165751372940587</v>
      </c>
      <c r="BB24" s="19">
        <v>915</v>
      </c>
      <c r="BC24" s="44">
        <f>BB24/BB21</f>
        <v>0.55521844660194175</v>
      </c>
      <c r="BD24" s="19">
        <v>984</v>
      </c>
      <c r="BE24" s="44">
        <f>BD24/BD21</f>
        <v>0.57678780773739746</v>
      </c>
      <c r="BF24" s="19">
        <v>658</v>
      </c>
      <c r="BG24" s="44">
        <f>BF24/BF21</f>
        <v>0.54560530679933661</v>
      </c>
      <c r="BH24" s="19">
        <v>391</v>
      </c>
      <c r="BI24" s="44">
        <f>BH24/BH21</f>
        <v>0.44839449541284404</v>
      </c>
      <c r="BJ24" s="19">
        <v>793</v>
      </c>
      <c r="BK24" s="44">
        <f>BJ24/BJ21</f>
        <v>0.5146009085009734</v>
      </c>
      <c r="BL24" s="50">
        <f>AVERAGE(B24,D24,F24,H24,J24,L24,N24,P24,R24,T24,V24,X24,Z24,AB24,AD24,AF24,AH24,AJ24,AL24,AN24,AP24,AR24,AT24,AV24,AX24,AZ24,BB24,BD24,BF24,BH24,BJ24)</f>
        <v>1763.1612903225807</v>
      </c>
      <c r="BM24" s="62">
        <f>BL24/BL21</f>
        <v>0.54631230696958488</v>
      </c>
      <c r="BN24" s="50">
        <f>SUM(B24,D24,F24,H24,J24,L24,N24,P24,R24,T24,V24,X24,Z24,AB24,AD24,AF24,AH24,AJ24,AL24,AN24,AP24,AR24,AT24,AV24,AX24,AZ24,BB24,BD24,BF24,BH24,BJ24)</f>
        <v>54658</v>
      </c>
      <c r="BO24" s="8"/>
    </row>
    <row r="25" spans="1:71">
      <c r="A25" s="6" t="s">
        <v>59</v>
      </c>
      <c r="B25" s="21"/>
      <c r="C25" s="46"/>
      <c r="D25" s="21"/>
      <c r="E25" s="46"/>
      <c r="F25" s="21"/>
      <c r="G25" s="46"/>
      <c r="H25" s="21"/>
      <c r="I25" s="46"/>
      <c r="J25" s="21"/>
      <c r="K25" s="46"/>
      <c r="L25" s="21"/>
      <c r="M25" s="46"/>
      <c r="N25" s="21"/>
      <c r="O25" s="46"/>
      <c r="P25" s="21"/>
      <c r="Q25" s="46"/>
      <c r="R25" s="21"/>
      <c r="S25" s="46"/>
      <c r="T25" s="21"/>
      <c r="U25" s="46"/>
      <c r="V25" s="21"/>
      <c r="W25" s="46"/>
      <c r="X25" s="21"/>
      <c r="Y25" s="46"/>
      <c r="Z25" s="21"/>
      <c r="AA25" s="46"/>
      <c r="AB25" s="21"/>
      <c r="AC25" s="46"/>
      <c r="AD25" s="21"/>
      <c r="AE25" s="46"/>
      <c r="AF25" s="21"/>
      <c r="AG25" s="46"/>
      <c r="AH25" s="21"/>
      <c r="AI25" s="46"/>
      <c r="AJ25" s="21"/>
      <c r="AK25" s="46"/>
      <c r="AL25" s="21"/>
      <c r="AM25" s="46"/>
      <c r="AN25" s="21"/>
      <c r="AO25" s="46"/>
      <c r="AP25" s="21"/>
      <c r="AQ25" s="46"/>
      <c r="AR25" s="21"/>
      <c r="AS25" s="46"/>
      <c r="AT25" s="21"/>
      <c r="AU25" s="46"/>
      <c r="AV25" s="21"/>
      <c r="AW25" s="46"/>
      <c r="AX25" s="21"/>
      <c r="AY25" s="46"/>
      <c r="AZ25" s="21"/>
      <c r="BA25" s="46"/>
      <c r="BB25" s="21"/>
      <c r="BC25" s="46"/>
      <c r="BD25" s="21"/>
      <c r="BE25" s="46"/>
      <c r="BF25" s="21"/>
      <c r="BG25" s="46"/>
      <c r="BH25" s="21"/>
      <c r="BI25" s="46"/>
      <c r="BJ25" s="21"/>
      <c r="BK25" s="46"/>
      <c r="BL25" s="49"/>
      <c r="BM25" s="60"/>
      <c r="BN25" s="49"/>
      <c r="BO25" s="8"/>
    </row>
    <row r="26" spans="1:71">
      <c r="A26" s="9" t="s">
        <v>60</v>
      </c>
      <c r="B26" s="19">
        <v>242</v>
      </c>
      <c r="C26" s="44">
        <f>B26/B21</f>
        <v>0.43291592128801432</v>
      </c>
      <c r="D26" s="19">
        <v>420</v>
      </c>
      <c r="E26" s="44">
        <f>D26/D21</f>
        <v>0.41543026706231456</v>
      </c>
      <c r="F26" s="19">
        <v>1185</v>
      </c>
      <c r="G26" s="44">
        <f>F26/F21</f>
        <v>0.37405303030303028</v>
      </c>
      <c r="H26" s="19">
        <v>952</v>
      </c>
      <c r="I26" s="44">
        <f>H26/H21</f>
        <v>0.36377531524646539</v>
      </c>
      <c r="J26" s="19">
        <v>1050</v>
      </c>
      <c r="K26" s="44">
        <f>J26/J21</f>
        <v>0.35872907413734201</v>
      </c>
      <c r="L26" s="19">
        <v>1037</v>
      </c>
      <c r="M26" s="44">
        <f>L26/L21</f>
        <v>0.35069327020629015</v>
      </c>
      <c r="N26" s="19">
        <v>834</v>
      </c>
      <c r="O26" s="44">
        <f>N26/N21</f>
        <v>0.38204306000916172</v>
      </c>
      <c r="P26" s="19">
        <v>872</v>
      </c>
      <c r="Q26" s="44">
        <f>P26/P21</f>
        <v>0.35664621676891617</v>
      </c>
      <c r="R26" s="19">
        <v>628</v>
      </c>
      <c r="S26" s="44">
        <f>R26/R21</f>
        <v>0.35763097949886102</v>
      </c>
      <c r="T26" s="19">
        <v>1866</v>
      </c>
      <c r="U26" s="44">
        <f>T26/T21</f>
        <v>0.37477405101425987</v>
      </c>
      <c r="V26" s="19">
        <v>1940</v>
      </c>
      <c r="W26" s="44">
        <f>V26/V21</f>
        <v>0.37721174411821895</v>
      </c>
      <c r="X26" s="19">
        <v>2653</v>
      </c>
      <c r="Y26" s="44">
        <f>X26/X21</f>
        <v>0.4511904761904762</v>
      </c>
      <c r="Z26" s="19">
        <v>1383</v>
      </c>
      <c r="AA26" s="44">
        <f>Z26/Z21</f>
        <v>0.26213040181956027</v>
      </c>
      <c r="AB26" s="19">
        <v>1460</v>
      </c>
      <c r="AC26" s="44">
        <f>AB26/AB21</f>
        <v>0.17942730736143542</v>
      </c>
      <c r="AD26" s="19">
        <v>3062</v>
      </c>
      <c r="AE26" s="44">
        <f>AD26/AD21</f>
        <v>0.40723500465487433</v>
      </c>
      <c r="AF26" s="19">
        <v>1601</v>
      </c>
      <c r="AG26" s="44">
        <f>AF26/AF21</f>
        <v>0.39443212613944323</v>
      </c>
      <c r="AH26" s="19">
        <v>3161</v>
      </c>
      <c r="AI26" s="44">
        <f>AH26/AH21</f>
        <v>0.38952556993222426</v>
      </c>
      <c r="AJ26" s="19">
        <v>1439</v>
      </c>
      <c r="AK26" s="44">
        <f>AJ26/AJ21</f>
        <v>0.37650444793301935</v>
      </c>
      <c r="AL26" s="19">
        <v>1023</v>
      </c>
      <c r="AM26" s="44">
        <f>AL26/AL21</f>
        <v>0.37527512839325017</v>
      </c>
      <c r="AN26" s="19">
        <v>1057</v>
      </c>
      <c r="AO26" s="44">
        <f>AN26/AN21</f>
        <v>0.36448275862068963</v>
      </c>
      <c r="AP26" s="19">
        <v>1317</v>
      </c>
      <c r="AQ26" s="44">
        <f>AP26/AP21</f>
        <v>0.34512578616352202</v>
      </c>
      <c r="AR26" s="19">
        <v>812</v>
      </c>
      <c r="AS26" s="44">
        <f>AR26/AR21</f>
        <v>0.34046121593291406</v>
      </c>
      <c r="AT26" s="19">
        <v>470</v>
      </c>
      <c r="AU26" s="44">
        <f>AT26/AT21</f>
        <v>0.36405886909372581</v>
      </c>
      <c r="AV26" s="19">
        <v>958</v>
      </c>
      <c r="AW26" s="44">
        <f>AV26/AV21</f>
        <v>0.36384352449677176</v>
      </c>
      <c r="AX26" s="19">
        <v>1001</v>
      </c>
      <c r="AY26" s="44">
        <f>AX26/AX21</f>
        <v>0.36150234741784038</v>
      </c>
      <c r="AZ26" s="19">
        <v>729</v>
      </c>
      <c r="BA26" s="44">
        <f>AZ26/AZ21</f>
        <v>0.36395406889665499</v>
      </c>
      <c r="BB26" s="19">
        <v>597</v>
      </c>
      <c r="BC26" s="44">
        <f>BB26/BB21</f>
        <v>0.36225728155339804</v>
      </c>
      <c r="BD26" s="19">
        <v>623</v>
      </c>
      <c r="BE26" s="44">
        <f>BD26/BD21</f>
        <v>0.36518171160609614</v>
      </c>
      <c r="BF26" s="19">
        <v>407</v>
      </c>
      <c r="BG26" s="44">
        <f>BF26/BF21</f>
        <v>0.33747927031509123</v>
      </c>
      <c r="BH26" s="19">
        <v>321</v>
      </c>
      <c r="BI26" s="44">
        <f>BH26/BH21</f>
        <v>0.36811926605504586</v>
      </c>
      <c r="BJ26" s="19">
        <v>507</v>
      </c>
      <c r="BK26" s="44">
        <f>BJ26/BJ21</f>
        <v>0.32900713822193384</v>
      </c>
      <c r="BL26" s="49">
        <f>AVERAGE(B26,D26,F26,H26,J26,L26,N26,P26,R26,T26,V26,X26,Z26,AB26,AD26,AF26,AH26,AJ26,AL26,AN26,AP26,AR26,AT26,AV26,AX26,AZ26,BB26,BD26,BF26,BH26,BJ26)</f>
        <v>1148.6129032258063</v>
      </c>
      <c r="BM26" s="60">
        <f>BL26/BL21</f>
        <v>0.3558956111505362</v>
      </c>
      <c r="BN26" s="49">
        <f>SUM(B26,D26,F26,H26,J26,L26,N26,P26,R26,T26,V26,X26,Z26,AB26,AD26,AF26,AH26,AJ26,AL26,AN26,AP26,AR26,AT26,AV26,AX26,AZ26,BB26,BD26,BF26,BH26,BJ26)</f>
        <v>35607</v>
      </c>
      <c r="BO26" s="8"/>
    </row>
    <row r="27" spans="1:71">
      <c r="A27" s="9" t="s">
        <v>57</v>
      </c>
      <c r="B27" s="19">
        <v>217</v>
      </c>
      <c r="C27" s="44">
        <f>B27/B21</f>
        <v>0.38819320214669051</v>
      </c>
      <c r="D27" s="19">
        <v>355</v>
      </c>
      <c r="E27" s="44">
        <f>D27/D21</f>
        <v>0.35113748763600394</v>
      </c>
      <c r="F27" s="19">
        <v>1017</v>
      </c>
      <c r="G27" s="44">
        <f>F27/F21</f>
        <v>0.32102272727272729</v>
      </c>
      <c r="H27" s="19">
        <v>788</v>
      </c>
      <c r="I27" s="44">
        <f>H27/H21</f>
        <v>0.30110813909056172</v>
      </c>
      <c r="J27" s="19">
        <v>830</v>
      </c>
      <c r="K27" s="44">
        <f>J27/J21</f>
        <v>0.28356679193713702</v>
      </c>
      <c r="L27" s="19">
        <v>815</v>
      </c>
      <c r="M27" s="44">
        <f>L27/L21</f>
        <v>0.27561717957389248</v>
      </c>
      <c r="N27" s="19">
        <v>706</v>
      </c>
      <c r="O27" s="44">
        <f>N27/N21</f>
        <v>0.32340815391662847</v>
      </c>
      <c r="P27" s="19">
        <v>693</v>
      </c>
      <c r="Q27" s="44">
        <f>P27/P21</f>
        <v>0.28343558282208586</v>
      </c>
      <c r="R27" s="19">
        <v>490</v>
      </c>
      <c r="S27" s="44">
        <f>R27/R21</f>
        <v>0.27904328018223234</v>
      </c>
      <c r="T27" s="19">
        <v>1555</v>
      </c>
      <c r="U27" s="44">
        <f>T27/T21</f>
        <v>0.31231170917854989</v>
      </c>
      <c r="V27" s="19">
        <v>1559</v>
      </c>
      <c r="W27" s="44">
        <f>V27/V21</f>
        <v>0.3031304685980945</v>
      </c>
      <c r="X27" s="19">
        <v>2157</v>
      </c>
      <c r="Y27" s="44">
        <f>X27/X21</f>
        <v>0.36683673469387756</v>
      </c>
      <c r="Z27" s="19">
        <v>994</v>
      </c>
      <c r="AA27" s="44">
        <f>Z27/Z21</f>
        <v>0.18840030326004548</v>
      </c>
      <c r="AB27" s="19">
        <v>1239</v>
      </c>
      <c r="AC27" s="44">
        <f>AB27/AB21</f>
        <v>0.15226742042521815</v>
      </c>
      <c r="AD27" s="19">
        <v>2636</v>
      </c>
      <c r="AE27" s="44">
        <f>AD27/AD21</f>
        <v>0.35057853437957176</v>
      </c>
      <c r="AF27" s="19">
        <v>1367</v>
      </c>
      <c r="AG27" s="44">
        <f>AF27/AF21</f>
        <v>0.33678245873367824</v>
      </c>
      <c r="AH27" s="19">
        <v>2692</v>
      </c>
      <c r="AI27" s="44">
        <f>AH27/AH21</f>
        <v>0.33173136167590883</v>
      </c>
      <c r="AJ27" s="19">
        <v>1235</v>
      </c>
      <c r="AK27" s="44">
        <f>AJ27/AJ21</f>
        <v>0.3231292517006803</v>
      </c>
      <c r="AL27" s="19">
        <v>850</v>
      </c>
      <c r="AM27" s="44">
        <f>AL27/AL21</f>
        <v>0.31181217901687452</v>
      </c>
      <c r="AN27" s="19">
        <v>876</v>
      </c>
      <c r="AO27" s="44">
        <f>AN27/AN21</f>
        <v>0.30206896551724138</v>
      </c>
      <c r="AP27" s="19">
        <v>1093</v>
      </c>
      <c r="AQ27" s="44">
        <f>AP27/AP21</f>
        <v>0.28642557651991613</v>
      </c>
      <c r="AR27" s="19">
        <v>684</v>
      </c>
      <c r="AS27" s="44">
        <f>AR27/AR21</f>
        <v>0.28679245283018867</v>
      </c>
      <c r="AT27" s="19">
        <v>381</v>
      </c>
      <c r="AU27" s="44">
        <f>AT27/AT21</f>
        <v>0.2951200619674671</v>
      </c>
      <c r="AV27" s="19">
        <v>809</v>
      </c>
      <c r="AW27" s="44">
        <f>AV27/AV21</f>
        <v>0.30725408279529054</v>
      </c>
      <c r="AX27" s="19">
        <v>856</v>
      </c>
      <c r="AY27" s="44">
        <f>AX27/AX21</f>
        <v>0.30913687251715422</v>
      </c>
      <c r="AZ27" s="19">
        <v>620</v>
      </c>
      <c r="BA27" s="44">
        <f>AZ27/AZ21</f>
        <v>0.30953569645531703</v>
      </c>
      <c r="BB27" s="19">
        <v>501</v>
      </c>
      <c r="BC27" s="44">
        <f>BB27/BB21</f>
        <v>0.30400485436893204</v>
      </c>
      <c r="BD27" s="19">
        <v>526</v>
      </c>
      <c r="BE27" s="44">
        <f>BD27/BD21</f>
        <v>0.30832356389214538</v>
      </c>
      <c r="BF27" s="19">
        <v>341</v>
      </c>
      <c r="BG27" s="44">
        <f>BF27/BF21</f>
        <v>0.28275290215588722</v>
      </c>
      <c r="BH27" s="19">
        <v>249</v>
      </c>
      <c r="BI27" s="44">
        <f>BH27/BH21</f>
        <v>0.28555045871559631</v>
      </c>
      <c r="BJ27" s="19">
        <v>410</v>
      </c>
      <c r="BK27" s="44">
        <f>BJ27/BJ21</f>
        <v>0.26606099935107075</v>
      </c>
      <c r="BL27" s="49">
        <f>AVERAGE(B27,D27,F27,H27,J27,L27,N27,P27,R27,T27,V27,X27,Z27,AB27,AD27,AF27,AH27,AJ27,AL27,AN27,AP27,AR27,AT27,AV27,AX27,AZ27,BB27,BD27,BF27,BH27,BJ27)</f>
        <v>952.93548387096769</v>
      </c>
      <c r="BM27" s="60">
        <f>BL27/BL21</f>
        <v>0.29526531999320332</v>
      </c>
      <c r="BN27" s="49">
        <f>SUM(B27,D27,F27,H27,J27,L27,N27,P27,R27,T27,V27,X27,Z27,AB27,AD27,AF27,AH27,AJ27,AL27,AN27,AP27,AR27,AT27,AV27,AX27,AZ27,BB27,BD27,BF27,BH27,BJ27)</f>
        <v>29541</v>
      </c>
      <c r="BO27" s="8"/>
    </row>
    <row r="28" spans="1:71" ht="15.75" customHeight="1" thickBot="1">
      <c r="A28" s="9" t="s">
        <v>58</v>
      </c>
      <c r="B28" s="19">
        <v>175</v>
      </c>
      <c r="C28" s="44">
        <f>B28/B21</f>
        <v>0.31305903398926654</v>
      </c>
      <c r="D28" s="19">
        <v>279</v>
      </c>
      <c r="E28" s="44">
        <f>D28/D21</f>
        <v>0.27596439169139464</v>
      </c>
      <c r="F28" s="19">
        <v>805</v>
      </c>
      <c r="G28" s="44">
        <f>F28/F21</f>
        <v>0.25410353535353536</v>
      </c>
      <c r="H28" s="19">
        <v>624</v>
      </c>
      <c r="I28" s="44">
        <f>H28/H21</f>
        <v>0.238440962934658</v>
      </c>
      <c r="J28" s="19">
        <v>663</v>
      </c>
      <c r="K28" s="44">
        <f>J28/J21</f>
        <v>0.22651178681243594</v>
      </c>
      <c r="L28" s="19">
        <v>645</v>
      </c>
      <c r="M28" s="44">
        <f>L28/L21</f>
        <v>0.21812647954007439</v>
      </c>
      <c r="N28" s="19">
        <v>563</v>
      </c>
      <c r="O28" s="44">
        <f>N28/N21</f>
        <v>0.25790196976637653</v>
      </c>
      <c r="P28" s="19">
        <v>552</v>
      </c>
      <c r="Q28" s="44">
        <f>P28/P21</f>
        <v>0.22576687116564417</v>
      </c>
      <c r="R28" s="19">
        <v>388</v>
      </c>
      <c r="S28" s="44">
        <f>R28/R21</f>
        <v>0.22095671981776766</v>
      </c>
      <c r="T28" s="19">
        <v>1280</v>
      </c>
      <c r="U28" s="44">
        <f>T28/T21</f>
        <v>0.25707973488652341</v>
      </c>
      <c r="V28" s="19">
        <v>1272</v>
      </c>
      <c r="W28" s="44">
        <f>V28/V21</f>
        <v>0.24732646315380127</v>
      </c>
      <c r="X28" s="19">
        <v>1814</v>
      </c>
      <c r="Y28" s="44">
        <f>X28/X21</f>
        <v>0.30850340136054422</v>
      </c>
      <c r="Z28" s="19">
        <v>824</v>
      </c>
      <c r="AA28" s="44">
        <f>Z28/Z21</f>
        <v>0.15617892342683851</v>
      </c>
      <c r="AB28" s="19">
        <v>1041</v>
      </c>
      <c r="AC28" s="44">
        <f>AB28/AB21</f>
        <v>0.12793412805702348</v>
      </c>
      <c r="AD28" s="19">
        <v>2189</v>
      </c>
      <c r="AE28" s="44">
        <f>AD28/AD21</f>
        <v>0.29112913951323316</v>
      </c>
      <c r="AF28" s="19">
        <v>1116</v>
      </c>
      <c r="AG28" s="44">
        <f>AF28/AF21</f>
        <v>0.27494456762749447</v>
      </c>
      <c r="AH28" s="19">
        <v>2226</v>
      </c>
      <c r="AI28" s="44">
        <f>AH28/AH21</f>
        <v>0.2743068391866913</v>
      </c>
      <c r="AJ28" s="19">
        <v>1003</v>
      </c>
      <c r="AK28" s="44">
        <f>AJ28/AJ21</f>
        <v>0.26242804814233384</v>
      </c>
      <c r="AL28" s="19">
        <v>667</v>
      </c>
      <c r="AM28" s="44">
        <f>AL28/AL21</f>
        <v>0.24468085106382978</v>
      </c>
      <c r="AN28" s="19">
        <v>728</v>
      </c>
      <c r="AO28" s="44">
        <f>AN28/AN21</f>
        <v>0.25103448275862067</v>
      </c>
      <c r="AP28" s="19">
        <v>878</v>
      </c>
      <c r="AQ28" s="44">
        <f>AP28/AP21</f>
        <v>0.23008385744234802</v>
      </c>
      <c r="AR28" s="19">
        <v>565</v>
      </c>
      <c r="AS28" s="44">
        <f>AR28/AR21</f>
        <v>0.23689727463312368</v>
      </c>
      <c r="AT28" s="19">
        <v>301</v>
      </c>
      <c r="AU28" s="44">
        <f>AT28/AT21</f>
        <v>0.23315259488768397</v>
      </c>
      <c r="AV28" s="19">
        <v>643</v>
      </c>
      <c r="AW28" s="44">
        <f>AV28/AV21</f>
        <v>0.24420812761109001</v>
      </c>
      <c r="AX28" s="19">
        <v>675</v>
      </c>
      <c r="AY28" s="44">
        <f>AX28/AX21</f>
        <v>0.24377031419284939</v>
      </c>
      <c r="AZ28" s="19">
        <v>495</v>
      </c>
      <c r="BA28" s="44">
        <f>AZ28/AZ21</f>
        <v>0.24712930604093858</v>
      </c>
      <c r="BB28" s="19">
        <v>412</v>
      </c>
      <c r="BC28" s="44">
        <f>BB28/BB21</f>
        <v>0.25</v>
      </c>
      <c r="BD28" s="19">
        <v>396</v>
      </c>
      <c r="BE28" s="44">
        <f>BD28/BD21</f>
        <v>0.2321219226260258</v>
      </c>
      <c r="BF28" s="19">
        <v>273</v>
      </c>
      <c r="BG28" s="44">
        <f>BF28/BF21</f>
        <v>0.2263681592039801</v>
      </c>
      <c r="BH28" s="19">
        <v>191</v>
      </c>
      <c r="BI28" s="44">
        <f>BH28/BH21</f>
        <v>0.21903669724770641</v>
      </c>
      <c r="BJ28" s="19">
        <v>310</v>
      </c>
      <c r="BK28" s="44">
        <f>BJ28/BJ21</f>
        <v>0.20116807268007786</v>
      </c>
      <c r="BL28" s="49">
        <f>AVERAGE(B28,D28,F28,H28,J28,L28,N28,P28,R28,T28,V28,X28,Z28,AB28,AD28,AF28,AH28,AJ28,AL28,AN28,AP28,AR28,AT28,AV28,AX28,AZ28,BB28,BD28,BF28,BH28,BJ28)</f>
        <v>773.9677419354839</v>
      </c>
      <c r="BM28" s="60">
        <f>BL28/BL21</f>
        <v>0.23981249187897929</v>
      </c>
      <c r="BN28" s="49">
        <f>SUM(B28,D28,F28,H28,J28,L28,N28,P28,R28,T28,V28,X28,Z28,AB28,AD28,AF28,AH28,AJ28,AL28,AN28,AP28,AR28,AT28,AV28,AX28,AZ28,BB28,BD28,BF28,BH28,BJ28)</f>
        <v>23993</v>
      </c>
      <c r="BO28" s="8"/>
    </row>
    <row r="29" spans="1:71" ht="15.75" customHeight="1" thickBot="1">
      <c r="A29" s="10" t="s">
        <v>61</v>
      </c>
      <c r="B29" s="23">
        <v>810</v>
      </c>
      <c r="C29" s="35"/>
      <c r="D29" s="23">
        <v>1216</v>
      </c>
      <c r="E29" s="35"/>
      <c r="F29" s="23">
        <v>2940</v>
      </c>
      <c r="G29" s="35"/>
      <c r="H29" s="23">
        <v>2325</v>
      </c>
      <c r="I29" s="35"/>
      <c r="J29" s="23">
        <v>2609</v>
      </c>
      <c r="K29" s="35"/>
      <c r="L29" s="23">
        <v>2383</v>
      </c>
      <c r="M29" s="35"/>
      <c r="N29" s="23">
        <v>1884</v>
      </c>
      <c r="O29" s="35"/>
      <c r="P29" s="23">
        <v>1988</v>
      </c>
      <c r="Q29" s="35"/>
      <c r="R29" s="23">
        <v>1616</v>
      </c>
      <c r="S29" s="35"/>
      <c r="T29" s="23">
        <v>6113</v>
      </c>
      <c r="U29" s="35"/>
      <c r="V29" s="23">
        <v>5310</v>
      </c>
      <c r="W29" s="35"/>
      <c r="X29" s="23">
        <v>6602</v>
      </c>
      <c r="Y29" s="35"/>
      <c r="Z29" s="23">
        <v>5960</v>
      </c>
      <c r="AA29" s="35"/>
      <c r="AB29" s="23">
        <v>9724</v>
      </c>
      <c r="AC29" s="35"/>
      <c r="AD29" s="23">
        <v>7393</v>
      </c>
      <c r="AE29" s="35"/>
      <c r="AF29" s="23">
        <v>3500</v>
      </c>
      <c r="AG29" s="35"/>
      <c r="AH29" s="23">
        <v>6853</v>
      </c>
      <c r="AI29" s="35"/>
      <c r="AJ29" s="23">
        <v>3782</v>
      </c>
      <c r="AK29" s="35"/>
      <c r="AL29" s="23">
        <v>2769</v>
      </c>
      <c r="AM29" s="35"/>
      <c r="AN29" s="23">
        <v>3271</v>
      </c>
      <c r="AO29" s="35"/>
      <c r="AP29" s="23">
        <v>4145</v>
      </c>
      <c r="AQ29" s="35"/>
      <c r="AR29" s="23">
        <v>2401</v>
      </c>
      <c r="AS29" s="35"/>
      <c r="AT29" s="23">
        <v>1315</v>
      </c>
      <c r="AU29" s="35"/>
      <c r="AV29" s="23">
        <v>2749</v>
      </c>
      <c r="AW29" s="35"/>
      <c r="AX29" s="23">
        <v>3324</v>
      </c>
      <c r="AY29" s="35"/>
      <c r="AZ29" s="23">
        <v>2327</v>
      </c>
      <c r="BA29" s="35"/>
      <c r="BB29" s="23">
        <v>2039</v>
      </c>
      <c r="BC29" s="35"/>
      <c r="BD29" s="23">
        <v>2588</v>
      </c>
      <c r="BE29" s="35"/>
      <c r="BF29" s="23">
        <v>1418</v>
      </c>
      <c r="BG29" s="35"/>
      <c r="BH29" s="23">
        <v>1005</v>
      </c>
      <c r="BI29" s="35"/>
      <c r="BJ29" s="23">
        <v>1890</v>
      </c>
      <c r="BK29" s="35"/>
      <c r="BL29" s="55">
        <f>AVERAGE(B29,D29,F29,H29,J29,L29,N29,P29,R29,T29,V29,X29,Z29,AB29,AD29,AF29,AH29,AJ29,AL29,AN29,AP29,AR29,AT29,AV29,AX29,AZ29,BB29,BD29,BF29,BH29,BJ29)</f>
        <v>3362.8709677419356</v>
      </c>
      <c r="BM29" s="63"/>
      <c r="BN29" s="55">
        <f>SUM(B29,D29,F29,H29,J29,L29,N29,P29,R29,T29,V29,X29,Z29,AB29,AD29,AF29,AH29,AJ29,AL29,AN29,AP29,AR29,AT29,AV29,AX29,AZ29,BB29,BD29,BF29,BH29,BJ29)</f>
        <v>104249</v>
      </c>
      <c r="BO29" s="8"/>
    </row>
    <row r="30" spans="1:71">
      <c r="A30" s="6" t="s">
        <v>62</v>
      </c>
      <c r="B30" s="21"/>
      <c r="C30" s="46"/>
      <c r="D30" s="21"/>
      <c r="E30" s="46"/>
      <c r="F30" s="21"/>
      <c r="G30" s="46"/>
      <c r="H30" s="21"/>
      <c r="I30" s="46"/>
      <c r="J30" s="21"/>
      <c r="K30" s="46"/>
      <c r="L30" s="21"/>
      <c r="M30" s="46"/>
      <c r="N30" s="21"/>
      <c r="O30" s="46"/>
      <c r="P30" s="21"/>
      <c r="Q30" s="46"/>
      <c r="R30" s="21"/>
      <c r="S30" s="46"/>
      <c r="T30" s="21"/>
      <c r="U30" s="46"/>
      <c r="V30" s="21"/>
      <c r="W30" s="46"/>
      <c r="X30" s="21"/>
      <c r="Y30" s="46"/>
      <c r="Z30" s="21"/>
      <c r="AA30" s="46"/>
      <c r="AB30" s="21"/>
      <c r="AC30" s="46"/>
      <c r="AD30" s="21"/>
      <c r="AE30" s="46"/>
      <c r="AF30" s="21"/>
      <c r="AG30" s="46"/>
      <c r="AH30" s="21"/>
      <c r="AI30" s="46"/>
      <c r="AJ30" s="21"/>
      <c r="AK30" s="46"/>
      <c r="AL30" s="21"/>
      <c r="AM30" s="46"/>
      <c r="AN30" s="21"/>
      <c r="AO30" s="46"/>
      <c r="AP30" s="21"/>
      <c r="AQ30" s="46"/>
      <c r="AR30" s="21"/>
      <c r="AS30" s="46"/>
      <c r="AT30" s="21"/>
      <c r="AU30" s="46"/>
      <c r="AV30" s="21"/>
      <c r="AW30" s="46"/>
      <c r="AX30" s="21"/>
      <c r="AY30" s="46"/>
      <c r="AZ30" s="21"/>
      <c r="BA30" s="46"/>
      <c r="BB30" s="21"/>
      <c r="BC30" s="46"/>
      <c r="BD30" s="21"/>
      <c r="BE30" s="46"/>
      <c r="BF30" s="21"/>
      <c r="BG30" s="46"/>
      <c r="BH30" s="21"/>
      <c r="BI30" s="46"/>
      <c r="BJ30" s="21"/>
      <c r="BK30" s="46"/>
      <c r="BL30" s="49"/>
      <c r="BM30" s="59"/>
      <c r="BN30" s="49"/>
      <c r="BO30" s="8"/>
    </row>
    <row r="31" spans="1:71">
      <c r="A31" s="9" t="s">
        <v>63</v>
      </c>
      <c r="B31" s="19">
        <v>4258</v>
      </c>
      <c r="C31" s="38">
        <f>B31/B3</f>
        <v>0.41513112996002732</v>
      </c>
      <c r="D31" s="19">
        <v>6365</v>
      </c>
      <c r="E31" s="38">
        <f>D31/D4</f>
        <v>1.183305447109128</v>
      </c>
      <c r="F31" s="19">
        <v>11002</v>
      </c>
      <c r="G31" s="38">
        <f>F31/F4</f>
        <v>1.228175932127707</v>
      </c>
      <c r="H31" s="19">
        <v>10573</v>
      </c>
      <c r="I31" s="38">
        <f>H31/H4</f>
        <v>1.2084809692536289</v>
      </c>
      <c r="J31" s="19">
        <v>11362</v>
      </c>
      <c r="K31" s="38">
        <f>J31/J4</f>
        <v>1.2226406972990422</v>
      </c>
      <c r="L31" s="19">
        <v>10782</v>
      </c>
      <c r="M31" s="38">
        <f>L31/L4</f>
        <v>1.2454660968002773</v>
      </c>
      <c r="N31" s="19">
        <v>9169</v>
      </c>
      <c r="O31" s="38">
        <f>N31/N4</f>
        <v>1.2104290429042903</v>
      </c>
      <c r="P31" s="19">
        <v>10099</v>
      </c>
      <c r="Q31" s="38">
        <f>P31/P4</f>
        <v>1.215721680510413</v>
      </c>
      <c r="R31" s="19">
        <v>9622</v>
      </c>
      <c r="S31" s="38">
        <f>R31/R4</f>
        <v>1.1902523503216229</v>
      </c>
      <c r="T31" s="19">
        <v>19097</v>
      </c>
      <c r="U31" s="38">
        <f>T31/T4</f>
        <v>1.2355719461697723</v>
      </c>
      <c r="V31" s="19">
        <v>19240</v>
      </c>
      <c r="W31" s="38">
        <f>V31/V4</f>
        <v>1.2594920136161298</v>
      </c>
      <c r="X31" s="19">
        <v>19187</v>
      </c>
      <c r="Y31" s="38">
        <f>X31/X4</f>
        <v>1.2514349073832507</v>
      </c>
      <c r="Z31" s="19">
        <v>17610</v>
      </c>
      <c r="AA31" s="38">
        <f>Z31/Z4</f>
        <v>1.2528457598178713</v>
      </c>
      <c r="AB31" s="19">
        <v>23774</v>
      </c>
      <c r="AC31" s="38">
        <f>AB31/AB4</f>
        <v>1.2556248019435936</v>
      </c>
      <c r="AD31" s="19">
        <v>19146</v>
      </c>
      <c r="AE31" s="38">
        <f>AD31/AD4</f>
        <v>1.2372213247172859</v>
      </c>
      <c r="AF31" s="19">
        <v>11902</v>
      </c>
      <c r="AG31" s="38">
        <f>AF31/AF4</f>
        <v>1.2086930029450593</v>
      </c>
      <c r="AH31" s="19">
        <v>18234</v>
      </c>
      <c r="AI31" s="38">
        <f>AH31/AH4</f>
        <v>1.2654590880699563</v>
      </c>
      <c r="AJ31" s="19">
        <v>12679</v>
      </c>
      <c r="AK31" s="38">
        <f>AJ31/AJ4</f>
        <v>1.2412139011257954</v>
      </c>
      <c r="AL31" s="19">
        <v>10928</v>
      </c>
      <c r="AM31" s="38">
        <f>AL31/AL4</f>
        <v>1.2463503649635037</v>
      </c>
      <c r="AN31" s="19">
        <v>11910</v>
      </c>
      <c r="AO31" s="38">
        <f>AN31/AN4</f>
        <v>1.2403665902936889</v>
      </c>
      <c r="AP31" s="19">
        <v>13299</v>
      </c>
      <c r="AQ31" s="38">
        <f>AP31/AP4</f>
        <v>1.254149377593361</v>
      </c>
      <c r="AR31" s="19">
        <v>9405</v>
      </c>
      <c r="AS31" s="38">
        <f>AR31/AR4</f>
        <v>1.2201608718214842</v>
      </c>
      <c r="AT31" s="19">
        <v>7512</v>
      </c>
      <c r="AU31" s="38">
        <f>AT31/AT4</f>
        <v>1.2102464958917352</v>
      </c>
      <c r="AV31" s="19">
        <v>11067</v>
      </c>
      <c r="AW31" s="38">
        <f>AV31/AV4</f>
        <v>1.225445687077843</v>
      </c>
      <c r="AX31" s="19">
        <v>11912</v>
      </c>
      <c r="AY31" s="38">
        <f>AX31/AX4</f>
        <v>1.2285478547854785</v>
      </c>
      <c r="AZ31" s="19">
        <v>9768</v>
      </c>
      <c r="BA31" s="38">
        <f>AZ31/AZ4</f>
        <v>1.2257497803990463</v>
      </c>
      <c r="BB31" s="19">
        <v>8943</v>
      </c>
      <c r="BC31" s="38">
        <f>BB31/BB4</f>
        <v>1.1887544862421906</v>
      </c>
      <c r="BD31" s="19">
        <v>10210</v>
      </c>
      <c r="BE31" s="38">
        <f>BD31/BD4</f>
        <v>1.2071411681248523</v>
      </c>
      <c r="BF31" s="19">
        <v>7679</v>
      </c>
      <c r="BG31" s="38">
        <f>BF31/BF4</f>
        <v>1.203227828267001</v>
      </c>
      <c r="BH31" s="19">
        <v>7049</v>
      </c>
      <c r="BI31" s="38">
        <f>BH31/BH4</f>
        <v>1.2061943874058865</v>
      </c>
      <c r="BJ31" s="19">
        <v>9377</v>
      </c>
      <c r="BK31" s="38">
        <f>BJ31/BJ4</f>
        <v>1.2096233230134159</v>
      </c>
      <c r="BL31" s="49">
        <f t="shared" ref="BL31:BL37" si="0">AVERAGE(B31,D31,F31,H31,J31,L31,N31,P31,R31,T31,V31,X31,Z31,AB31,AD31,AF31,AH31,AJ31,AL31,AN31,AP31,AR31,AT31,AV31,AX31,AZ31,BB31,BD31,BF31,BH31,BJ31)</f>
        <v>12037.41935483871</v>
      </c>
      <c r="BM31" s="59">
        <f>BL31/BL4</f>
        <v>1.2307063138175776</v>
      </c>
      <c r="BN31" s="49">
        <f t="shared" ref="BN31:BN37" si="1">SUM(B31,D31,F31,H31,J31,L31,N31,P31,R31,T31,V31,X31,Z31,AB31,AD31,AF31,AH31,AJ31,AL31,AN31,AP31,AR31,AT31,AV31,AX31,AZ31,BB31,BD31,BF31,BH31,BJ31)</f>
        <v>373160</v>
      </c>
      <c r="BO31" s="8"/>
    </row>
    <row r="32" spans="1:71">
      <c r="A32" s="9" t="s">
        <v>64</v>
      </c>
      <c r="B32" s="19">
        <v>4126</v>
      </c>
      <c r="C32" s="38">
        <f>B32/B31</f>
        <v>0.96899953029591357</v>
      </c>
      <c r="D32" s="19">
        <v>6177</v>
      </c>
      <c r="E32" s="38">
        <f>D32/D31</f>
        <v>0.97046347211311856</v>
      </c>
      <c r="F32" s="19">
        <v>10681</v>
      </c>
      <c r="G32" s="38">
        <f>F32/F31</f>
        <v>0.97082348663879292</v>
      </c>
      <c r="H32" s="19">
        <v>10245</v>
      </c>
      <c r="I32" s="38">
        <f>H32/H31</f>
        <v>0.96897758441312776</v>
      </c>
      <c r="J32" s="19">
        <v>11013</v>
      </c>
      <c r="K32" s="38">
        <f>J32/J31</f>
        <v>0.96928357683506428</v>
      </c>
      <c r="L32" s="19">
        <v>10076</v>
      </c>
      <c r="M32" s="38">
        <f>L32/L31</f>
        <v>0.93452049712483765</v>
      </c>
      <c r="N32" s="19">
        <v>8507</v>
      </c>
      <c r="O32" s="38">
        <f>N32/N31</f>
        <v>0.92780019631366561</v>
      </c>
      <c r="P32" s="19">
        <v>9775</v>
      </c>
      <c r="Q32" s="38">
        <f>P32/P31</f>
        <v>0.96791761560550549</v>
      </c>
      <c r="R32" s="19">
        <v>9335</v>
      </c>
      <c r="S32" s="38">
        <f>R32/R31</f>
        <v>0.97017252130534193</v>
      </c>
      <c r="T32" s="19">
        <v>18504</v>
      </c>
      <c r="U32" s="38">
        <f>T32/T31</f>
        <v>0.96894800230402678</v>
      </c>
      <c r="V32" s="19">
        <v>18603</v>
      </c>
      <c r="W32" s="38">
        <f>V32/V31</f>
        <v>0.96689189189189184</v>
      </c>
      <c r="X32" s="19">
        <v>18284</v>
      </c>
      <c r="Y32" s="38">
        <f>X32/X31</f>
        <v>0.95293688434877777</v>
      </c>
      <c r="Z32" s="19">
        <v>16163</v>
      </c>
      <c r="AA32" s="38">
        <f>Z32/Z31</f>
        <v>0.91783077796706414</v>
      </c>
      <c r="AB32" s="19">
        <v>22200</v>
      </c>
      <c r="AC32" s="38">
        <f>AB32/AB31</f>
        <v>0.93379321948346938</v>
      </c>
      <c r="AD32" s="19">
        <v>18544</v>
      </c>
      <c r="AE32" s="38">
        <f>AD32/AD31</f>
        <v>0.96855740102371257</v>
      </c>
      <c r="AF32" s="19">
        <v>11516</v>
      </c>
      <c r="AG32" s="38">
        <f>AF32/AF31</f>
        <v>0.9675684758864056</v>
      </c>
      <c r="AH32" s="19">
        <v>17599</v>
      </c>
      <c r="AI32" s="38">
        <f>AH32/AH31</f>
        <v>0.9651749478995284</v>
      </c>
      <c r="AJ32" s="19">
        <v>12251</v>
      </c>
      <c r="AK32" s="38">
        <f>AJ32/AJ31</f>
        <v>0.96624339458947861</v>
      </c>
      <c r="AL32" s="19">
        <v>10449</v>
      </c>
      <c r="AM32" s="38">
        <f>AL32/AL31</f>
        <v>0.95616764275256227</v>
      </c>
      <c r="AN32" s="19">
        <v>10949</v>
      </c>
      <c r="AO32" s="38">
        <f>AN32/AN31</f>
        <v>0.919311502938707</v>
      </c>
      <c r="AP32" s="19">
        <v>12446</v>
      </c>
      <c r="AQ32" s="38">
        <f>AP32/AP31</f>
        <v>0.93585983908564552</v>
      </c>
      <c r="AR32" s="19">
        <v>9082</v>
      </c>
      <c r="AS32" s="38">
        <f>AR32/AR31</f>
        <v>0.96565656565656566</v>
      </c>
      <c r="AT32" s="19">
        <v>7281</v>
      </c>
      <c r="AU32" s="38">
        <f>AT32/AT31</f>
        <v>0.96924920127795522</v>
      </c>
      <c r="AV32" s="19">
        <v>10664</v>
      </c>
      <c r="AW32" s="38">
        <f>AV32/AV31</f>
        <v>0.96358543417366949</v>
      </c>
      <c r="AX32" s="19">
        <v>11403</v>
      </c>
      <c r="AY32" s="38">
        <f>AX32/AX31</f>
        <v>0.95726997985224982</v>
      </c>
      <c r="AZ32" s="19">
        <v>9348</v>
      </c>
      <c r="BA32" s="38">
        <f>AZ32/AZ31</f>
        <v>0.95700245700245701</v>
      </c>
      <c r="BB32" s="19">
        <v>8656</v>
      </c>
      <c r="BC32" s="38">
        <f>BB32/BB31</f>
        <v>0.96790786089679082</v>
      </c>
      <c r="BD32" s="19">
        <v>9886</v>
      </c>
      <c r="BE32" s="38">
        <f>BD32/BD31</f>
        <v>0.96826640548481879</v>
      </c>
      <c r="BF32" s="19">
        <v>7382</v>
      </c>
      <c r="BG32" s="38">
        <f>BF32/BF31</f>
        <v>0.96132308894387286</v>
      </c>
      <c r="BH32" s="19">
        <v>6563</v>
      </c>
      <c r="BI32" s="38">
        <f>BH32/BH31</f>
        <v>0.9310540502198893</v>
      </c>
      <c r="BJ32" s="19">
        <v>8820</v>
      </c>
      <c r="BK32" s="38">
        <f>BJ32/BJ31</f>
        <v>0.94059933880772106</v>
      </c>
      <c r="BL32" s="49">
        <f t="shared" si="0"/>
        <v>11500.903225806451</v>
      </c>
      <c r="BM32" s="59">
        <f>BL32/BL31</f>
        <v>0.95542930646371516</v>
      </c>
      <c r="BN32" s="49">
        <f t="shared" si="1"/>
        <v>356528</v>
      </c>
      <c r="BO32" s="8"/>
    </row>
    <row r="33" spans="1:67">
      <c r="A33" s="9" t="s">
        <v>65</v>
      </c>
      <c r="B33" s="19">
        <v>3995</v>
      </c>
      <c r="C33" s="38">
        <f>B33/B31</f>
        <v>0.93823391263503997</v>
      </c>
      <c r="D33" s="19">
        <v>5976</v>
      </c>
      <c r="E33" s="38">
        <f>D33/D31</f>
        <v>0.93888452474469752</v>
      </c>
      <c r="F33" s="19">
        <v>10343</v>
      </c>
      <c r="G33" s="38">
        <f>F33/F31</f>
        <v>0.94010179967278673</v>
      </c>
      <c r="H33" s="19">
        <v>9900</v>
      </c>
      <c r="I33" s="38">
        <f>H33/H31</f>
        <v>0.9363472997257164</v>
      </c>
      <c r="J33" s="19">
        <v>10689</v>
      </c>
      <c r="K33" s="38">
        <f>J33/J31</f>
        <v>0.94076747051575427</v>
      </c>
      <c r="L33" s="19">
        <v>9753</v>
      </c>
      <c r="M33" s="38">
        <f>L33/L31</f>
        <v>0.90456316082359489</v>
      </c>
      <c r="N33" s="19">
        <v>8228</v>
      </c>
      <c r="O33" s="38">
        <f>N33/N31</f>
        <v>0.89737157814374524</v>
      </c>
      <c r="P33" s="19">
        <v>9498</v>
      </c>
      <c r="Q33" s="38">
        <f>P33/P31</f>
        <v>0.94048915734231109</v>
      </c>
      <c r="R33" s="19">
        <v>9049</v>
      </c>
      <c r="S33" s="38">
        <f>R33/R31</f>
        <v>0.94044897110787773</v>
      </c>
      <c r="T33" s="19">
        <v>17953</v>
      </c>
      <c r="U33" s="38">
        <f>T33/T31</f>
        <v>0.94009530292716137</v>
      </c>
      <c r="V33" s="19">
        <v>18123</v>
      </c>
      <c r="W33" s="38">
        <f>V33/V31</f>
        <v>0.94194386694386689</v>
      </c>
      <c r="X33" s="19">
        <v>17771</v>
      </c>
      <c r="Y33" s="38">
        <f>X33/X31</f>
        <v>0.92620003127117323</v>
      </c>
      <c r="Z33" s="19">
        <v>15756</v>
      </c>
      <c r="AA33" s="38">
        <f>Z33/Z31</f>
        <v>0.89471890971039181</v>
      </c>
      <c r="AB33" s="19">
        <v>22088</v>
      </c>
      <c r="AC33" s="38">
        <f>AB33/AB31</f>
        <v>0.92908219062841757</v>
      </c>
      <c r="AD33" s="19">
        <v>18442</v>
      </c>
      <c r="AE33" s="38">
        <f>AD33/AD31</f>
        <v>0.96322991747623521</v>
      </c>
      <c r="AF33" s="19">
        <v>11449</v>
      </c>
      <c r="AG33" s="38">
        <f>AF33/AF31</f>
        <v>0.9619391698874139</v>
      </c>
      <c r="AH33" s="19">
        <v>17497</v>
      </c>
      <c r="AI33" s="38">
        <f>AH33/AH31</f>
        <v>0.95958100252275969</v>
      </c>
      <c r="AJ33" s="19">
        <v>12189</v>
      </c>
      <c r="AK33" s="38">
        <f>AJ33/AJ31</f>
        <v>0.96135341903935645</v>
      </c>
      <c r="AL33" s="19">
        <v>10386</v>
      </c>
      <c r="AM33" s="38">
        <f>AL33/AL31</f>
        <v>0.95040263543191805</v>
      </c>
      <c r="AN33" s="19">
        <v>10886</v>
      </c>
      <c r="AO33" s="38">
        <f>AN33/AN31</f>
        <v>0.91402183039462637</v>
      </c>
      <c r="AP33" s="19">
        <v>12366</v>
      </c>
      <c r="AQ33" s="38">
        <f>AP33/AP31</f>
        <v>0.9298443491991879</v>
      </c>
      <c r="AR33" s="24">
        <v>9030</v>
      </c>
      <c r="AS33" s="38">
        <f>AR33/AR31</f>
        <v>0.96012759170653905</v>
      </c>
      <c r="AT33" s="19">
        <v>7244</v>
      </c>
      <c r="AU33" s="38">
        <f>AT33/AT31</f>
        <v>0.96432374866879655</v>
      </c>
      <c r="AV33" s="19">
        <v>10594</v>
      </c>
      <c r="AW33" s="38">
        <f>AV33/AV31</f>
        <v>0.9572603234842324</v>
      </c>
      <c r="AX33" s="19">
        <v>11329</v>
      </c>
      <c r="AY33" s="38">
        <f>AX33/AX31</f>
        <v>0.95105775688381466</v>
      </c>
      <c r="AZ33" s="19">
        <v>9287</v>
      </c>
      <c r="BA33" s="38">
        <f>AZ33/AZ31</f>
        <v>0.9507575757575758</v>
      </c>
      <c r="BB33" s="19">
        <v>8598</v>
      </c>
      <c r="BC33" s="38">
        <f>BB33/BB31</f>
        <v>0.96142234149614225</v>
      </c>
      <c r="BD33" s="19">
        <v>9835</v>
      </c>
      <c r="BE33" s="38">
        <f>BD33/BD31</f>
        <v>0.96327130264446625</v>
      </c>
      <c r="BF33" s="19">
        <v>7345</v>
      </c>
      <c r="BG33" s="38">
        <f>BF33/BF31</f>
        <v>0.95650475322307593</v>
      </c>
      <c r="BH33" s="19">
        <v>6524</v>
      </c>
      <c r="BI33" s="38">
        <f>BH33/BH31</f>
        <v>0.92552135054617679</v>
      </c>
      <c r="BJ33" s="19">
        <v>8759</v>
      </c>
      <c r="BK33" s="38">
        <f>BJ33/BJ31</f>
        <v>0.93409405993388073</v>
      </c>
      <c r="BL33" s="49">
        <f t="shared" si="0"/>
        <v>11318.774193548386</v>
      </c>
      <c r="BM33" s="59">
        <f>BL33/BL31</f>
        <v>0.94029906742416114</v>
      </c>
      <c r="BN33" s="49">
        <f t="shared" si="1"/>
        <v>350882</v>
      </c>
      <c r="BO33" s="8"/>
    </row>
    <row r="34" spans="1:67" ht="15.75" customHeight="1" thickBot="1">
      <c r="A34" s="12" t="s">
        <v>66</v>
      </c>
      <c r="B34" s="26">
        <v>3773</v>
      </c>
      <c r="C34" s="38">
        <f>B34/B31</f>
        <v>0.88609675904180363</v>
      </c>
      <c r="D34" s="26">
        <v>5671</v>
      </c>
      <c r="E34" s="38">
        <f>D34/D31</f>
        <v>0.8909662215239591</v>
      </c>
      <c r="F34" s="26">
        <v>9789</v>
      </c>
      <c r="G34" s="38">
        <f>F34/F31</f>
        <v>0.88974731866933288</v>
      </c>
      <c r="H34" s="26">
        <v>9643</v>
      </c>
      <c r="I34" s="38">
        <f>H34/H31</f>
        <v>0.91204010214697817</v>
      </c>
      <c r="J34" s="26">
        <v>10419</v>
      </c>
      <c r="K34" s="38">
        <f>J34/J31</f>
        <v>0.917004048582996</v>
      </c>
      <c r="L34" s="26">
        <v>9500</v>
      </c>
      <c r="M34" s="38">
        <f>L34/L31</f>
        <v>0.88109812650714148</v>
      </c>
      <c r="N34" s="26">
        <v>7985</v>
      </c>
      <c r="O34" s="38">
        <f>N34/N31</f>
        <v>0.87086923328607269</v>
      </c>
      <c r="P34" s="26">
        <v>9259</v>
      </c>
      <c r="Q34" s="38">
        <f>P34/P31</f>
        <v>0.91682344786612535</v>
      </c>
      <c r="R34" s="26">
        <v>8806</v>
      </c>
      <c r="S34" s="38">
        <f>R34/R31</f>
        <v>0.9151943462897526</v>
      </c>
      <c r="T34" s="26">
        <v>17522</v>
      </c>
      <c r="U34" s="38">
        <f>T34/T31</f>
        <v>0.91752631303346077</v>
      </c>
      <c r="V34" s="26">
        <v>17535</v>
      </c>
      <c r="W34" s="38">
        <f>V34/V31</f>
        <v>0.91138253638253641</v>
      </c>
      <c r="X34" s="26">
        <v>17201</v>
      </c>
      <c r="Y34" s="38">
        <f>X34/X31</f>
        <v>0.8964924167405014</v>
      </c>
      <c r="Z34" s="26">
        <v>15204</v>
      </c>
      <c r="AA34" s="38">
        <f>Z34/Z31</f>
        <v>0.86337308347529818</v>
      </c>
      <c r="AB34" s="26">
        <v>21502</v>
      </c>
      <c r="AC34" s="38">
        <f>AB34/AB31</f>
        <v>0.90443341465466476</v>
      </c>
      <c r="AD34" s="26">
        <v>17908</v>
      </c>
      <c r="AE34" s="38">
        <f>AD34/AD31</f>
        <v>0.93533897419826595</v>
      </c>
      <c r="AF34" s="26">
        <v>10937</v>
      </c>
      <c r="AG34" s="38">
        <f>AF34/AF31</f>
        <v>0.91892118971601411</v>
      </c>
      <c r="AH34" s="26">
        <v>16833</v>
      </c>
      <c r="AI34" s="38">
        <f>AH34/AH31</f>
        <v>0.92316551497203025</v>
      </c>
      <c r="AJ34" s="26">
        <v>11608</v>
      </c>
      <c r="AK34" s="38">
        <f>AJ34/AJ31</f>
        <v>0.91552961590030757</v>
      </c>
      <c r="AL34" s="26">
        <v>9801</v>
      </c>
      <c r="AM34" s="38">
        <f>AL34/AL31</f>
        <v>0.89687042459736455</v>
      </c>
      <c r="AN34" s="26">
        <v>10350</v>
      </c>
      <c r="AO34" s="38">
        <f>AN34/AN31</f>
        <v>0.86901763224181361</v>
      </c>
      <c r="AP34" s="26">
        <v>11816</v>
      </c>
      <c r="AQ34" s="38">
        <f>AP34/AP31</f>
        <v>0.88848785622979176</v>
      </c>
      <c r="AR34" s="47">
        <v>8577</v>
      </c>
      <c r="AS34" s="38">
        <f>AR34/AR31</f>
        <v>0.91196172248803831</v>
      </c>
      <c r="AT34" s="26">
        <v>6765</v>
      </c>
      <c r="AU34" s="38">
        <f>AT34/AT31</f>
        <v>0.9005591054313099</v>
      </c>
      <c r="AV34" s="26">
        <v>10039</v>
      </c>
      <c r="AW34" s="38">
        <f>AV34/AV31</f>
        <v>0.90711123158940998</v>
      </c>
      <c r="AX34" s="26">
        <v>10757</v>
      </c>
      <c r="AY34" s="38">
        <f>AX34/AX31</f>
        <v>0.90303895231699127</v>
      </c>
      <c r="AZ34" s="26">
        <v>8757</v>
      </c>
      <c r="BA34" s="38">
        <f>AZ34/AZ31</f>
        <v>0.89649877149877155</v>
      </c>
      <c r="BB34" s="26">
        <v>8160</v>
      </c>
      <c r="BC34" s="38">
        <f>BB34/BB31</f>
        <v>0.91244548809124459</v>
      </c>
      <c r="BD34" s="26">
        <v>9330</v>
      </c>
      <c r="BE34" s="38">
        <f>BD34/BD31</f>
        <v>0.91380999020568066</v>
      </c>
      <c r="BF34" s="26">
        <v>6885</v>
      </c>
      <c r="BG34" s="38">
        <f>BF34/BF31</f>
        <v>0.89660111993749181</v>
      </c>
      <c r="BH34" s="26">
        <v>6054</v>
      </c>
      <c r="BI34" s="38">
        <f>BH34/BH31</f>
        <v>0.85884522627323023</v>
      </c>
      <c r="BJ34" s="26">
        <v>8210</v>
      </c>
      <c r="BK34" s="38">
        <f>BJ34/BJ31</f>
        <v>0.87554655006931859</v>
      </c>
      <c r="BL34" s="49">
        <f t="shared" si="0"/>
        <v>10857.935483870968</v>
      </c>
      <c r="BM34" s="59">
        <f>BL34/BL31</f>
        <v>0.9020152213527709</v>
      </c>
      <c r="BN34" s="49">
        <f t="shared" si="1"/>
        <v>336596</v>
      </c>
      <c r="BO34" s="8"/>
    </row>
    <row r="35" spans="1:67" ht="15.75" customHeight="1" thickBot="1">
      <c r="A35" s="10" t="s">
        <v>67</v>
      </c>
      <c r="B35" s="23">
        <v>93</v>
      </c>
      <c r="C35" s="35">
        <f>B35/B6</f>
        <v>8.7160262417994377E-2</v>
      </c>
      <c r="D35" s="23">
        <v>129</v>
      </c>
      <c r="E35" s="35">
        <f>D35/D6</f>
        <v>6.0763071125765428E-2</v>
      </c>
      <c r="F35" s="23">
        <v>232</v>
      </c>
      <c r="G35" s="35">
        <f>F35/F6</f>
        <v>6.3112078346028291E-2</v>
      </c>
      <c r="H35" s="23">
        <v>217</v>
      </c>
      <c r="I35" s="35">
        <f>H35/H6</f>
        <v>6.3339171044950376E-2</v>
      </c>
      <c r="J35" s="23">
        <v>286</v>
      </c>
      <c r="K35" s="35">
        <f>J35/J6</f>
        <v>7.7339102217414815E-2</v>
      </c>
      <c r="L35" s="23">
        <v>315</v>
      </c>
      <c r="M35" s="35">
        <f>L35/L6</f>
        <v>8.6944521115097984E-2</v>
      </c>
      <c r="N35" s="23">
        <v>298</v>
      </c>
      <c r="O35" s="35">
        <f>N35/N6</f>
        <v>0.10368823938761308</v>
      </c>
      <c r="P35" s="23">
        <v>222</v>
      </c>
      <c r="Q35" s="35">
        <f>P35/P6</f>
        <v>7.1040000000000006E-2</v>
      </c>
      <c r="R35" s="23">
        <v>190</v>
      </c>
      <c r="S35" s="35">
        <f>R35/R6</f>
        <v>6.2830687830687834E-2</v>
      </c>
      <c r="T35" s="23">
        <v>363</v>
      </c>
      <c r="U35" s="35">
        <f>T35/T6</f>
        <v>5.5914972273567468E-2</v>
      </c>
      <c r="V35" s="23">
        <v>417</v>
      </c>
      <c r="W35" s="35">
        <f>V35/V6</f>
        <v>6.5918431868479288E-2</v>
      </c>
      <c r="X35" s="23">
        <v>504</v>
      </c>
      <c r="Y35" s="35">
        <f>X35/X6</f>
        <v>7.3160110320801275E-2</v>
      </c>
      <c r="Z35" s="23">
        <v>547</v>
      </c>
      <c r="AA35" s="35">
        <f>Z35/Z6</f>
        <v>7.9505813953488366E-2</v>
      </c>
      <c r="AB35" s="23">
        <v>651</v>
      </c>
      <c r="AC35" s="35">
        <f>AB35/AB6</f>
        <v>7.7288377062804225E-2</v>
      </c>
      <c r="AD35" s="23">
        <v>420</v>
      </c>
      <c r="AE35" s="35">
        <f>AD35/AD6</f>
        <v>6.2370062370062374E-2</v>
      </c>
      <c r="AF35" s="23">
        <v>242</v>
      </c>
      <c r="AG35" s="35">
        <f>AF35/AF6</f>
        <v>6.2613195342820185E-2</v>
      </c>
      <c r="AH35" s="23">
        <v>376</v>
      </c>
      <c r="AI35" s="35">
        <f>AH35/AH6</f>
        <v>5.6917953375719046E-2</v>
      </c>
      <c r="AJ35" s="23">
        <v>263</v>
      </c>
      <c r="AK35" s="35">
        <f>AJ35/AJ6</f>
        <v>5.8224485277839272E-2</v>
      </c>
      <c r="AL35" s="23">
        <v>267</v>
      </c>
      <c r="AM35" s="35">
        <f>AL35/AL6</f>
        <v>6.8921011874032004E-2</v>
      </c>
      <c r="AN35" s="23">
        <v>361</v>
      </c>
      <c r="AO35" s="35">
        <f>AN35/AN6</f>
        <v>8.6322333811573407E-2</v>
      </c>
      <c r="AP35" s="23">
        <v>374</v>
      </c>
      <c r="AQ35" s="35">
        <f>AP35/AP6</f>
        <v>8.3950617283950618E-2</v>
      </c>
      <c r="AR35" s="23">
        <v>231</v>
      </c>
      <c r="AS35" s="35">
        <f>AR35/AR6</f>
        <v>7.5170842824601361E-2</v>
      </c>
      <c r="AT35" s="23">
        <v>148</v>
      </c>
      <c r="AU35" s="35">
        <f>AT35/AT6</f>
        <v>6.2765055131467351E-2</v>
      </c>
      <c r="AV35" s="23">
        <v>256</v>
      </c>
      <c r="AW35" s="35">
        <f>AV35/AV6</f>
        <v>6.4548663640948065E-2</v>
      </c>
      <c r="AX35" s="23">
        <v>275</v>
      </c>
      <c r="AY35" s="35">
        <f>AX35/AX6</f>
        <v>7.1670575970810529E-2</v>
      </c>
      <c r="AZ35" s="23">
        <v>228</v>
      </c>
      <c r="BA35" s="35">
        <f>AZ35/AZ6</f>
        <v>6.8986384266263232E-2</v>
      </c>
      <c r="BB35" s="23">
        <v>191</v>
      </c>
      <c r="BC35" s="35">
        <f>BB35/BB6</f>
        <v>5.737458696305197E-2</v>
      </c>
      <c r="BD35" s="23">
        <v>197</v>
      </c>
      <c r="BE35" s="35">
        <f>BD35/BD6</f>
        <v>3.1309599491417671E-2</v>
      </c>
      <c r="BF35" s="23">
        <v>209</v>
      </c>
      <c r="BG35" s="35">
        <f>BF35/BF6</f>
        <v>9.024179620034542E-2</v>
      </c>
      <c r="BH35" s="23">
        <v>213</v>
      </c>
      <c r="BI35" s="35">
        <f>BH35/BH6</f>
        <v>9.3380096448925906E-2</v>
      </c>
      <c r="BJ35" s="23">
        <v>283</v>
      </c>
      <c r="BK35" s="35">
        <f>BJ35/BJ6</f>
        <v>9.358465608465609E-2</v>
      </c>
      <c r="BL35" s="55">
        <f t="shared" si="0"/>
        <v>290.25806451612902</v>
      </c>
      <c r="BM35" s="105">
        <f>BL35/BL6</f>
        <v>6.9396884158568553E-2</v>
      </c>
      <c r="BN35" s="55">
        <f t="shared" si="1"/>
        <v>8998</v>
      </c>
      <c r="BO35" s="8"/>
    </row>
    <row r="36" spans="1:67" ht="15.75" customHeight="1" thickBot="1">
      <c r="A36" s="11" t="s">
        <v>68</v>
      </c>
      <c r="B36" s="25"/>
      <c r="C36" s="40" t="e">
        <f>B36/B9</f>
        <v>#DIV/0!</v>
      </c>
      <c r="D36" s="25"/>
      <c r="E36" s="40">
        <f>D36/D9</f>
        <v>0</v>
      </c>
      <c r="F36" s="25"/>
      <c r="G36" s="40" t="e">
        <f>F36/F9</f>
        <v>#DIV/0!</v>
      </c>
      <c r="H36" s="25"/>
      <c r="I36" s="40">
        <f>H36/H9</f>
        <v>0</v>
      </c>
      <c r="J36" s="25"/>
      <c r="K36" s="40" t="e">
        <f>J36/J9</f>
        <v>#DIV/0!</v>
      </c>
      <c r="L36" s="25"/>
      <c r="M36" s="40">
        <f>L36/L9</f>
        <v>0</v>
      </c>
      <c r="N36" s="25"/>
      <c r="O36" s="40" t="e">
        <f>N36/N9</f>
        <v>#DIV/0!</v>
      </c>
      <c r="P36" s="25"/>
      <c r="Q36" s="40">
        <f>P36/P9</f>
        <v>0</v>
      </c>
      <c r="R36" s="25"/>
      <c r="S36" s="40" t="e">
        <f>R36/R9</f>
        <v>#DIV/0!</v>
      </c>
      <c r="T36" s="25"/>
      <c r="U36" s="40" t="e">
        <f>T36/T9</f>
        <v>#DIV/0!</v>
      </c>
      <c r="V36" s="25">
        <v>1</v>
      </c>
      <c r="W36" s="40">
        <f>V36/V9</f>
        <v>0.33333333333333331</v>
      </c>
      <c r="X36" s="25"/>
      <c r="Y36" s="40">
        <f>X36/X9</f>
        <v>0</v>
      </c>
      <c r="Z36" s="25"/>
      <c r="AA36" s="40" t="e">
        <f>Z36/Z9</f>
        <v>#DIV/0!</v>
      </c>
      <c r="AB36" s="25"/>
      <c r="AC36" s="40" t="e">
        <f>AB36/AB9</f>
        <v>#DIV/0!</v>
      </c>
      <c r="AD36" s="25">
        <v>1</v>
      </c>
      <c r="AE36" s="40">
        <f>AD36/AD9</f>
        <v>1</v>
      </c>
      <c r="AF36" s="25"/>
      <c r="AG36" s="40" t="e">
        <f>AF36/AF9</f>
        <v>#DIV/0!</v>
      </c>
      <c r="AH36" s="25"/>
      <c r="AI36" s="40">
        <f>AH36/AH9</f>
        <v>0</v>
      </c>
      <c r="AJ36" s="25"/>
      <c r="AK36" s="40">
        <f>AJ36/AJ9</f>
        <v>0</v>
      </c>
      <c r="AL36" s="25"/>
      <c r="AM36" s="40" t="e">
        <f>AL36/AL9</f>
        <v>#DIV/0!</v>
      </c>
      <c r="AN36" s="25"/>
      <c r="AO36" s="40" t="e">
        <f>AN36/AN9</f>
        <v>#DIV/0!</v>
      </c>
      <c r="AP36" s="25"/>
      <c r="AQ36" s="40" t="e">
        <f>AP36/AP9</f>
        <v>#DIV/0!</v>
      </c>
      <c r="AR36" s="25"/>
      <c r="AS36" s="40">
        <f>AR36/AR9</f>
        <v>0</v>
      </c>
      <c r="AT36" s="25"/>
      <c r="AU36" s="40" t="e">
        <f>AT36/AT9</f>
        <v>#DIV/0!</v>
      </c>
      <c r="AV36" s="25"/>
      <c r="AW36" s="40" t="e">
        <f>AV36/AV9</f>
        <v>#DIV/0!</v>
      </c>
      <c r="AX36" s="25"/>
      <c r="AY36" s="40">
        <f>AX36/AX9</f>
        <v>0</v>
      </c>
      <c r="AZ36" s="25"/>
      <c r="BA36" s="40">
        <f>AZ36/AZ9</f>
        <v>0</v>
      </c>
      <c r="BB36" s="25"/>
      <c r="BC36" s="40" t="e">
        <f>BB36/BB9</f>
        <v>#DIV/0!</v>
      </c>
      <c r="BD36" s="25"/>
      <c r="BE36" s="40" t="e">
        <f>BD36/BD9</f>
        <v>#DIV/0!</v>
      </c>
      <c r="BF36" s="25">
        <v>1</v>
      </c>
      <c r="BG36" s="40">
        <f>BF36/BF9</f>
        <v>1</v>
      </c>
      <c r="BH36" s="25">
        <v>2</v>
      </c>
      <c r="BI36" s="40">
        <f>BH36/BH9</f>
        <v>1</v>
      </c>
      <c r="BJ36" s="25"/>
      <c r="BK36" s="40" t="e">
        <f>BJ36/BJ9</f>
        <v>#DIV/0!</v>
      </c>
      <c r="BL36" s="49">
        <f t="shared" si="0"/>
        <v>1.25</v>
      </c>
      <c r="BM36" s="65">
        <f>BL36/BL9</f>
        <v>0.9722222222222221</v>
      </c>
      <c r="BN36" s="49">
        <f t="shared" si="1"/>
        <v>5</v>
      </c>
      <c r="BO36" s="8"/>
    </row>
    <row r="37" spans="1:67" ht="15.75" customHeight="1" thickBot="1">
      <c r="A37" s="10" t="s">
        <v>69</v>
      </c>
      <c r="B37" s="23">
        <v>96</v>
      </c>
      <c r="C37" s="35">
        <f>B37/B6</f>
        <v>8.9971883786316778E-2</v>
      </c>
      <c r="D37" s="23">
        <v>135</v>
      </c>
      <c r="E37" s="35">
        <f>D37/D6</f>
        <v>6.3589260480452187E-2</v>
      </c>
      <c r="F37" s="23">
        <v>305</v>
      </c>
      <c r="G37" s="35">
        <f>F37/F6</f>
        <v>8.2970620239390641E-2</v>
      </c>
      <c r="H37" s="23">
        <v>263</v>
      </c>
      <c r="I37" s="35">
        <f>H37/H6</f>
        <v>7.6765907764156455E-2</v>
      </c>
      <c r="J37" s="23">
        <v>305</v>
      </c>
      <c r="K37" s="35">
        <f>J37/J6</f>
        <v>8.2477014602487825E-2</v>
      </c>
      <c r="L37" s="23">
        <v>665</v>
      </c>
      <c r="M37" s="35">
        <f>L37/L6</f>
        <v>0.18354954457631797</v>
      </c>
      <c r="N37" s="23">
        <v>648</v>
      </c>
      <c r="O37" s="35">
        <f>N37/N6</f>
        <v>0.22546972860125261</v>
      </c>
      <c r="P37" s="23">
        <v>299</v>
      </c>
      <c r="Q37" s="35">
        <f>P37/P6</f>
        <v>9.5680000000000001E-2</v>
      </c>
      <c r="R37" s="23">
        <v>217</v>
      </c>
      <c r="S37" s="35">
        <f>R37/R6</f>
        <v>7.1759259259259259E-2</v>
      </c>
      <c r="T37" s="23">
        <v>556</v>
      </c>
      <c r="U37" s="35">
        <f>T37/T6</f>
        <v>8.5643869377695622E-2</v>
      </c>
      <c r="V37" s="23">
        <v>543</v>
      </c>
      <c r="W37" s="35">
        <f>V37/V6</f>
        <v>8.5836231425861526E-2</v>
      </c>
      <c r="X37" s="23">
        <v>838</v>
      </c>
      <c r="Y37" s="35">
        <f>X37/X6</f>
        <v>0.12164319930323704</v>
      </c>
      <c r="Z37" s="23">
        <v>1434</v>
      </c>
      <c r="AA37" s="35">
        <f>Z37/Z6</f>
        <v>0.20843023255813953</v>
      </c>
      <c r="AB37" s="23">
        <v>1642</v>
      </c>
      <c r="AC37" s="35">
        <f>AB37/AB6</f>
        <v>0.19494241956547548</v>
      </c>
      <c r="AD37" s="23">
        <v>597</v>
      </c>
      <c r="AE37" s="35">
        <f>AD37/AD6</f>
        <v>8.8654588654588654E-2</v>
      </c>
      <c r="AF37" s="23">
        <v>336</v>
      </c>
      <c r="AG37" s="35">
        <f>AF37/AF6</f>
        <v>8.6934023285899095E-2</v>
      </c>
      <c r="AH37" s="23">
        <v>617</v>
      </c>
      <c r="AI37" s="35">
        <f>AH37/AH6</f>
        <v>9.3399939448985766E-2</v>
      </c>
      <c r="AJ37" s="23">
        <v>391</v>
      </c>
      <c r="AK37" s="35">
        <f>AJ37/AJ6</f>
        <v>8.6561877352224925E-2</v>
      </c>
      <c r="AL37" s="23">
        <v>417</v>
      </c>
      <c r="AM37" s="35">
        <f>AL37/AL6</f>
        <v>0.10764068146618483</v>
      </c>
      <c r="AN37" s="23">
        <v>892</v>
      </c>
      <c r="AO37" s="35">
        <f>AN37/AN6</f>
        <v>0.21329507412721185</v>
      </c>
      <c r="AP37" s="23">
        <v>864</v>
      </c>
      <c r="AQ37" s="35">
        <f>AP37/AP6</f>
        <v>0.19393939393939394</v>
      </c>
      <c r="AR37" s="23">
        <v>304</v>
      </c>
      <c r="AS37" s="35">
        <f>AR37/AR6</f>
        <v>9.8926130816791413E-2</v>
      </c>
      <c r="AT37" s="23">
        <v>184</v>
      </c>
      <c r="AU37" s="35">
        <f>AT37/AT6</f>
        <v>7.8032230703986433E-2</v>
      </c>
      <c r="AV37" s="23">
        <v>351</v>
      </c>
      <c r="AW37" s="35">
        <f>AV37/AV6</f>
        <v>8.8502269288956131E-2</v>
      </c>
      <c r="AX37" s="23">
        <v>445</v>
      </c>
      <c r="AY37" s="35">
        <f>AX37/AX6</f>
        <v>0.11597602293458431</v>
      </c>
      <c r="AZ37" s="23">
        <v>345</v>
      </c>
      <c r="BA37" s="35">
        <f>AZ37/AZ6</f>
        <v>0.1043872919818457</v>
      </c>
      <c r="BB37" s="23">
        <v>261</v>
      </c>
      <c r="BC37" s="35">
        <f>BB37/BB6</f>
        <v>7.840192249924903E-2</v>
      </c>
      <c r="BD37" s="23">
        <v>266</v>
      </c>
      <c r="BE37" s="35">
        <f>BD37/BD6</f>
        <v>4.2275905912269547E-2</v>
      </c>
      <c r="BF37" s="23">
        <v>275</v>
      </c>
      <c r="BG37" s="35">
        <f>BF37/BF6</f>
        <v>0.11873920552677029</v>
      </c>
      <c r="BH37" s="23">
        <v>453</v>
      </c>
      <c r="BI37" s="35">
        <f>BH37/BH6</f>
        <v>0.19859710653222271</v>
      </c>
      <c r="BJ37" s="23">
        <v>533</v>
      </c>
      <c r="BK37" s="35">
        <f>BJ37/BJ6</f>
        <v>0.17625661375661375</v>
      </c>
      <c r="BL37" s="55">
        <f t="shared" si="0"/>
        <v>499.25806451612902</v>
      </c>
      <c r="BM37" s="63">
        <f>BL37/BL6</f>
        <v>0.11936603424340582</v>
      </c>
      <c r="BN37" s="55">
        <f t="shared" si="1"/>
        <v>15477</v>
      </c>
      <c r="BO37" s="8"/>
    </row>
    <row r="38" spans="1:67">
      <c r="A38" s="6" t="s">
        <v>70</v>
      </c>
      <c r="B38" s="20"/>
      <c r="C38" s="46"/>
      <c r="D38" s="21"/>
      <c r="E38" s="46"/>
      <c r="F38" s="21"/>
      <c r="G38" s="46"/>
      <c r="H38" s="21"/>
      <c r="I38" s="46"/>
      <c r="J38" s="21"/>
      <c r="K38" s="46"/>
      <c r="L38" s="21"/>
      <c r="M38" s="46"/>
      <c r="N38" s="21"/>
      <c r="O38" s="46"/>
      <c r="P38" s="21"/>
      <c r="Q38" s="46"/>
      <c r="R38" s="21"/>
      <c r="S38" s="46"/>
      <c r="T38" s="21"/>
      <c r="U38" s="46"/>
      <c r="V38" s="21"/>
      <c r="W38" s="46"/>
      <c r="X38" s="21"/>
      <c r="Y38" s="46"/>
      <c r="Z38" s="21"/>
      <c r="AA38" s="46"/>
      <c r="AB38" s="21"/>
      <c r="AC38" s="46"/>
      <c r="AD38" s="21"/>
      <c r="AE38" s="46"/>
      <c r="AF38" s="21"/>
      <c r="AG38" s="46"/>
      <c r="AH38" s="21"/>
      <c r="AI38" s="46"/>
      <c r="AJ38" s="21"/>
      <c r="AK38" s="46"/>
      <c r="AL38" s="21"/>
      <c r="AM38" s="46"/>
      <c r="AN38" s="21"/>
      <c r="AO38" s="46"/>
      <c r="AP38" s="21"/>
      <c r="AQ38" s="46"/>
      <c r="AR38" s="21"/>
      <c r="AS38" s="46"/>
      <c r="AT38" s="21"/>
      <c r="AU38" s="46"/>
      <c r="AV38" s="21"/>
      <c r="AW38" s="46"/>
      <c r="AX38" s="21"/>
      <c r="AY38" s="46"/>
      <c r="AZ38" s="21"/>
      <c r="BA38" s="46"/>
      <c r="BB38" s="21"/>
      <c r="BC38" s="46"/>
      <c r="BD38" s="21"/>
      <c r="BE38" s="46"/>
      <c r="BF38" s="21"/>
      <c r="BG38" s="46"/>
      <c r="BH38" s="21"/>
      <c r="BI38" s="46"/>
      <c r="BJ38" s="21"/>
      <c r="BK38" s="46"/>
      <c r="BL38" s="49"/>
      <c r="BM38" s="60"/>
      <c r="BN38" s="49"/>
      <c r="BO38" s="8"/>
    </row>
    <row r="39" spans="1:67">
      <c r="A39" s="9" t="s">
        <v>71</v>
      </c>
      <c r="B39" s="22">
        <v>41</v>
      </c>
      <c r="C39" s="41">
        <f>B39/B4</f>
        <v>1.1196067722555981E-2</v>
      </c>
      <c r="D39" s="19">
        <v>80</v>
      </c>
      <c r="E39" s="41">
        <f>D39/D4</f>
        <v>1.4872652909462726E-2</v>
      </c>
      <c r="F39" s="19">
        <v>107</v>
      </c>
      <c r="G39" s="41">
        <f>F39/F4</f>
        <v>1.1944630497878991E-2</v>
      </c>
      <c r="H39" s="19">
        <v>92</v>
      </c>
      <c r="I39" s="41">
        <f>H39/H4</f>
        <v>1.0515487484283919E-2</v>
      </c>
      <c r="J39" s="19">
        <v>100</v>
      </c>
      <c r="K39" s="41">
        <f>J39/J4</f>
        <v>1.0760787689658883E-2</v>
      </c>
      <c r="L39" s="19">
        <v>90</v>
      </c>
      <c r="M39" s="41">
        <f>L39/L4</f>
        <v>1.0396211158599978E-2</v>
      </c>
      <c r="N39" s="19">
        <v>74</v>
      </c>
      <c r="O39" s="41">
        <f>N39/N4</f>
        <v>9.7689768976897684E-3</v>
      </c>
      <c r="P39" s="19">
        <v>78</v>
      </c>
      <c r="Q39" s="41">
        <f>P39/P4</f>
        <v>9.3896713615023476E-3</v>
      </c>
      <c r="R39" s="19">
        <v>60</v>
      </c>
      <c r="S39" s="41">
        <f>R39/R4</f>
        <v>7.4220682830282037E-3</v>
      </c>
      <c r="T39" s="19">
        <v>212</v>
      </c>
      <c r="U39" s="41">
        <f>T39/T4</f>
        <v>1.3716356107660456E-2</v>
      </c>
      <c r="V39" s="19">
        <v>188</v>
      </c>
      <c r="W39" s="41">
        <f>V39/V4</f>
        <v>1.230688661953391E-2</v>
      </c>
      <c r="X39" s="19">
        <v>241</v>
      </c>
      <c r="Y39" s="41">
        <f>X39/X4</f>
        <v>1.5718758152882858E-2</v>
      </c>
      <c r="Z39" s="19">
        <v>237</v>
      </c>
      <c r="AA39" s="41">
        <f>Z39/Z4</f>
        <v>1.6861126920887877E-2</v>
      </c>
      <c r="AB39" s="19">
        <v>450</v>
      </c>
      <c r="AC39" s="41">
        <f>AB39/AB4</f>
        <v>2.3766768775747332E-2</v>
      </c>
      <c r="AD39" s="19">
        <v>226</v>
      </c>
      <c r="AE39" s="41">
        <f>AD39/AD4</f>
        <v>1.4604200323101777E-2</v>
      </c>
      <c r="AF39" s="19">
        <v>120</v>
      </c>
      <c r="AG39" s="41">
        <f>AF39/AF4</f>
        <v>1.2186452726718798E-2</v>
      </c>
      <c r="AH39" s="19">
        <v>214</v>
      </c>
      <c r="AI39" s="41">
        <f>AH39/AH4</f>
        <v>1.485182871816226E-2</v>
      </c>
      <c r="AJ39" s="19">
        <v>140</v>
      </c>
      <c r="AK39" s="41">
        <f>AJ39/AJ4</f>
        <v>1.3705335291238374E-2</v>
      </c>
      <c r="AL39" s="19">
        <v>134</v>
      </c>
      <c r="AM39" s="41">
        <f>AL39/AL4</f>
        <v>1.5282846715328468E-2</v>
      </c>
      <c r="AN39" s="19">
        <v>166</v>
      </c>
      <c r="AO39" s="41">
        <f>AN39/AN4</f>
        <v>1.7288064986461155E-2</v>
      </c>
      <c r="AP39" s="19">
        <v>237</v>
      </c>
      <c r="AQ39" s="41">
        <f>AP39/AP4</f>
        <v>2.2350056582421729E-2</v>
      </c>
      <c r="AR39" s="19">
        <v>138</v>
      </c>
      <c r="AS39" s="41">
        <f>AR39/AR4</f>
        <v>1.7903476907109497E-2</v>
      </c>
      <c r="AT39" s="19">
        <v>71</v>
      </c>
      <c r="AU39" s="41">
        <f>AT39/AT4</f>
        <v>1.1438698243918157E-2</v>
      </c>
      <c r="AV39" s="19">
        <v>118</v>
      </c>
      <c r="AW39" s="41">
        <f>AV39/AV4</f>
        <v>1.3066105636142177E-2</v>
      </c>
      <c r="AX39" s="19">
        <v>190</v>
      </c>
      <c r="AY39" s="41">
        <f>AX39/AX4</f>
        <v>1.9595709570957097E-2</v>
      </c>
      <c r="AZ39" s="19">
        <v>144</v>
      </c>
      <c r="BA39" s="41">
        <f>AZ39/AZ4</f>
        <v>1.8070021332664072E-2</v>
      </c>
      <c r="BB39" s="19">
        <v>132</v>
      </c>
      <c r="BC39" s="41">
        <f>BB39/BB4</f>
        <v>1.7546191678851523E-2</v>
      </c>
      <c r="BD39" s="19">
        <v>182</v>
      </c>
      <c r="BE39" s="41">
        <f>BD39/BD4</f>
        <v>2.1518089382832822E-2</v>
      </c>
      <c r="BF39" s="19">
        <v>94</v>
      </c>
      <c r="BG39" s="41">
        <f>BF39/BF4</f>
        <v>1.472892510184895E-2</v>
      </c>
      <c r="BH39" s="19">
        <v>64</v>
      </c>
      <c r="BI39" s="41">
        <f>BH39/BH4</f>
        <v>1.0951403148528405E-2</v>
      </c>
      <c r="BJ39" s="19">
        <v>118</v>
      </c>
      <c r="BK39" s="41">
        <f>BJ39/BJ4</f>
        <v>1.52218782249742E-2</v>
      </c>
      <c r="BL39" s="49">
        <f>AVERAGE(B39,D39,F39,H39,J39,L39,N39,P39,R39,T39,V39,X39,Z39,AB39,AD39,AF39,AH39,AJ39,AL39,AN39,AP39,AR39,AT39,AV39,AX39,AZ39,BB39,BD39,BF39,BH39,BJ39)</f>
        <v>146.38709677419354</v>
      </c>
      <c r="BM39" s="60">
        <f>BL39/BL4</f>
        <v>1.4966623571937416E-2</v>
      </c>
      <c r="BN39" s="49">
        <f>SUM(B39,D39,F39,H39,J39,L39,N39,P39,R39,T39,V39,X39,Z39,AB39,AD39,AF39,AH39,AJ39,AL39,AN39,AP39,AR39,AT39,AV39,AX39,AZ39,BB39,BD39,BF39,BH39,BJ39)</f>
        <v>4538</v>
      </c>
      <c r="BO39" s="8"/>
    </row>
    <row r="40" spans="1:67">
      <c r="A40" s="9" t="s">
        <v>72</v>
      </c>
      <c r="B40" s="22">
        <v>20</v>
      </c>
      <c r="C40" s="41">
        <f>B40/B39</f>
        <v>0.48780487804878048</v>
      </c>
      <c r="D40" s="19">
        <v>51</v>
      </c>
      <c r="E40" s="41">
        <f>D40/D39</f>
        <v>0.63749999999999996</v>
      </c>
      <c r="F40" s="19">
        <v>58</v>
      </c>
      <c r="G40" s="41">
        <f>F40/F39</f>
        <v>0.54205607476635509</v>
      </c>
      <c r="H40" s="19">
        <v>56</v>
      </c>
      <c r="I40" s="41">
        <f>H40/H39</f>
        <v>0.60869565217391308</v>
      </c>
      <c r="J40" s="19">
        <v>65</v>
      </c>
      <c r="K40" s="41">
        <f>J40/J39</f>
        <v>0.65</v>
      </c>
      <c r="L40" s="19">
        <v>55</v>
      </c>
      <c r="M40" s="41">
        <f>L40/L39</f>
        <v>0.61111111111111116</v>
      </c>
      <c r="N40" s="19">
        <v>40</v>
      </c>
      <c r="O40" s="41">
        <f>N40/N39</f>
        <v>0.54054054054054057</v>
      </c>
      <c r="P40" s="19">
        <v>44</v>
      </c>
      <c r="Q40" s="41">
        <f>P40/P39</f>
        <v>0.5641025641025641</v>
      </c>
      <c r="R40" s="19">
        <v>34</v>
      </c>
      <c r="S40" s="41">
        <f>R40/R39</f>
        <v>0.56666666666666665</v>
      </c>
      <c r="T40" s="19">
        <v>102</v>
      </c>
      <c r="U40" s="41">
        <f>T40/T39</f>
        <v>0.48113207547169812</v>
      </c>
      <c r="V40" s="19">
        <v>110</v>
      </c>
      <c r="W40" s="41">
        <f>V40/V39</f>
        <v>0.58510638297872342</v>
      </c>
      <c r="X40" s="19">
        <v>147</v>
      </c>
      <c r="Y40" s="41">
        <f>X40/X39</f>
        <v>0.60995850622406644</v>
      </c>
      <c r="Z40" s="19">
        <v>134</v>
      </c>
      <c r="AA40" s="41">
        <f>Z40/Z39</f>
        <v>0.56540084388185652</v>
      </c>
      <c r="AB40" s="19">
        <v>265</v>
      </c>
      <c r="AC40" s="41">
        <f>AB40/AB39</f>
        <v>0.58888888888888891</v>
      </c>
      <c r="AD40" s="19">
        <v>130</v>
      </c>
      <c r="AE40" s="41">
        <f>AD40/AD39</f>
        <v>0.5752212389380531</v>
      </c>
      <c r="AF40" s="19">
        <v>73</v>
      </c>
      <c r="AG40" s="41">
        <f>AF40/AF39</f>
        <v>0.60833333333333328</v>
      </c>
      <c r="AH40" s="19">
        <v>124</v>
      </c>
      <c r="AI40" s="41">
        <f>AH40/AH39</f>
        <v>0.57943925233644855</v>
      </c>
      <c r="AJ40" s="19">
        <v>81</v>
      </c>
      <c r="AK40" s="41">
        <f>AJ40/AJ39</f>
        <v>0.57857142857142863</v>
      </c>
      <c r="AL40" s="19">
        <v>72</v>
      </c>
      <c r="AM40" s="41">
        <f>AL40/AL39</f>
        <v>0.53731343283582089</v>
      </c>
      <c r="AN40" s="19">
        <v>85</v>
      </c>
      <c r="AO40" s="41">
        <f>AN40/AN39</f>
        <v>0.51204819277108438</v>
      </c>
      <c r="AP40" s="19">
        <v>136</v>
      </c>
      <c r="AQ40" s="41">
        <f>AP40/AP39</f>
        <v>0.57383966244725737</v>
      </c>
      <c r="AR40" s="19">
        <v>77</v>
      </c>
      <c r="AS40" s="41">
        <f>AR40/AR39</f>
        <v>0.55797101449275366</v>
      </c>
      <c r="AT40" s="19">
        <v>46</v>
      </c>
      <c r="AU40" s="41">
        <f>AT40/AT39</f>
        <v>0.647887323943662</v>
      </c>
      <c r="AV40" s="19">
        <v>65</v>
      </c>
      <c r="AW40" s="41">
        <f>AV40/AV39</f>
        <v>0.55084745762711862</v>
      </c>
      <c r="AX40" s="19">
        <v>122</v>
      </c>
      <c r="AY40" s="41">
        <f>AX40/AX39</f>
        <v>0.64210526315789473</v>
      </c>
      <c r="AZ40" s="19">
        <v>74</v>
      </c>
      <c r="BA40" s="41">
        <f>AZ40/AZ39</f>
        <v>0.51388888888888884</v>
      </c>
      <c r="BB40" s="19">
        <v>71</v>
      </c>
      <c r="BC40" s="41">
        <f>BB40/BB39</f>
        <v>0.53787878787878785</v>
      </c>
      <c r="BD40" s="19">
        <v>105</v>
      </c>
      <c r="BE40" s="41">
        <f>BD40/BD39</f>
        <v>0.57692307692307687</v>
      </c>
      <c r="BF40" s="19">
        <v>49</v>
      </c>
      <c r="BG40" s="41">
        <f>BF40/BF39</f>
        <v>0.52127659574468088</v>
      </c>
      <c r="BH40" s="19">
        <v>32</v>
      </c>
      <c r="BI40" s="41">
        <f>BH40/BH39</f>
        <v>0.5</v>
      </c>
      <c r="BJ40" s="19">
        <v>62</v>
      </c>
      <c r="BK40" s="41">
        <f>BJ40/BJ39</f>
        <v>0.52542372881355937</v>
      </c>
      <c r="BL40" s="49">
        <f>AVERAGE(B40,D40,F40,H40,J40,L40,N40,P40,R40,T40,V40,X40,Z40,AB40,AD40,AF40,AH40,AJ40,AL40,AN40,AP40,AR40,AT40,AV40,AX40,AZ40,BB40,BD40,BF40,BH40,BJ40)</f>
        <v>83.387096774193552</v>
      </c>
      <c r="BM40" s="60">
        <f>BL40/BL39</f>
        <v>0.56963420008814458</v>
      </c>
      <c r="BN40" s="49">
        <f>SUM(B40,D40,F40,H40,J40,L40,N40,P40,R40,T40,V40,X40,Z40,AB40,AD40,AF40,AH40,AJ40,AL40,AN40,AP40,AR40,AT40,AV40,AX40,AZ40,BB40,BD40,BF40,BH40,BJ40)</f>
        <v>2585</v>
      </c>
      <c r="BO40" s="8"/>
    </row>
    <row r="41" spans="1:67" ht="15.75" customHeight="1" thickBot="1">
      <c r="A41" s="9" t="s">
        <v>73</v>
      </c>
      <c r="B41" s="22">
        <v>20</v>
      </c>
      <c r="C41" s="40">
        <f>B41/B39</f>
        <v>0.48780487804878048</v>
      </c>
      <c r="D41" s="19">
        <v>50</v>
      </c>
      <c r="E41" s="40">
        <f>D41/D39</f>
        <v>0.625</v>
      </c>
      <c r="F41" s="19">
        <v>54</v>
      </c>
      <c r="G41" s="40">
        <f>F41/F39</f>
        <v>0.50467289719626163</v>
      </c>
      <c r="H41" s="19">
        <v>50</v>
      </c>
      <c r="I41" s="40">
        <f>H41/H39</f>
        <v>0.54347826086956519</v>
      </c>
      <c r="J41" s="19">
        <v>63</v>
      </c>
      <c r="K41" s="40">
        <f>J41/J39</f>
        <v>0.63</v>
      </c>
      <c r="L41" s="19">
        <v>54</v>
      </c>
      <c r="M41" s="40">
        <f>L41/L39</f>
        <v>0.6</v>
      </c>
      <c r="N41" s="19">
        <v>38</v>
      </c>
      <c r="O41" s="40">
        <f>N41/N39</f>
        <v>0.51351351351351349</v>
      </c>
      <c r="P41" s="19">
        <v>43</v>
      </c>
      <c r="Q41" s="40">
        <f>P41/P39</f>
        <v>0.55128205128205132</v>
      </c>
      <c r="R41" s="19">
        <v>30</v>
      </c>
      <c r="S41" s="40">
        <f>R41/R39</f>
        <v>0.5</v>
      </c>
      <c r="T41" s="19">
        <v>99</v>
      </c>
      <c r="U41" s="40">
        <f>T41/T39</f>
        <v>0.46698113207547171</v>
      </c>
      <c r="V41" s="19">
        <v>104</v>
      </c>
      <c r="W41" s="40">
        <f>V41/V39</f>
        <v>0.55319148936170215</v>
      </c>
      <c r="X41" s="19">
        <v>140</v>
      </c>
      <c r="Y41" s="40">
        <f>X41/X39</f>
        <v>0.58091286307053946</v>
      </c>
      <c r="Z41" s="19">
        <v>125</v>
      </c>
      <c r="AA41" s="40">
        <f>Z41/Z39</f>
        <v>0.52742616033755274</v>
      </c>
      <c r="AB41" s="19">
        <v>245</v>
      </c>
      <c r="AC41" s="40">
        <f>AB41/AB39</f>
        <v>0.5444444444444444</v>
      </c>
      <c r="AD41" s="19">
        <v>120</v>
      </c>
      <c r="AE41" s="40">
        <f>AD41/AD39</f>
        <v>0.53097345132743368</v>
      </c>
      <c r="AF41" s="19">
        <v>69</v>
      </c>
      <c r="AG41" s="40">
        <f>AF41/AF39</f>
        <v>0.57499999999999996</v>
      </c>
      <c r="AH41" s="19">
        <v>112</v>
      </c>
      <c r="AI41" s="40">
        <f>AH41/AH39</f>
        <v>0.52336448598130836</v>
      </c>
      <c r="AJ41" s="19">
        <v>75</v>
      </c>
      <c r="AK41" s="40">
        <f>AJ41/AJ39</f>
        <v>0.5357142857142857</v>
      </c>
      <c r="AL41" s="19">
        <v>72</v>
      </c>
      <c r="AM41" s="40">
        <f>AL41/AL39</f>
        <v>0.53731343283582089</v>
      </c>
      <c r="AN41" s="19">
        <v>80</v>
      </c>
      <c r="AO41" s="40">
        <f>AN41/AN39</f>
        <v>0.48192771084337349</v>
      </c>
      <c r="AP41" s="19">
        <v>133</v>
      </c>
      <c r="AQ41" s="40">
        <f>AP41/AP39</f>
        <v>0.56118143459915615</v>
      </c>
      <c r="AR41" s="19">
        <v>73</v>
      </c>
      <c r="AS41" s="40">
        <f>AR41/AR39</f>
        <v>0.52898550724637683</v>
      </c>
      <c r="AT41" s="19">
        <v>44</v>
      </c>
      <c r="AU41" s="40">
        <f>AT41/AT39</f>
        <v>0.61971830985915488</v>
      </c>
      <c r="AV41" s="19">
        <v>64</v>
      </c>
      <c r="AW41" s="40">
        <f>AV41/AV39</f>
        <v>0.5423728813559322</v>
      </c>
      <c r="AX41" s="19">
        <v>112</v>
      </c>
      <c r="AY41" s="40">
        <f>AX41/AX39</f>
        <v>0.58947368421052626</v>
      </c>
      <c r="AZ41" s="19">
        <v>70</v>
      </c>
      <c r="BA41" s="40">
        <f>AZ41/AZ39</f>
        <v>0.4861111111111111</v>
      </c>
      <c r="BB41" s="19">
        <v>69</v>
      </c>
      <c r="BC41" s="40">
        <f>BB41/BB39</f>
        <v>0.52272727272727271</v>
      </c>
      <c r="BD41" s="19">
        <v>103</v>
      </c>
      <c r="BE41" s="40">
        <f>BD41/BD39</f>
        <v>0.56593406593406592</v>
      </c>
      <c r="BF41" s="19">
        <v>43</v>
      </c>
      <c r="BG41" s="40">
        <f>BF41/BF39</f>
        <v>0.45744680851063829</v>
      </c>
      <c r="BH41" s="19">
        <v>30</v>
      </c>
      <c r="BI41" s="40">
        <f>BH41/BH39</f>
        <v>0.46875</v>
      </c>
      <c r="BJ41" s="19">
        <v>55</v>
      </c>
      <c r="BK41" s="40">
        <f>BJ41/BJ39</f>
        <v>0.46610169491525422</v>
      </c>
      <c r="BL41" s="49">
        <f>AVERAGE(B41,D41,F41,H41,J41,L41,N41,P41,R41,T41,V41,X41,Z41,AB41,AD41,AF41,AH41,AJ41,AL41,AN41,AP41,AR41,AT41,AV41,AX41,AZ41,BB41,BD41,BF41,BH41,BJ41)</f>
        <v>78.677419354838705</v>
      </c>
      <c r="BM41" s="60">
        <f>BL41/BL39</f>
        <v>0.53746143675628033</v>
      </c>
      <c r="BN41" s="49">
        <f>SUM(B41,D41,F41,H41,J41,L41,N41,P41,R41,T41,V41,X41,Z41,AB41,AD41,AF41,AH41,AJ41,AL41,AN41,AP41,AR41,AT41,AV41,AX41,AZ41,BB41,BD41,BF41,BH41,BJ41)</f>
        <v>2439</v>
      </c>
      <c r="BO41" s="8"/>
    </row>
    <row r="42" spans="1:67">
      <c r="A42" s="6" t="s">
        <v>74</v>
      </c>
      <c r="B42" s="21"/>
      <c r="C42" s="44"/>
      <c r="D42" s="21"/>
      <c r="E42" s="44"/>
      <c r="F42" s="21"/>
      <c r="G42" s="44"/>
      <c r="H42" s="21"/>
      <c r="I42" s="44"/>
      <c r="J42" s="21"/>
      <c r="K42" s="44"/>
      <c r="L42" s="21"/>
      <c r="M42" s="44"/>
      <c r="N42" s="21"/>
      <c r="O42" s="44"/>
      <c r="P42" s="21"/>
      <c r="Q42" s="44"/>
      <c r="R42" s="21"/>
      <c r="S42" s="44"/>
      <c r="T42" s="21"/>
      <c r="U42" s="44"/>
      <c r="V42" s="21"/>
      <c r="W42" s="44"/>
      <c r="X42" s="21"/>
      <c r="Y42" s="44"/>
      <c r="Z42" s="21"/>
      <c r="AA42" s="44"/>
      <c r="AB42" s="21"/>
      <c r="AC42" s="44"/>
      <c r="AD42" s="21"/>
      <c r="AE42" s="44"/>
      <c r="AF42" s="21"/>
      <c r="AG42" s="44"/>
      <c r="AH42" s="21"/>
      <c r="AI42" s="44"/>
      <c r="AJ42" s="21"/>
      <c r="AK42" s="44"/>
      <c r="AL42" s="21"/>
      <c r="AM42" s="44"/>
      <c r="AN42" s="21"/>
      <c r="AO42" s="44"/>
      <c r="AP42" s="21"/>
      <c r="AQ42" s="44"/>
      <c r="AR42" s="21"/>
      <c r="AS42" s="44"/>
      <c r="AT42" s="21"/>
      <c r="AU42" s="44"/>
      <c r="AV42" s="21"/>
      <c r="AW42" s="44"/>
      <c r="AX42" s="21"/>
      <c r="AY42" s="44"/>
      <c r="AZ42" s="21"/>
      <c r="BA42" s="44"/>
      <c r="BB42" s="21"/>
      <c r="BC42" s="44"/>
      <c r="BD42" s="21"/>
      <c r="BE42" s="44"/>
      <c r="BF42" s="21"/>
      <c r="BG42" s="44"/>
      <c r="BH42" s="21"/>
      <c r="BI42" s="44"/>
      <c r="BJ42" s="21"/>
      <c r="BK42" s="44"/>
      <c r="BL42" s="48"/>
      <c r="BM42" s="64"/>
      <c r="BN42" s="48"/>
      <c r="BO42" s="8"/>
    </row>
    <row r="43" spans="1:67">
      <c r="A43" s="9" t="s">
        <v>75</v>
      </c>
      <c r="B43" s="19">
        <v>215</v>
      </c>
      <c r="C43" s="44">
        <f>B43/B4</f>
        <v>5.8711086837793552E-2</v>
      </c>
      <c r="D43" s="19">
        <v>268</v>
      </c>
      <c r="E43" s="44">
        <f>D43/D4</f>
        <v>4.9823387246700129E-2</v>
      </c>
      <c r="F43" s="19">
        <v>404</v>
      </c>
      <c r="G43" s="44">
        <f>F43/F4</f>
        <v>4.509935253404778E-2</v>
      </c>
      <c r="H43" s="19">
        <v>325</v>
      </c>
      <c r="I43" s="44">
        <f>H43/H4</f>
        <v>3.7147102526002972E-2</v>
      </c>
      <c r="J43" s="19">
        <v>326</v>
      </c>
      <c r="K43" s="44">
        <f>J43/J4</f>
        <v>3.5080167868287958E-2</v>
      </c>
      <c r="L43" s="19">
        <v>275</v>
      </c>
      <c r="M43" s="44">
        <f>L43/L4</f>
        <v>3.176620076238882E-2</v>
      </c>
      <c r="N43" s="19">
        <v>247</v>
      </c>
      <c r="O43" s="44">
        <f>N43/N4</f>
        <v>3.2607260726072604E-2</v>
      </c>
      <c r="P43" s="19">
        <v>241</v>
      </c>
      <c r="Q43" s="44">
        <f>P43/P4</f>
        <v>2.9011676899000843E-2</v>
      </c>
      <c r="R43" s="19">
        <v>217</v>
      </c>
      <c r="S43" s="44">
        <f>R43/R4</f>
        <v>2.6843146956952006E-2</v>
      </c>
      <c r="T43" s="19">
        <v>946</v>
      </c>
      <c r="U43" s="44">
        <f>T43/T4</f>
        <v>6.1206004140786752E-2</v>
      </c>
      <c r="V43" s="19">
        <v>798</v>
      </c>
      <c r="W43" s="44">
        <f>V43/V4</f>
        <v>5.2238805970149252E-2</v>
      </c>
      <c r="X43" s="19">
        <v>1098</v>
      </c>
      <c r="Y43" s="44">
        <f>X43/X4</f>
        <v>7.1614923036785808E-2</v>
      </c>
      <c r="Z43" s="19">
        <v>1022</v>
      </c>
      <c r="AA43" s="44">
        <f>Z43/Z4</f>
        <v>7.2709163346613551E-2</v>
      </c>
      <c r="AB43" s="19">
        <v>1883</v>
      </c>
      <c r="AC43" s="44">
        <f>AB43/AB4</f>
        <v>9.9450723566071611E-2</v>
      </c>
      <c r="AD43" s="19">
        <v>800</v>
      </c>
      <c r="AE43" s="44">
        <f>AD43/AD4</f>
        <v>5.1696284329563816E-2</v>
      </c>
      <c r="AF43" s="19">
        <v>382</v>
      </c>
      <c r="AG43" s="44">
        <f>AF43/AF4</f>
        <v>3.879354118005484E-2</v>
      </c>
      <c r="AH43" s="19">
        <v>780</v>
      </c>
      <c r="AI43" s="44">
        <f>AH43/AH4</f>
        <v>5.4132833645638145E-2</v>
      </c>
      <c r="AJ43" s="19">
        <v>578</v>
      </c>
      <c r="AK43" s="44">
        <f>AJ43/AJ4</f>
        <v>5.6583455702398436E-2</v>
      </c>
      <c r="AL43" s="19">
        <v>501</v>
      </c>
      <c r="AM43" s="44">
        <f>AL43/AL4</f>
        <v>5.7139598540145983E-2</v>
      </c>
      <c r="AN43" s="19">
        <v>639</v>
      </c>
      <c r="AO43" s="44">
        <f>AN43/AN4</f>
        <v>6.6548635700895642E-2</v>
      </c>
      <c r="AP43" s="19">
        <v>788</v>
      </c>
      <c r="AQ43" s="44">
        <f>AP43/AP4</f>
        <v>7.4311580535646932E-2</v>
      </c>
      <c r="AR43" s="19">
        <v>357</v>
      </c>
      <c r="AS43" s="44">
        <f>AR43/AR4</f>
        <v>4.6315516346652826E-2</v>
      </c>
      <c r="AT43" s="19">
        <v>231</v>
      </c>
      <c r="AU43" s="44">
        <f>AT43/AT4</f>
        <v>3.7216046399226682E-2</v>
      </c>
      <c r="AV43" s="19">
        <v>493</v>
      </c>
      <c r="AW43" s="44">
        <f>AV43/AV4</f>
        <v>5.4589746428966891E-2</v>
      </c>
      <c r="AX43" s="19">
        <v>728</v>
      </c>
      <c r="AY43" s="44">
        <f>AX43/AX4</f>
        <v>7.5082508250825089E-2</v>
      </c>
      <c r="AZ43" s="19">
        <v>509</v>
      </c>
      <c r="BA43" s="44">
        <f>AZ43/AZ4</f>
        <v>6.387250596059732E-2</v>
      </c>
      <c r="BB43" s="19">
        <v>465</v>
      </c>
      <c r="BC43" s="44">
        <f>BB43/BB4</f>
        <v>6.1810447959590592E-2</v>
      </c>
      <c r="BD43" s="19">
        <v>761</v>
      </c>
      <c r="BE43" s="44">
        <f>BD43/BD4</f>
        <v>8.9973989122724043E-2</v>
      </c>
      <c r="BF43" s="19">
        <v>302</v>
      </c>
      <c r="BG43" s="44">
        <f>BF43/BF4</f>
        <v>4.7320589157004073E-2</v>
      </c>
      <c r="BH43" s="19">
        <v>206</v>
      </c>
      <c r="BI43" s="44">
        <f>BH43/BH4</f>
        <v>3.5249828884325804E-2</v>
      </c>
      <c r="BJ43" s="19">
        <v>453</v>
      </c>
      <c r="BK43" s="44">
        <f>BJ43/BJ4</f>
        <v>5.843653250773994E-2</v>
      </c>
      <c r="BL43" s="49">
        <f>AVERAGE(B43,D43,F43,H43,J43,L43,N43,P43,R43,T43,V43,X43,Z43,AB43,AD43,AF43,AH43,AJ43,AL43,AN43,AP43,AR43,AT43,AV43,AX43,AZ43,BB43,BD43,BF43,BH43,BJ43)</f>
        <v>556.06451612903231</v>
      </c>
      <c r="BM43" s="60">
        <f>BL43/BL4</f>
        <v>5.6852061950872022E-2</v>
      </c>
      <c r="BN43" s="49">
        <f>SUM(B43,D43,F43,H43,J43,L43,N43,P43,R43,T43,V43,X43,Z43,AB43,AD43,AF43,AH43,AJ43,AL43,AN43,AP43,AR43,AT43,AV43,AX43,AZ43,BB43,BD43,BF43,BH43,BJ43)</f>
        <v>17238</v>
      </c>
      <c r="BO43" s="8"/>
    </row>
    <row r="44" spans="1:67">
      <c r="A44" s="9" t="s">
        <v>76</v>
      </c>
      <c r="B44" s="19">
        <v>153</v>
      </c>
      <c r="C44" s="44">
        <f>B44/B43</f>
        <v>0.71162790697674416</v>
      </c>
      <c r="D44" s="19">
        <v>169</v>
      </c>
      <c r="E44" s="44">
        <f>D44/D43</f>
        <v>0.63059701492537312</v>
      </c>
      <c r="F44" s="19">
        <v>257</v>
      </c>
      <c r="G44" s="44">
        <f>F44/F43</f>
        <v>0.63613861386138615</v>
      </c>
      <c r="H44" s="19">
        <v>212</v>
      </c>
      <c r="I44" s="44">
        <f>H44/H43</f>
        <v>0.65230769230769226</v>
      </c>
      <c r="J44" s="19">
        <v>192</v>
      </c>
      <c r="K44" s="44">
        <f>J44/J43</f>
        <v>0.58895705521472397</v>
      </c>
      <c r="L44" s="19">
        <v>181</v>
      </c>
      <c r="M44" s="44">
        <f>L44/L43</f>
        <v>0.6581818181818182</v>
      </c>
      <c r="N44" s="19">
        <v>144</v>
      </c>
      <c r="O44" s="44">
        <f>N44/N43</f>
        <v>0.582995951417004</v>
      </c>
      <c r="P44" s="19">
        <v>137</v>
      </c>
      <c r="Q44" s="44">
        <f>P44/P43</f>
        <v>0.56846473029045641</v>
      </c>
      <c r="R44" s="19">
        <v>136</v>
      </c>
      <c r="S44" s="44">
        <f>R44/R43</f>
        <v>0.62672811059907829</v>
      </c>
      <c r="T44" s="19">
        <v>618</v>
      </c>
      <c r="U44" s="44">
        <f>T44/T43</f>
        <v>0.65327695560253696</v>
      </c>
      <c r="V44" s="19">
        <v>501</v>
      </c>
      <c r="W44" s="44">
        <f>V44/V43</f>
        <v>0.6278195488721805</v>
      </c>
      <c r="X44" s="19">
        <v>686</v>
      </c>
      <c r="Y44" s="44">
        <f>X44/X43</f>
        <v>0.62477231329690341</v>
      </c>
      <c r="Z44" s="19">
        <v>635</v>
      </c>
      <c r="AA44" s="44">
        <f>Z44/Z43</f>
        <v>0.62133072407045009</v>
      </c>
      <c r="AB44" s="19">
        <v>1126</v>
      </c>
      <c r="AC44" s="44">
        <f>AB44/AB43</f>
        <v>0.59798194370685076</v>
      </c>
      <c r="AD44" s="19">
        <v>492</v>
      </c>
      <c r="AE44" s="44">
        <f>AD44/AD43</f>
        <v>0.61499999999999999</v>
      </c>
      <c r="AF44" s="19">
        <v>246</v>
      </c>
      <c r="AG44" s="44">
        <f>AF44/AF43</f>
        <v>0.64397905759162299</v>
      </c>
      <c r="AH44" s="19">
        <v>502</v>
      </c>
      <c r="AI44" s="44">
        <f>AH44/AH43</f>
        <v>0.64358974358974363</v>
      </c>
      <c r="AJ44" s="19">
        <v>340</v>
      </c>
      <c r="AK44" s="44">
        <f>AJ44/AJ43</f>
        <v>0.58823529411764708</v>
      </c>
      <c r="AL44" s="19">
        <v>318</v>
      </c>
      <c r="AM44" s="44">
        <f>AL44/AL43</f>
        <v>0.6347305389221557</v>
      </c>
      <c r="AN44" s="19">
        <v>384</v>
      </c>
      <c r="AO44" s="44">
        <f>AN44/AN43</f>
        <v>0.60093896713615025</v>
      </c>
      <c r="AP44" s="19">
        <v>490</v>
      </c>
      <c r="AQ44" s="44">
        <f>AP44/AP43</f>
        <v>0.62182741116751272</v>
      </c>
      <c r="AR44" s="19">
        <v>211</v>
      </c>
      <c r="AS44" s="44">
        <f>AR44/AR43</f>
        <v>0.59103641456582634</v>
      </c>
      <c r="AT44" s="19">
        <v>130</v>
      </c>
      <c r="AU44" s="44">
        <f>AT44/AT43</f>
        <v>0.56277056277056281</v>
      </c>
      <c r="AV44" s="19">
        <v>320</v>
      </c>
      <c r="AW44" s="44">
        <f>AV44/AV43</f>
        <v>0.64908722109533468</v>
      </c>
      <c r="AX44" s="19">
        <v>459</v>
      </c>
      <c r="AY44" s="44">
        <f>AX44/AX43</f>
        <v>0.63049450549450547</v>
      </c>
      <c r="AZ44" s="19">
        <v>342</v>
      </c>
      <c r="BA44" s="44">
        <f>AZ44/AZ43</f>
        <v>0.67190569744597251</v>
      </c>
      <c r="BB44" s="19">
        <v>289</v>
      </c>
      <c r="BC44" s="44">
        <f>BB44/BB43</f>
        <v>0.62150537634408598</v>
      </c>
      <c r="BD44" s="19">
        <v>471</v>
      </c>
      <c r="BE44" s="44">
        <f>BD44/BD43</f>
        <v>0.6189224704336399</v>
      </c>
      <c r="BF44" s="19">
        <v>190</v>
      </c>
      <c r="BG44" s="44">
        <f>BF44/BF43</f>
        <v>0.62913907284768211</v>
      </c>
      <c r="BH44" s="19">
        <v>119</v>
      </c>
      <c r="BI44" s="44">
        <f>BH44/BH43</f>
        <v>0.57766990291262132</v>
      </c>
      <c r="BJ44" s="19">
        <v>283</v>
      </c>
      <c r="BK44" s="44">
        <f>BJ44/BJ43</f>
        <v>0.6247240618101545</v>
      </c>
      <c r="BL44" s="49">
        <f>AVERAGE(B44,D44,F44,H44,J44,L44,N44,P44,R44,T44,V44,X44,Z44,AB44,AD44,AF44,AH44,AJ44,AL44,AN44,AP44,AR44,AT44,AV44,AX44,AZ44,BB44,BD44,BF44,BH44,BJ44)</f>
        <v>346.22580645161293</v>
      </c>
      <c r="BM44" s="60">
        <f>BL44/BL43</f>
        <v>0.62263603666318601</v>
      </c>
      <c r="BN44" s="49">
        <f>SUM(B44,D44,F44,H44,J44,L44,N44,P44,R44,T44,V44,X44,Z44,AB44,AD44,AF44,AH44,AJ44,AL44,AN44,AP44,AR44,AT44,AV44,AX44,AZ44,BB44,BD44,BF44,BH44,BJ44)</f>
        <v>10733</v>
      </c>
      <c r="BO44" s="8"/>
    </row>
    <row r="45" spans="1:67" ht="15.75" customHeight="1" thickBot="1">
      <c r="A45" s="12" t="s">
        <v>77</v>
      </c>
      <c r="B45" s="26">
        <v>145</v>
      </c>
      <c r="C45" s="45">
        <f>B45/B43</f>
        <v>0.67441860465116277</v>
      </c>
      <c r="D45" s="26">
        <v>166</v>
      </c>
      <c r="E45" s="45">
        <f>D45/D43</f>
        <v>0.61940298507462688</v>
      </c>
      <c r="F45" s="26">
        <v>243</v>
      </c>
      <c r="G45" s="45">
        <f>F45/F43</f>
        <v>0.60148514851485146</v>
      </c>
      <c r="H45" s="26">
        <v>200</v>
      </c>
      <c r="I45" s="45">
        <f>H45/H43</f>
        <v>0.61538461538461542</v>
      </c>
      <c r="J45" s="26">
        <v>186</v>
      </c>
      <c r="K45" s="45">
        <f>J45/J43</f>
        <v>0.57055214723926384</v>
      </c>
      <c r="L45" s="26">
        <v>172</v>
      </c>
      <c r="M45" s="45">
        <f>L45/L43</f>
        <v>0.62545454545454549</v>
      </c>
      <c r="N45" s="26">
        <v>140</v>
      </c>
      <c r="O45" s="45">
        <f>N45/N43</f>
        <v>0.5668016194331984</v>
      </c>
      <c r="P45" s="19">
        <v>131</v>
      </c>
      <c r="Q45" s="45">
        <f>P45/P43</f>
        <v>0.54356846473029041</v>
      </c>
      <c r="R45" s="19">
        <v>128</v>
      </c>
      <c r="S45" s="45">
        <f>R45/R43</f>
        <v>0.58986175115207373</v>
      </c>
      <c r="T45" s="26">
        <v>600</v>
      </c>
      <c r="U45" s="45">
        <f>T45/T43</f>
        <v>0.63424947145877375</v>
      </c>
      <c r="V45" s="26">
        <v>474</v>
      </c>
      <c r="W45" s="45">
        <f>V45/V43</f>
        <v>0.59398496240601506</v>
      </c>
      <c r="X45" s="26">
        <v>652</v>
      </c>
      <c r="Y45" s="45">
        <f>X45/X43</f>
        <v>0.59380692167577409</v>
      </c>
      <c r="Z45" s="26">
        <v>605</v>
      </c>
      <c r="AA45" s="45">
        <f>Z45/Z43</f>
        <v>0.59197651663405093</v>
      </c>
      <c r="AB45" s="26">
        <v>1083</v>
      </c>
      <c r="AC45" s="45">
        <f>AB45/AB43</f>
        <v>0.57514604354753052</v>
      </c>
      <c r="AD45" s="26">
        <v>474</v>
      </c>
      <c r="AE45" s="45">
        <f>AD45/AD43</f>
        <v>0.59250000000000003</v>
      </c>
      <c r="AF45" s="19">
        <v>233</v>
      </c>
      <c r="AG45" s="45">
        <f>AF45/AF43</f>
        <v>0.60994764397905754</v>
      </c>
      <c r="AH45" s="26">
        <v>477</v>
      </c>
      <c r="AI45" s="45">
        <f>AH45/AH43</f>
        <v>0.61153846153846159</v>
      </c>
      <c r="AJ45" s="26">
        <v>323</v>
      </c>
      <c r="AK45" s="45">
        <f>AJ45/AJ43</f>
        <v>0.55882352941176472</v>
      </c>
      <c r="AL45" s="26">
        <v>306</v>
      </c>
      <c r="AM45" s="45">
        <f>AL45/AL43</f>
        <v>0.6107784431137725</v>
      </c>
      <c r="AN45" s="26">
        <v>368</v>
      </c>
      <c r="AO45" s="45">
        <f>AN45/AN43</f>
        <v>0.57589984350547729</v>
      </c>
      <c r="AP45" s="26">
        <v>468</v>
      </c>
      <c r="AQ45" s="45">
        <f>AP45/AP43</f>
        <v>0.59390862944162437</v>
      </c>
      <c r="AR45" s="26">
        <v>203</v>
      </c>
      <c r="AS45" s="45">
        <f>AR45/AR43</f>
        <v>0.56862745098039214</v>
      </c>
      <c r="AT45" s="26">
        <v>122</v>
      </c>
      <c r="AU45" s="45">
        <f>AT45/AT43</f>
        <v>0.52813852813852813</v>
      </c>
      <c r="AV45" s="26">
        <v>304</v>
      </c>
      <c r="AW45" s="45">
        <f>AV45/AV43</f>
        <v>0.61663286004056794</v>
      </c>
      <c r="AX45" s="26">
        <v>443</v>
      </c>
      <c r="AY45" s="45">
        <f>AX45/AX43</f>
        <v>0.60851648351648346</v>
      </c>
      <c r="AZ45" s="26">
        <v>328</v>
      </c>
      <c r="BA45" s="45">
        <f>AZ45/AZ43</f>
        <v>0.64440078585461691</v>
      </c>
      <c r="BB45" s="26">
        <v>275</v>
      </c>
      <c r="BC45" s="45">
        <f>BB45/BB43</f>
        <v>0.59139784946236562</v>
      </c>
      <c r="BD45" s="26">
        <v>453</v>
      </c>
      <c r="BE45" s="45">
        <f>BD45/BD43</f>
        <v>0.59526938239159</v>
      </c>
      <c r="BF45" s="26">
        <v>184</v>
      </c>
      <c r="BG45" s="45">
        <f>BF45/BF43</f>
        <v>0.60927152317880795</v>
      </c>
      <c r="BH45" s="26">
        <v>114</v>
      </c>
      <c r="BI45" s="45">
        <f>BH45/BH43</f>
        <v>0.55339805825242716</v>
      </c>
      <c r="BJ45" s="26">
        <v>275</v>
      </c>
      <c r="BK45" s="45">
        <f>BJ45/BJ43</f>
        <v>0.60706401766004414</v>
      </c>
      <c r="BL45" s="50">
        <f>AVERAGE(B45,D45,F45,H45,J45,L45,N45,P45,R45,T45,V45,X45,Z45,AB45,AD45,AF45,AH45,AJ45,AL45,AN45,AP45,AR45,AT45,AV45,AX45,AZ45,BB45,BD45,BF45,BH45,BJ45)</f>
        <v>331.45161290322579</v>
      </c>
      <c r="BM45" s="61">
        <f>BL45/BL43</f>
        <v>0.59606682909850317</v>
      </c>
      <c r="BN45" s="50">
        <f>SUM(B45,D45,F45,H45,J45,L45,N45,P45,R45,T45,V45,X45,Z45,AB45,AD45,AF45,AH45,AJ45,AL45,AN45,AP45,AR45,AT45,AV45,AX45,AZ45,BB45,BD45,BF45,BH45,BJ45)</f>
        <v>10275</v>
      </c>
      <c r="BO45" s="8"/>
    </row>
    <row r="46" spans="1:67" ht="15.75" customHeight="1" thickBot="1">
      <c r="A46" s="14" t="s">
        <v>78</v>
      </c>
      <c r="B46" s="25">
        <v>172</v>
      </c>
      <c r="C46" s="42">
        <f>B46/(B43+B39)</f>
        <v>0.671875</v>
      </c>
      <c r="D46" s="27">
        <v>240</v>
      </c>
      <c r="E46" s="42">
        <f>D46/(D43+D39)</f>
        <v>0.68965517241379315</v>
      </c>
      <c r="F46" s="27">
        <v>360</v>
      </c>
      <c r="G46" s="42">
        <f>F46/(F43+F39)</f>
        <v>0.70450097847358117</v>
      </c>
      <c r="H46" s="27">
        <v>305</v>
      </c>
      <c r="I46" s="42">
        <f>H46/(H43+H39)</f>
        <v>0.73141486810551559</v>
      </c>
      <c r="J46" s="27">
        <v>320</v>
      </c>
      <c r="K46" s="42">
        <f>J46/(J43+J39)</f>
        <v>0.75117370892018775</v>
      </c>
      <c r="L46" s="27">
        <v>249</v>
      </c>
      <c r="M46" s="42">
        <f>L46/(L43+L39)</f>
        <v>0.68219178082191778</v>
      </c>
      <c r="N46" s="27">
        <v>243</v>
      </c>
      <c r="O46" s="42">
        <f>N46/(N43+N39)</f>
        <v>0.7570093457943925</v>
      </c>
      <c r="P46" s="27">
        <v>248</v>
      </c>
      <c r="Q46" s="42">
        <f>P46/(P43+P39)</f>
        <v>0.77742946708463945</v>
      </c>
      <c r="R46" s="27">
        <v>213</v>
      </c>
      <c r="S46" s="42">
        <f>R46/(R43+R39)</f>
        <v>0.76895306859205781</v>
      </c>
      <c r="T46" s="27">
        <v>861</v>
      </c>
      <c r="U46" s="42">
        <f>T46/(T43+T39)</f>
        <v>0.74352331606217614</v>
      </c>
      <c r="V46" s="27">
        <v>770</v>
      </c>
      <c r="W46" s="42">
        <f>V46/(V43+V39)</f>
        <v>0.78093306288032449</v>
      </c>
      <c r="X46" s="27">
        <v>917</v>
      </c>
      <c r="Y46" s="42">
        <f>X46/(X43+X39)</f>
        <v>0.68483943241224798</v>
      </c>
      <c r="Z46" s="27">
        <v>880</v>
      </c>
      <c r="AA46" s="42">
        <f>Z46/(Z43+Z39)</f>
        <v>0.69896743447180298</v>
      </c>
      <c r="AB46" s="27">
        <v>1742</v>
      </c>
      <c r="AC46" s="42">
        <f>AB46/(AB43+AB39)</f>
        <v>0.74667809687098152</v>
      </c>
      <c r="AD46" s="27">
        <v>737</v>
      </c>
      <c r="AE46" s="51">
        <f>AD46/(AD43+AD39)</f>
        <v>0.71832358674463936</v>
      </c>
      <c r="AF46" s="53">
        <v>354</v>
      </c>
      <c r="AG46" s="42">
        <f>AF46/(AF43+AF39)</f>
        <v>0.70517928286852594</v>
      </c>
      <c r="AH46" s="28">
        <v>729</v>
      </c>
      <c r="AI46" s="42">
        <f>AH46/(AH43+AH39)</f>
        <v>0.7334004024144869</v>
      </c>
      <c r="AJ46" s="27">
        <v>512</v>
      </c>
      <c r="AK46" s="42">
        <f>AJ46/(AJ43+AJ39)</f>
        <v>0.71309192200557103</v>
      </c>
      <c r="AL46" s="27">
        <v>440</v>
      </c>
      <c r="AM46" s="42">
        <f>AL46/(AL43+AL39)</f>
        <v>0.69291338582677164</v>
      </c>
      <c r="AN46" s="27">
        <v>564</v>
      </c>
      <c r="AO46" s="42">
        <f>AN46/(AN43+AN39)</f>
        <v>0.70062111801242233</v>
      </c>
      <c r="AP46" s="29">
        <v>708</v>
      </c>
      <c r="AQ46" s="42">
        <f>AP46/(AP43+AP39)</f>
        <v>0.69073170731707312</v>
      </c>
      <c r="AR46" s="27">
        <v>356</v>
      </c>
      <c r="AS46" s="42">
        <f>AR46/(AR43+AR39)</f>
        <v>0.71919191919191916</v>
      </c>
      <c r="AT46" s="27">
        <v>219</v>
      </c>
      <c r="AU46" s="42">
        <f>AT46/(AT43+AT39)</f>
        <v>0.72516556291390732</v>
      </c>
      <c r="AV46" s="27">
        <v>446</v>
      </c>
      <c r="AW46" s="42">
        <f>AV46/(AV43+AV39)</f>
        <v>0.72995090016366615</v>
      </c>
      <c r="AX46" s="27">
        <v>637</v>
      </c>
      <c r="AY46" s="42">
        <f>AX46/(AX43+AX39)</f>
        <v>0.6938997821350763</v>
      </c>
      <c r="AZ46" s="27">
        <v>460</v>
      </c>
      <c r="BA46" s="42">
        <f>AZ46/(AZ43+AZ39)</f>
        <v>0.70444104134762631</v>
      </c>
      <c r="BB46" s="27">
        <v>428</v>
      </c>
      <c r="BC46" s="42">
        <f>BB46/(BB43+BB39)</f>
        <v>0.71691792294807366</v>
      </c>
      <c r="BD46" s="27">
        <v>682</v>
      </c>
      <c r="BE46" s="42">
        <f>BD46/(BD43+BD39)</f>
        <v>0.72322375397667016</v>
      </c>
      <c r="BF46" s="27">
        <v>313</v>
      </c>
      <c r="BG46" s="51">
        <f>BF46/(BF43+BF39)</f>
        <v>0.79040404040404044</v>
      </c>
      <c r="BH46" s="27">
        <v>226</v>
      </c>
      <c r="BI46" s="51">
        <f>BH46/(BH43+BH39)</f>
        <v>0.83703703703703702</v>
      </c>
      <c r="BJ46" s="27">
        <v>402</v>
      </c>
      <c r="BK46" s="51">
        <f>BJ46/(BJ43+BJ39)</f>
        <v>0.70402802101576178</v>
      </c>
      <c r="BL46" s="49">
        <f>AVERAGE(B46,D46,F46,H46,J46,L46,N46,P46,R46,T46,V46,X46,Z46,AB46,AD46,AF46,AH46,AJ46,AL46,AN46,AP46,AR46,AT46,AV46,AX46,AZ46,BB46,BD46,BF46,BH46,BJ46)</f>
        <v>507.51612903225805</v>
      </c>
      <c r="BM46" s="65">
        <f>BL46/(BL43+BL39)</f>
        <v>0.72249265246142536</v>
      </c>
      <c r="BN46" s="49">
        <f>SUM(B46,D46,F46,H46,J46,L46,N46,P46,R46,T46,V46,X46,Z46,AB46,AD46,AF46,AH46,AJ46,AL46,AN46,AP46,AR46,AT46,AV46,AX46,AZ46,BB46,BD46,BF46,BH46,BJ46)</f>
        <v>15733</v>
      </c>
      <c r="BO46" s="8"/>
    </row>
    <row r="47" spans="1:67" ht="15.75" customHeight="1" thickBot="1">
      <c r="A47" s="13" t="s">
        <v>79</v>
      </c>
      <c r="B47" s="25">
        <v>349</v>
      </c>
      <c r="C47" s="43">
        <f>B47/B17</f>
        <v>0.94836956521739135</v>
      </c>
      <c r="D47" s="30">
        <v>590</v>
      </c>
      <c r="E47" s="43">
        <f>D47/D17</f>
        <v>0.96563011456628478</v>
      </c>
      <c r="F47" s="30">
        <v>906</v>
      </c>
      <c r="G47" s="43">
        <f>F47/F17</f>
        <v>0.96691568836712916</v>
      </c>
      <c r="H47" s="30">
        <v>989</v>
      </c>
      <c r="I47" s="43">
        <f>H47/H17</f>
        <v>0.95647969052224369</v>
      </c>
      <c r="J47" s="30">
        <v>1060</v>
      </c>
      <c r="K47" s="43">
        <f>J47/J17</f>
        <v>0.96276112624886467</v>
      </c>
      <c r="L47" s="30">
        <v>1154</v>
      </c>
      <c r="M47" s="43">
        <f>L47/L17</f>
        <v>0.96166666666666667</v>
      </c>
      <c r="N47" s="30">
        <v>946</v>
      </c>
      <c r="O47" s="43">
        <f>N47/N17</f>
        <v>0.95075376884422114</v>
      </c>
      <c r="P47" s="30">
        <v>1049</v>
      </c>
      <c r="Q47" s="43">
        <f>P47/P17</f>
        <v>0.96771217712177127</v>
      </c>
      <c r="R47" s="30">
        <v>947</v>
      </c>
      <c r="S47" s="43">
        <f>R47/R17</f>
        <v>0.98440748440748438</v>
      </c>
      <c r="T47" s="30">
        <v>1297</v>
      </c>
      <c r="U47" s="43">
        <f>T47/T17</f>
        <v>0.9759217456734387</v>
      </c>
      <c r="V47" s="30">
        <v>1192</v>
      </c>
      <c r="W47" s="43">
        <f>V47/V17</f>
        <v>0.95055821371610849</v>
      </c>
      <c r="X47" s="30">
        <v>1101</v>
      </c>
      <c r="Y47" s="43">
        <f>X47/X17</f>
        <v>0.97175639894086496</v>
      </c>
      <c r="Z47" s="30">
        <v>1084</v>
      </c>
      <c r="AA47" s="43">
        <f>Z47/Z17</f>
        <v>0.97219730941704041</v>
      </c>
      <c r="AB47" s="30">
        <v>1345</v>
      </c>
      <c r="AC47" s="43">
        <f>AB47/AB17</f>
        <v>0.96623563218390807</v>
      </c>
      <c r="AD47" s="30">
        <v>1323</v>
      </c>
      <c r="AE47" s="43">
        <f>AD47/AD17</f>
        <v>0.96078431372549022</v>
      </c>
      <c r="AF47" s="52">
        <v>1197</v>
      </c>
      <c r="AG47" s="43">
        <f>AF47/AF17</f>
        <v>0.984375</v>
      </c>
      <c r="AH47" s="30">
        <v>1357</v>
      </c>
      <c r="AI47" s="43">
        <f>AH47/AH17</f>
        <v>0.97485632183908044</v>
      </c>
      <c r="AJ47" s="30">
        <v>1188</v>
      </c>
      <c r="AK47" s="43">
        <f>AJ47/AJ17</f>
        <v>0.96663954434499588</v>
      </c>
      <c r="AL47" s="30">
        <v>1217</v>
      </c>
      <c r="AM47" s="43">
        <f>AL47/AL17</f>
        <v>0.96587301587301588</v>
      </c>
      <c r="AN47" s="30">
        <v>1256</v>
      </c>
      <c r="AO47" s="43">
        <f>AN47/AN17</f>
        <v>0.97138437741686001</v>
      </c>
      <c r="AP47" s="31">
        <v>1396</v>
      </c>
      <c r="AQ47" s="43">
        <f>AP47/AP17</f>
        <v>0.97690692792162348</v>
      </c>
      <c r="AR47" s="30">
        <v>1209</v>
      </c>
      <c r="AS47" s="43">
        <f>AR47/AR17</f>
        <v>0.97264682220434429</v>
      </c>
      <c r="AT47" s="30">
        <v>1085</v>
      </c>
      <c r="AU47" s="43">
        <f>AT47/AT17</f>
        <v>0.96961572832886511</v>
      </c>
      <c r="AV47" s="30">
        <v>1285</v>
      </c>
      <c r="AW47" s="43">
        <f>AV47/AV17</f>
        <v>0.98392036753445633</v>
      </c>
      <c r="AX47" s="30">
        <v>1289</v>
      </c>
      <c r="AY47" s="43">
        <f>AX47/AX17</f>
        <v>0.97356495468277948</v>
      </c>
      <c r="AZ47" s="30">
        <v>1192</v>
      </c>
      <c r="BA47" s="43">
        <f>AZ47/AZ17</f>
        <v>0.97385620915032678</v>
      </c>
      <c r="BB47" s="30">
        <v>1127</v>
      </c>
      <c r="BC47" s="43">
        <f>BB47/BB17</f>
        <v>0.97575757575757571</v>
      </c>
      <c r="BD47" s="30">
        <v>1314</v>
      </c>
      <c r="BE47" s="43">
        <f>BD47/BD17</f>
        <v>0.9668874172185431</v>
      </c>
      <c r="BF47" s="30">
        <v>1268</v>
      </c>
      <c r="BG47" s="83">
        <f>BF47/BF17</f>
        <v>0.9731389102072141</v>
      </c>
      <c r="BH47" s="30">
        <v>1066</v>
      </c>
      <c r="BI47" s="83">
        <f>BH47/BH17</f>
        <v>0.9824884792626728</v>
      </c>
      <c r="BJ47" s="30">
        <v>1232</v>
      </c>
      <c r="BK47" s="83">
        <f>BJ47/BJ17</f>
        <v>0.96703296703296704</v>
      </c>
      <c r="BL47" s="55">
        <f>AVERAGE(B47,D47,F47,H47,J47,L47,N47,P47,R47,T47,V47,X47,Z47,AB47,AD47,AF47,AH47,AJ47,AL47,AN47,AP47,AR47,AT47,AV47,AX47,AZ47,BB47,BD47,BF47,BH47,BJ47)</f>
        <v>1129.3548387096773</v>
      </c>
      <c r="BM47" s="63">
        <f>(BL47/BL17)</f>
        <v>0.96972550757554776</v>
      </c>
      <c r="BN47" s="55">
        <f>SUM(B47,D47,F47,H47,J47,L47,N47,P47,R47,T47,V47,X47,Z47,AB47,AD47,AF47,AH47,AJ47,AL47,AN47,AP47,AR47,AT47,AV47,AX47,AZ47,BB47,BD47,BF47,BH47,BJ47)</f>
        <v>35010</v>
      </c>
      <c r="BO47" s="8"/>
    </row>
    <row r="48" spans="1:67">
      <c r="A48" s="6" t="s">
        <v>80</v>
      </c>
      <c r="B48" s="21"/>
      <c r="C48" s="46"/>
      <c r="D48" s="21"/>
      <c r="E48" s="46"/>
      <c r="F48" s="21"/>
      <c r="G48" s="46"/>
      <c r="H48" s="21"/>
      <c r="I48" s="46"/>
      <c r="J48" s="21"/>
      <c r="K48" s="46"/>
      <c r="L48" s="21"/>
      <c r="M48" s="46"/>
      <c r="N48" s="21"/>
      <c r="O48" s="46"/>
      <c r="P48" s="21"/>
      <c r="Q48" s="46"/>
      <c r="R48" s="21"/>
      <c r="S48" s="46"/>
      <c r="T48" s="21"/>
      <c r="U48" s="46"/>
      <c r="V48" s="21"/>
      <c r="W48" s="46"/>
      <c r="X48" s="21"/>
      <c r="Y48" s="46"/>
      <c r="Z48" s="21"/>
      <c r="AA48" s="46"/>
      <c r="AB48" s="21"/>
      <c r="AC48" s="46"/>
      <c r="AD48" s="21"/>
      <c r="AE48" s="46"/>
      <c r="AF48" s="21"/>
      <c r="AG48" s="46"/>
      <c r="AH48" s="21"/>
      <c r="AI48" s="46"/>
      <c r="AJ48" s="21"/>
      <c r="AK48" s="46"/>
      <c r="AL48" s="21"/>
      <c r="AM48" s="46"/>
      <c r="AN48" s="21"/>
      <c r="AO48" s="46"/>
      <c r="AP48" s="21"/>
      <c r="AQ48" s="46"/>
      <c r="AR48" s="21"/>
      <c r="AS48" s="46"/>
      <c r="AT48" s="21"/>
      <c r="AU48" s="46"/>
      <c r="AV48" s="21"/>
      <c r="AW48" s="46"/>
      <c r="AX48" s="21"/>
      <c r="AY48" s="46"/>
      <c r="AZ48" s="21"/>
      <c r="BA48" s="46"/>
      <c r="BB48" s="21"/>
      <c r="BC48" s="46"/>
      <c r="BD48" s="21"/>
      <c r="BE48" s="46"/>
      <c r="BF48" s="21"/>
      <c r="BG48" s="46"/>
      <c r="BH48" s="21"/>
      <c r="BI48" s="46"/>
      <c r="BJ48" s="21"/>
      <c r="BK48" s="46"/>
      <c r="BL48" s="49"/>
      <c r="BM48" s="60"/>
      <c r="BN48" s="49"/>
      <c r="BO48" s="8"/>
    </row>
    <row r="49" spans="1:68">
      <c r="A49" s="9" t="s">
        <v>81</v>
      </c>
      <c r="B49" s="19">
        <v>69</v>
      </c>
      <c r="C49" s="44">
        <f>B49/B17</f>
        <v>0.1875</v>
      </c>
      <c r="D49" s="19">
        <v>120</v>
      </c>
      <c r="E49" s="44">
        <f>D49/D17</f>
        <v>0.19639934533551553</v>
      </c>
      <c r="F49" s="19">
        <v>238</v>
      </c>
      <c r="G49" s="44">
        <f>F49/F17</f>
        <v>0.25400213447171827</v>
      </c>
      <c r="H49" s="19">
        <v>259</v>
      </c>
      <c r="I49" s="44">
        <f>H49/H17</f>
        <v>0.25048355899419728</v>
      </c>
      <c r="J49" s="19">
        <v>277</v>
      </c>
      <c r="K49" s="44">
        <f>J49/J17</f>
        <v>0.25158946412352406</v>
      </c>
      <c r="L49" s="19">
        <v>315</v>
      </c>
      <c r="M49" s="44">
        <f>L49/L17</f>
        <v>0.26250000000000001</v>
      </c>
      <c r="N49" s="19">
        <v>242</v>
      </c>
      <c r="O49" s="44">
        <f>N49/N17</f>
        <v>0.24321608040201004</v>
      </c>
      <c r="P49" s="19">
        <v>243</v>
      </c>
      <c r="Q49" s="44">
        <f>P49/P17</f>
        <v>0.22416974169741696</v>
      </c>
      <c r="R49" s="19">
        <v>228</v>
      </c>
      <c r="S49" s="44">
        <f>R49/R17</f>
        <v>0.23700623700623702</v>
      </c>
      <c r="T49" s="19">
        <v>313</v>
      </c>
      <c r="U49" s="44">
        <f>T49/T17</f>
        <v>0.23551542513167795</v>
      </c>
      <c r="V49" s="19">
        <v>304</v>
      </c>
      <c r="W49" s="44">
        <f>V49/V17</f>
        <v>0.24242424242424243</v>
      </c>
      <c r="X49" s="19">
        <v>280</v>
      </c>
      <c r="Y49" s="44">
        <f>X49/X17</f>
        <v>0.2471315092674316</v>
      </c>
      <c r="Z49" s="19">
        <v>276</v>
      </c>
      <c r="AA49" s="44">
        <f>Z49/Z17</f>
        <v>0.24753363228699551</v>
      </c>
      <c r="AB49" s="19">
        <v>324</v>
      </c>
      <c r="AC49" s="44">
        <f>AB49/AB17</f>
        <v>0.23275862068965517</v>
      </c>
      <c r="AD49" s="19">
        <v>341</v>
      </c>
      <c r="AE49" s="44">
        <f>AD49/AD17</f>
        <v>0.2476397966594045</v>
      </c>
      <c r="AF49" s="19">
        <v>286</v>
      </c>
      <c r="AG49" s="44">
        <f>AF49/AF17</f>
        <v>0.23519736842105263</v>
      </c>
      <c r="AH49" s="19">
        <v>353</v>
      </c>
      <c r="AI49" s="44">
        <f>AH49/AH17</f>
        <v>0.25359195402298851</v>
      </c>
      <c r="AJ49" s="19">
        <v>299</v>
      </c>
      <c r="AK49" s="44">
        <f>AJ49/AJ17</f>
        <v>0.24328722538649308</v>
      </c>
      <c r="AL49" s="19">
        <v>301</v>
      </c>
      <c r="AM49" s="44">
        <f>AL49/AL17</f>
        <v>0.2388888888888889</v>
      </c>
      <c r="AN49" s="19">
        <v>306</v>
      </c>
      <c r="AO49" s="44">
        <f>AN49/AN17</f>
        <v>0.23665893271461716</v>
      </c>
      <c r="AP49" s="19">
        <v>330</v>
      </c>
      <c r="AQ49" s="44">
        <f>AP49/AP17</f>
        <v>0.23093072078376486</v>
      </c>
      <c r="AR49" s="19">
        <v>298</v>
      </c>
      <c r="AS49" s="44">
        <f>AR49/AR17</f>
        <v>0.23974255832662913</v>
      </c>
      <c r="AT49" s="19">
        <v>249</v>
      </c>
      <c r="AU49" s="44">
        <f>AT49/AT17</f>
        <v>0.22252010723860591</v>
      </c>
      <c r="AV49" s="19">
        <v>326</v>
      </c>
      <c r="AW49" s="44">
        <f>AV49/AV17</f>
        <v>0.24961715160796324</v>
      </c>
      <c r="AX49" s="19">
        <v>291</v>
      </c>
      <c r="AY49" s="44">
        <f>AX49/AX17</f>
        <v>0.21978851963746224</v>
      </c>
      <c r="AZ49" s="19">
        <v>297</v>
      </c>
      <c r="BA49" s="44">
        <f>AZ49/AZ17</f>
        <v>0.24264705882352941</v>
      </c>
      <c r="BB49" s="19">
        <v>317</v>
      </c>
      <c r="BC49" s="44">
        <f>BB49/BB17</f>
        <v>0.27445887445887446</v>
      </c>
      <c r="BD49" s="19">
        <v>351</v>
      </c>
      <c r="BE49" s="44">
        <f>BD49/BD17</f>
        <v>0.25827814569536423</v>
      </c>
      <c r="BF49" s="19">
        <v>334</v>
      </c>
      <c r="BG49" s="44">
        <f>BF49/BF17</f>
        <v>0.25633154259401381</v>
      </c>
      <c r="BH49" s="19">
        <v>267</v>
      </c>
      <c r="BI49" s="44">
        <f>BH49/BH17</f>
        <v>0.24608294930875577</v>
      </c>
      <c r="BJ49" s="19">
        <v>354</v>
      </c>
      <c r="BK49" s="44">
        <f>BJ49/BJ17</f>
        <v>0.27786499215070642</v>
      </c>
      <c r="BL49" s="49">
        <f>AVERAGE(B49,D49,F49,H49,J49,L49,N49,P49,R49,T49,V49,X49,Z49,AB49,AD49,AF49,AH49,AJ49,AL49,AN49,AP49,AR49,AT49,AV49,AX49,AZ49,BB49,BD49,BF49,BH49,BJ49)</f>
        <v>283.48387096774195</v>
      </c>
      <c r="BM49" s="60">
        <f>BL49/BL17</f>
        <v>0.24341467468077449</v>
      </c>
      <c r="BN49" s="49">
        <f>SUM(B49,D49,F49,H49,J49,L49,N49,P49,R49,T49,V49,X49,Z49,AB49,AD49,AF49,AH49,AJ49,AL49,AN49,AP49,AR49,AT49,AV49,AX49,AZ49,BB49,BD49,BF49,BH49,BJ49)</f>
        <v>8788</v>
      </c>
      <c r="BO49" s="8"/>
    </row>
    <row r="50" spans="1:68" ht="15.75" customHeight="1" thickBot="1">
      <c r="A50" s="9" t="s">
        <v>82</v>
      </c>
      <c r="B50" s="19">
        <v>54</v>
      </c>
      <c r="C50" s="45">
        <f>B50/B49</f>
        <v>0.78260869565217395</v>
      </c>
      <c r="D50" s="19">
        <v>100</v>
      </c>
      <c r="E50" s="45">
        <f>D50/D49</f>
        <v>0.83333333333333337</v>
      </c>
      <c r="F50" s="19">
        <v>204</v>
      </c>
      <c r="G50" s="45">
        <f>F50/F49</f>
        <v>0.8571428571428571</v>
      </c>
      <c r="H50" s="19">
        <v>214</v>
      </c>
      <c r="I50" s="45">
        <f>H50/H49</f>
        <v>0.82625482625482627</v>
      </c>
      <c r="J50" s="19">
        <v>241</v>
      </c>
      <c r="K50" s="45">
        <f>J50/J49</f>
        <v>0.87003610108303253</v>
      </c>
      <c r="L50" s="19">
        <v>280</v>
      </c>
      <c r="M50" s="45">
        <f>L50/L49</f>
        <v>0.88888888888888884</v>
      </c>
      <c r="N50" s="19">
        <v>204</v>
      </c>
      <c r="O50" s="45">
        <f>N50/N49</f>
        <v>0.84297520661157022</v>
      </c>
      <c r="P50" s="19">
        <v>216</v>
      </c>
      <c r="Q50" s="45">
        <f>P50/P49</f>
        <v>0.88888888888888884</v>
      </c>
      <c r="R50" s="19">
        <v>191</v>
      </c>
      <c r="S50" s="45">
        <f>R50/R49</f>
        <v>0.83771929824561409</v>
      </c>
      <c r="T50" s="19">
        <v>269</v>
      </c>
      <c r="U50" s="45">
        <f>T50/T49</f>
        <v>0.85942492012779548</v>
      </c>
      <c r="V50" s="19">
        <v>267</v>
      </c>
      <c r="W50" s="45">
        <f>V50/V49</f>
        <v>0.87828947368421051</v>
      </c>
      <c r="X50" s="19">
        <v>242</v>
      </c>
      <c r="Y50" s="45">
        <f>X50/X49</f>
        <v>0.86428571428571432</v>
      </c>
      <c r="Z50" s="19">
        <v>239</v>
      </c>
      <c r="AA50" s="45">
        <f>Z50/Z49</f>
        <v>0.86594202898550721</v>
      </c>
      <c r="AB50" s="19">
        <v>274</v>
      </c>
      <c r="AC50" s="45">
        <f>AB50/AB49</f>
        <v>0.84567901234567899</v>
      </c>
      <c r="AD50" s="19">
        <v>275</v>
      </c>
      <c r="AE50" s="45">
        <f>AD50/AD49</f>
        <v>0.80645161290322576</v>
      </c>
      <c r="AF50" s="19">
        <v>234</v>
      </c>
      <c r="AG50" s="45">
        <f>AF50/AF49</f>
        <v>0.81818181818181823</v>
      </c>
      <c r="AH50" s="19">
        <v>298</v>
      </c>
      <c r="AI50" s="45">
        <f>AH50/AH49</f>
        <v>0.84419263456090654</v>
      </c>
      <c r="AJ50" s="19">
        <v>256</v>
      </c>
      <c r="AK50" s="45">
        <f>AJ50/AJ49</f>
        <v>0.85618729096989965</v>
      </c>
      <c r="AL50" s="19">
        <v>259</v>
      </c>
      <c r="AM50" s="45">
        <f>AL50/AL49</f>
        <v>0.86046511627906974</v>
      </c>
      <c r="AN50" s="19">
        <v>254</v>
      </c>
      <c r="AO50" s="45">
        <f>AN50/AN49</f>
        <v>0.83006535947712423</v>
      </c>
      <c r="AP50" s="19">
        <v>281</v>
      </c>
      <c r="AQ50" s="45">
        <f>AP50/AP49</f>
        <v>0.85151515151515156</v>
      </c>
      <c r="AR50" s="19">
        <v>275</v>
      </c>
      <c r="AS50" s="45">
        <f>AR50/AR49</f>
        <v>0.92281879194630867</v>
      </c>
      <c r="AT50" s="19">
        <v>200</v>
      </c>
      <c r="AU50" s="45">
        <f>AT50/AT49</f>
        <v>0.80321285140562249</v>
      </c>
      <c r="AV50" s="19">
        <v>282</v>
      </c>
      <c r="AW50" s="45">
        <f>AV50/AV49</f>
        <v>0.86503067484662577</v>
      </c>
      <c r="AX50" s="19">
        <v>247</v>
      </c>
      <c r="AY50" s="45">
        <f>AX50/AX49</f>
        <v>0.84879725085910651</v>
      </c>
      <c r="AZ50" s="19">
        <v>264</v>
      </c>
      <c r="BA50" s="45">
        <f>AZ50/AZ49</f>
        <v>0.88888888888888884</v>
      </c>
      <c r="BB50" s="19">
        <v>272</v>
      </c>
      <c r="BC50" s="45">
        <f>BB50/BB49</f>
        <v>0.85804416403785488</v>
      </c>
      <c r="BD50" s="19">
        <v>311</v>
      </c>
      <c r="BE50" s="45">
        <f>BD50/BD49</f>
        <v>0.88603988603988604</v>
      </c>
      <c r="BF50" s="19">
        <v>288</v>
      </c>
      <c r="BG50" s="45">
        <f>BF50/BF49</f>
        <v>0.86227544910179643</v>
      </c>
      <c r="BH50" s="19">
        <v>231</v>
      </c>
      <c r="BI50" s="45">
        <f>BH50/BH49</f>
        <v>0.8651685393258427</v>
      </c>
      <c r="BJ50" s="19">
        <v>313</v>
      </c>
      <c r="BK50" s="45">
        <f>BJ50/BJ49</f>
        <v>0.88418079096045199</v>
      </c>
      <c r="BL50" s="49">
        <f>AVERAGE(B50,D50,F50,H50,J50,L50,N50,P50,R50,T50,V50,X50,Z50,AB50,AD50,AF50,AH50,AJ50,AL50,AN50,AP50,AR50,AT50,AV50,AX50,AZ50,BB50,BD50,BF50,BH50,BJ50)</f>
        <v>243.06451612903226</v>
      </c>
      <c r="BM50" s="60">
        <f>BL50/BL49</f>
        <v>0.85741920801092397</v>
      </c>
      <c r="BN50" s="49">
        <f>SUM(B50,D50,F50,H50,J50,L50,N50,P50,R50,T50,V50,X50,Z50,AB50,AD50,AF50,AH50,AJ50,AL50,AN50,AP50,AR50,AT50,AV50,AX50,AZ50,BB50,BD50,BF50,BH50,BJ50)</f>
        <v>7535</v>
      </c>
      <c r="BO50" s="8"/>
    </row>
    <row r="51" spans="1:68">
      <c r="A51" s="6" t="s">
        <v>83</v>
      </c>
      <c r="B51" s="21"/>
      <c r="C51" s="46"/>
      <c r="D51" s="21"/>
      <c r="E51" s="46"/>
      <c r="F51" s="21"/>
      <c r="G51" s="46"/>
      <c r="H51" s="21"/>
      <c r="I51" s="46"/>
      <c r="J51" s="21"/>
      <c r="K51" s="46"/>
      <c r="L51" s="21"/>
      <c r="M51" s="46"/>
      <c r="N51" s="21"/>
      <c r="O51" s="46"/>
      <c r="P51" s="21"/>
      <c r="Q51" s="46"/>
      <c r="R51" s="21"/>
      <c r="S51" s="46"/>
      <c r="T51" s="21"/>
      <c r="U51" s="46"/>
      <c r="V51" s="21"/>
      <c r="W51" s="46"/>
      <c r="X51" s="21"/>
      <c r="Y51" s="46"/>
      <c r="Z51" s="21"/>
      <c r="AA51" s="46"/>
      <c r="AB51" s="21"/>
      <c r="AC51" s="46"/>
      <c r="AD51" s="21"/>
      <c r="AE51" s="46"/>
      <c r="AF51" s="21"/>
      <c r="AG51" s="46"/>
      <c r="AH51" s="21"/>
      <c r="AI51" s="46"/>
      <c r="AJ51" s="21"/>
      <c r="AK51" s="46"/>
      <c r="AL51" s="21"/>
      <c r="AM51" s="46"/>
      <c r="AN51" s="21"/>
      <c r="AO51" s="46"/>
      <c r="AP51" s="21"/>
      <c r="AQ51" s="46"/>
      <c r="AR51" s="21"/>
      <c r="AS51" s="46"/>
      <c r="AT51" s="21"/>
      <c r="AU51" s="46"/>
      <c r="AV51" s="21"/>
      <c r="AW51" s="46"/>
      <c r="AX51" s="21"/>
      <c r="AY51" s="46"/>
      <c r="AZ51" s="21"/>
      <c r="BA51" s="46"/>
      <c r="BB51" s="21"/>
      <c r="BC51" s="46"/>
      <c r="BD51" s="21"/>
      <c r="BE51" s="46"/>
      <c r="BF51" s="21"/>
      <c r="BG51" s="46"/>
      <c r="BH51" s="21"/>
      <c r="BI51" s="46"/>
      <c r="BJ51" s="21"/>
      <c r="BK51" s="46"/>
      <c r="BL51" s="48"/>
      <c r="BM51" s="64"/>
      <c r="BN51" s="48"/>
      <c r="BO51" s="8"/>
    </row>
    <row r="52" spans="1:68">
      <c r="A52" s="9" t="s">
        <v>81</v>
      </c>
      <c r="B52" s="19">
        <v>42</v>
      </c>
      <c r="C52" s="44">
        <f>B52/B4</f>
        <v>1.1469142545057346E-2</v>
      </c>
      <c r="D52" s="19">
        <v>53</v>
      </c>
      <c r="E52" s="44">
        <f>D52/D4</f>
        <v>9.8531325525190554E-3</v>
      </c>
      <c r="F52" s="19">
        <v>79</v>
      </c>
      <c r="G52" s="44">
        <f>F52/F4</f>
        <v>8.8189327974994413E-3</v>
      </c>
      <c r="H52" s="19">
        <v>95</v>
      </c>
      <c r="I52" s="44">
        <f>H52/H4</f>
        <v>1.0858383815293176E-2</v>
      </c>
      <c r="J52" s="19">
        <v>92</v>
      </c>
      <c r="K52" s="44">
        <f>J52/J4</f>
        <v>9.8999246744861727E-3</v>
      </c>
      <c r="L52" s="19">
        <v>90</v>
      </c>
      <c r="M52" s="44">
        <f>L52/L4</f>
        <v>1.0396211158599978E-2</v>
      </c>
      <c r="N52" s="19">
        <v>74</v>
      </c>
      <c r="O52" s="44">
        <f>N52/N4</f>
        <v>9.7689768976897684E-3</v>
      </c>
      <c r="P52" s="19">
        <v>107</v>
      </c>
      <c r="Q52" s="44">
        <f>P52/P4</f>
        <v>1.2880703021548092E-2</v>
      </c>
      <c r="R52" s="19">
        <v>94</v>
      </c>
      <c r="S52" s="44">
        <f>R52/R4</f>
        <v>1.1627906976744186E-2</v>
      </c>
      <c r="T52" s="19">
        <v>112</v>
      </c>
      <c r="U52" s="44">
        <f>T52/T4</f>
        <v>7.246376811594203E-3</v>
      </c>
      <c r="V52" s="19">
        <v>153</v>
      </c>
      <c r="W52" s="44">
        <f>V52/V4</f>
        <v>1.0015710919088767E-2</v>
      </c>
      <c r="X52" s="19">
        <v>131</v>
      </c>
      <c r="Y52" s="44">
        <f>X52/X4</f>
        <v>8.5442212366292729E-3</v>
      </c>
      <c r="Z52" s="19">
        <v>116</v>
      </c>
      <c r="AA52" s="44">
        <f>Z52/Z4</f>
        <v>8.2527034718269787E-3</v>
      </c>
      <c r="AB52" s="19">
        <v>143</v>
      </c>
      <c r="AC52" s="44">
        <f>AB52/AB4</f>
        <v>7.5525509665152635E-3</v>
      </c>
      <c r="AD52" s="19">
        <v>107</v>
      </c>
      <c r="AE52" s="44">
        <f>AD52/AD4</f>
        <v>6.9143780290791598E-3</v>
      </c>
      <c r="AF52" s="19">
        <v>74</v>
      </c>
      <c r="AG52" s="44">
        <f>AF52/AF4</f>
        <v>7.5149791814765922E-3</v>
      </c>
      <c r="AH52" s="19"/>
      <c r="AI52" s="44">
        <f>AH52/AH4</f>
        <v>0</v>
      </c>
      <c r="AJ52" s="19">
        <v>63</v>
      </c>
      <c r="AK52" s="44">
        <f>AJ52/AJ4</f>
        <v>6.1674008810572688E-3</v>
      </c>
      <c r="AL52" s="19">
        <v>108</v>
      </c>
      <c r="AM52" s="44">
        <f>AL52/AL4</f>
        <v>1.2317518248175183E-2</v>
      </c>
      <c r="AN52" s="19">
        <v>95</v>
      </c>
      <c r="AO52" s="44">
        <f>AN52/AN4</f>
        <v>9.8937721308060816E-3</v>
      </c>
      <c r="AP52" s="19">
        <v>106</v>
      </c>
      <c r="AQ52" s="44">
        <f>AP52/AP4</f>
        <v>9.9962278385514903E-3</v>
      </c>
      <c r="AR52" s="19">
        <v>90</v>
      </c>
      <c r="AS52" s="44">
        <f>AR52/AR4</f>
        <v>1.1676180591593151E-2</v>
      </c>
      <c r="AT52" s="19">
        <v>76</v>
      </c>
      <c r="AU52" s="44">
        <f>AT52/AT4</f>
        <v>1.2244240373771548E-2</v>
      </c>
      <c r="AV52" s="19">
        <v>100</v>
      </c>
      <c r="AW52" s="44">
        <f>AV52/AV4</f>
        <v>1.1072970878086591E-2</v>
      </c>
      <c r="AX52" s="19">
        <v>101</v>
      </c>
      <c r="AY52" s="44">
        <f>AX52/AX4</f>
        <v>1.0416666666666666E-2</v>
      </c>
      <c r="AZ52" s="19">
        <v>86</v>
      </c>
      <c r="BA52" s="44">
        <f>AZ52/AZ4</f>
        <v>1.0791818295896599E-2</v>
      </c>
      <c r="BB52" s="19">
        <v>79</v>
      </c>
      <c r="BC52" s="44">
        <f>BB52/BB4</f>
        <v>1.0501129868403562E-2</v>
      </c>
      <c r="BD52" s="19">
        <v>99</v>
      </c>
      <c r="BE52" s="44">
        <f>BD52/BD4</f>
        <v>1.1704894774178293E-2</v>
      </c>
      <c r="BF52" s="19">
        <v>82</v>
      </c>
      <c r="BG52" s="44">
        <f>BF52/BF4</f>
        <v>1.2848636790974616E-2</v>
      </c>
      <c r="BH52" s="19">
        <v>87</v>
      </c>
      <c r="BI52" s="44">
        <f>BH52/BH4</f>
        <v>1.4887063655030801E-2</v>
      </c>
      <c r="BJ52" s="19">
        <v>96</v>
      </c>
      <c r="BK52" s="44">
        <f>BJ52/BJ4</f>
        <v>1.238390092879257E-2</v>
      </c>
      <c r="BL52" s="49">
        <f>AVERAGE(B52,D52,F52,H52,J52,L52,N52,P52,R52,T52,V52,X52,Z52,AB52,AD52,AF52,AH52,AJ52,AL52,AN52,AP52,AR52,AT52,AV52,AX52,AZ52,BB52,BD52,BF52,BH52,BJ52)</f>
        <v>94.333333333333329</v>
      </c>
      <c r="BM52" s="60">
        <f>BL52/BL4</f>
        <v>9.6446443805352552E-3</v>
      </c>
      <c r="BN52" s="49">
        <f>SUM(B52,D52,F52,H52,J52,L52,N52,P52,R52,T52,V52,X52,Z52,AB52,AD52,AF52,AH52,AJ52,AL52,AN52,AP52,AR52,AT52,AV52,AX52,AZ52,BB52,BD52,BF52,BH52,BJ52)</f>
        <v>2830</v>
      </c>
      <c r="BO52" s="8"/>
    </row>
    <row r="53" spans="1:68" ht="15.75" customHeight="1" thickBot="1">
      <c r="A53" s="9" t="s">
        <v>82</v>
      </c>
      <c r="B53" s="19"/>
      <c r="C53" s="44">
        <f>B53/B52</f>
        <v>0</v>
      </c>
      <c r="D53" s="19"/>
      <c r="E53" s="44">
        <f>D53/D52</f>
        <v>0</v>
      </c>
      <c r="F53" s="19"/>
      <c r="G53" s="44">
        <f>F53/F52</f>
        <v>0</v>
      </c>
      <c r="H53" s="19"/>
      <c r="I53" s="44">
        <f>H53/H52</f>
        <v>0</v>
      </c>
      <c r="J53" s="19"/>
      <c r="K53" s="44">
        <f>J53/J52</f>
        <v>0</v>
      </c>
      <c r="L53" s="19"/>
      <c r="M53" s="44">
        <f>L53/L52</f>
        <v>0</v>
      </c>
      <c r="N53" s="19"/>
      <c r="O53" s="44">
        <f>N53/N52</f>
        <v>0</v>
      </c>
      <c r="P53" s="19"/>
      <c r="Q53" s="44">
        <f>P53/P52</f>
        <v>0</v>
      </c>
      <c r="R53" s="19"/>
      <c r="S53" s="44">
        <f>R53/R52</f>
        <v>0</v>
      </c>
      <c r="T53" s="19"/>
      <c r="U53" s="44">
        <f>T53/T52</f>
        <v>0</v>
      </c>
      <c r="V53" s="19">
        <v>1</v>
      </c>
      <c r="W53" s="44">
        <f>V53/V52</f>
        <v>6.5359477124183009E-3</v>
      </c>
      <c r="X53" s="19"/>
      <c r="Y53" s="44">
        <f>X53/X52</f>
        <v>0</v>
      </c>
      <c r="Z53" s="19"/>
      <c r="AA53" s="44">
        <f>Z53/Z52</f>
        <v>0</v>
      </c>
      <c r="AB53" s="19"/>
      <c r="AC53" s="44">
        <f>AB53/AB52</f>
        <v>0</v>
      </c>
      <c r="AD53" s="19"/>
      <c r="AE53" s="44">
        <f>AD53/AD52</f>
        <v>0</v>
      </c>
      <c r="AF53" s="19"/>
      <c r="AG53" s="44">
        <f>AF53/AF52</f>
        <v>0</v>
      </c>
      <c r="AH53" s="19"/>
      <c r="AI53" s="44" t="e">
        <f>AH53/AH52</f>
        <v>#DIV/0!</v>
      </c>
      <c r="AJ53" s="19"/>
      <c r="AK53" s="44">
        <f>AJ53/AJ52</f>
        <v>0</v>
      </c>
      <c r="AL53" s="19"/>
      <c r="AM53" s="44">
        <f>AL53/AL52</f>
        <v>0</v>
      </c>
      <c r="AN53" s="19"/>
      <c r="AO53" s="44">
        <f>AN53/AN52</f>
        <v>0</v>
      </c>
      <c r="AP53" s="19">
        <v>12</v>
      </c>
      <c r="AQ53" s="44">
        <f>AP53/AP52</f>
        <v>0.11320754716981132</v>
      </c>
      <c r="AR53" s="19">
        <v>29</v>
      </c>
      <c r="AS53" s="44">
        <f>AR53/AR52</f>
        <v>0.32222222222222224</v>
      </c>
      <c r="AT53" s="19">
        <v>30</v>
      </c>
      <c r="AU53" s="44">
        <f>AT53/AT52</f>
        <v>0.39473684210526316</v>
      </c>
      <c r="AV53" s="19">
        <v>29</v>
      </c>
      <c r="AW53" s="44">
        <f>AV53/AV52</f>
        <v>0.28999999999999998</v>
      </c>
      <c r="AX53" s="19">
        <v>28</v>
      </c>
      <c r="AY53" s="44">
        <f>AX53/AX52</f>
        <v>0.27722772277227725</v>
      </c>
      <c r="AZ53" s="19">
        <v>26</v>
      </c>
      <c r="BA53" s="44">
        <f>AZ53/AZ52</f>
        <v>0.30232558139534882</v>
      </c>
      <c r="BB53" s="19">
        <v>19</v>
      </c>
      <c r="BC53" s="44">
        <f>BB53/BB52</f>
        <v>0.24050632911392406</v>
      </c>
      <c r="BD53" s="19">
        <v>35</v>
      </c>
      <c r="BE53" s="44">
        <f>BD53/BD52</f>
        <v>0.35353535353535354</v>
      </c>
      <c r="BF53" s="19">
        <v>22</v>
      </c>
      <c r="BG53" s="44">
        <f>BF53/BF52</f>
        <v>0.26829268292682928</v>
      </c>
      <c r="BH53" s="19">
        <v>29</v>
      </c>
      <c r="BI53" s="44">
        <f>BH53/BH52</f>
        <v>0.33333333333333331</v>
      </c>
      <c r="BJ53" s="19">
        <v>32</v>
      </c>
      <c r="BK53" s="44">
        <f>BJ53/BJ52</f>
        <v>0.33333333333333331</v>
      </c>
      <c r="BL53" s="50">
        <f>AVERAGE(B53,D53,F53,H53,J53,L53,N53,P53,R53,T53,V53,X53,Z53,AB53,AD53,AF53,AH53,AJ53,AL53,AN53,AP53,AR53,AT53,AV53,AX53,AZ53,BB53,BD53,BF53,BH53,BJ53)</f>
        <v>24.333333333333332</v>
      </c>
      <c r="BM53" s="61">
        <f>BL53/BL52</f>
        <v>0.25795053003533569</v>
      </c>
      <c r="BN53" s="50">
        <f>SUM(B53,D53,F53,H53,J53,L53,N53,P53,R53,T53,V53,X53,Z53,AB53,AD53,AF53,AH53,AJ53,AL53,AN53,AP53,AR53,AT53,AV53,AX53,AZ53,BB53,BD53,BF53,BH53,BJ53)</f>
        <v>292</v>
      </c>
      <c r="BO53" s="8"/>
    </row>
    <row r="54" spans="1:68" ht="15.75" customHeight="1" thickBot="1">
      <c r="A54" s="54" t="s">
        <v>84</v>
      </c>
      <c r="B54" s="16">
        <v>7</v>
      </c>
      <c r="C54" s="35">
        <f>B54/B4</f>
        <v>1.9115237575095577E-3</v>
      </c>
      <c r="D54" s="23">
        <v>16</v>
      </c>
      <c r="E54" s="102">
        <f>D54/D4</f>
        <v>2.974530581892545E-3</v>
      </c>
      <c r="F54" s="23">
        <v>15</v>
      </c>
      <c r="G54" s="102">
        <f>F54/F4</f>
        <v>1.6744809109176155E-3</v>
      </c>
      <c r="H54" s="23">
        <v>27</v>
      </c>
      <c r="I54" s="102">
        <f>H54/H4</f>
        <v>3.0860669790833237E-3</v>
      </c>
      <c r="J54" s="23">
        <v>36</v>
      </c>
      <c r="K54" s="35">
        <f>J54/J4</f>
        <v>3.8738835682771977E-3</v>
      </c>
      <c r="L54" s="23">
        <v>24</v>
      </c>
      <c r="M54" s="102">
        <f>L54/L4</f>
        <v>2.7723229756266604E-3</v>
      </c>
      <c r="N54" s="23">
        <v>21</v>
      </c>
      <c r="O54" s="102">
        <f>N54/N4</f>
        <v>2.7722772277227721E-3</v>
      </c>
      <c r="P54" s="23">
        <v>25</v>
      </c>
      <c r="Q54" s="102">
        <f>P54/P4</f>
        <v>3.009510051763573E-3</v>
      </c>
      <c r="R54" s="23">
        <v>62</v>
      </c>
      <c r="S54" s="35">
        <f>R54/R4</f>
        <v>7.6694705591291443E-3</v>
      </c>
      <c r="T54" s="23">
        <v>90</v>
      </c>
      <c r="U54" s="35">
        <f>T54/T4</f>
        <v>5.822981366459627E-3</v>
      </c>
      <c r="V54" s="23">
        <v>51</v>
      </c>
      <c r="W54" s="35">
        <f>V54/V4</f>
        <v>3.3385703063629223E-3</v>
      </c>
      <c r="X54" s="23">
        <v>92</v>
      </c>
      <c r="Y54" s="35">
        <f>X54/X4</f>
        <v>6.0005217845029999E-3</v>
      </c>
      <c r="Z54" s="23">
        <v>70</v>
      </c>
      <c r="AA54" s="35">
        <f>Z54/Z4</f>
        <v>4.9800796812749003E-3</v>
      </c>
      <c r="AB54" s="23">
        <v>48</v>
      </c>
      <c r="AC54" s="35">
        <f>AB54/AB4</f>
        <v>2.535122002746382E-3</v>
      </c>
      <c r="AD54" s="23">
        <v>50</v>
      </c>
      <c r="AE54" s="35">
        <f>AD54/AD4</f>
        <v>3.2310177705977385E-3</v>
      </c>
      <c r="AF54" s="23">
        <v>44</v>
      </c>
      <c r="AG54" s="35">
        <f>AF54/AF4</f>
        <v>4.4683659997968922E-3</v>
      </c>
      <c r="AH54" s="23">
        <v>87</v>
      </c>
      <c r="AI54" s="35">
        <f>AH54/AH4</f>
        <v>6.0378929835519469E-3</v>
      </c>
      <c r="AJ54" s="23">
        <v>59</v>
      </c>
      <c r="AK54" s="35">
        <f>AJ54/AJ4</f>
        <v>5.7758198727361721E-3</v>
      </c>
      <c r="AL54" s="23">
        <v>55</v>
      </c>
      <c r="AM54" s="35">
        <f>AL54/AL4</f>
        <v>6.2728102189781023E-3</v>
      </c>
      <c r="AN54" s="23">
        <v>63</v>
      </c>
      <c r="AO54" s="35">
        <f>AN54/AN4</f>
        <v>6.5611330972714021E-3</v>
      </c>
      <c r="AP54" s="23">
        <v>29</v>
      </c>
      <c r="AQ54" s="35">
        <f>AP54/AP4</f>
        <v>2.7348170501697473E-3</v>
      </c>
      <c r="AR54" s="23">
        <v>22</v>
      </c>
      <c r="AS54" s="35">
        <f>AR54/AR4</f>
        <v>2.854177477944992E-3</v>
      </c>
      <c r="AT54" s="23">
        <v>35</v>
      </c>
      <c r="AU54" s="35">
        <f>AT54/AT4</f>
        <v>5.6387949089737391E-3</v>
      </c>
      <c r="AV54" s="23">
        <v>53</v>
      </c>
      <c r="AW54" s="35">
        <f>AV54/AV4</f>
        <v>5.8686745653858934E-3</v>
      </c>
      <c r="AX54" s="23">
        <v>50</v>
      </c>
      <c r="AY54" s="35">
        <f>AX54/AX4</f>
        <v>5.1567656765676567E-3</v>
      </c>
      <c r="AZ54" s="23">
        <v>41</v>
      </c>
      <c r="BA54" s="35">
        <f>AZ54/AZ4</f>
        <v>5.1449366294390765E-3</v>
      </c>
      <c r="BB54" s="23">
        <v>15</v>
      </c>
      <c r="BC54" s="35">
        <f>BB54/BB4</f>
        <v>1.9938854180513092E-3</v>
      </c>
      <c r="BD54" s="23">
        <v>16</v>
      </c>
      <c r="BE54" s="35">
        <f>BD54/BD4</f>
        <v>1.8917001655237645E-3</v>
      </c>
      <c r="BF54" s="23">
        <v>20</v>
      </c>
      <c r="BG54" s="35">
        <f>BF54/BF4</f>
        <v>3.1338138514572234E-3</v>
      </c>
      <c r="BH54" s="23">
        <v>27</v>
      </c>
      <c r="BI54" s="35">
        <f>BH54/BH4</f>
        <v>4.6201232032854209E-3</v>
      </c>
      <c r="BJ54" s="23">
        <v>17</v>
      </c>
      <c r="BK54" s="35">
        <f>BJ54/BJ4</f>
        <v>2.1929824561403508E-3</v>
      </c>
      <c r="BL54" s="49">
        <f>AVERAGE(B54,D54,F54,H54,J54,L54,N54,P54,R54,T54,V54,X54,Z54,AB54,AD54,AF54,AH54,AJ54,AL54,AN54,AP54,AR54,AT54,AV54,AX54,AZ54,BB54,BD54,BF54,BH54,BJ54)</f>
        <v>40.87096774193548</v>
      </c>
      <c r="BM54" s="65">
        <f>BL54/BL4</f>
        <v>4.1786496398511916E-3</v>
      </c>
      <c r="BN54" s="49">
        <f>SUM(B54,D54,F54,H54,J54,L54,N54,P54,R54,T54,V54,X54,Z54,AB54,AD54,AF54,AH54,AJ54,AL54,AN54,AP54,AR54,AT54,AV54,AX54,AZ54,BB54,BD54,BF54,BH54,BJ54)</f>
        <v>1267</v>
      </c>
      <c r="BO54" s="8"/>
    </row>
    <row r="55" spans="1:68" ht="15.75" customHeight="1" thickBot="1">
      <c r="A55" s="70" t="s">
        <v>85</v>
      </c>
      <c r="B55" s="106"/>
      <c r="C55" s="44">
        <f>B55/B54</f>
        <v>0</v>
      </c>
      <c r="D55" s="69"/>
      <c r="E55" s="44">
        <f>D55/D54</f>
        <v>0</v>
      </c>
      <c r="F55" s="19"/>
      <c r="G55" s="44">
        <f>F55/F54</f>
        <v>0</v>
      </c>
      <c r="H55" s="19"/>
      <c r="I55" s="44">
        <f>H55/H54</f>
        <v>0</v>
      </c>
      <c r="J55" s="19"/>
      <c r="K55" s="104">
        <f>J55/J54</f>
        <v>0</v>
      </c>
      <c r="L55" s="19"/>
      <c r="M55" s="44">
        <f>L55/L54</f>
        <v>0</v>
      </c>
      <c r="N55" s="19"/>
      <c r="O55" s="44">
        <f>N55/N54</f>
        <v>0</v>
      </c>
      <c r="P55" s="19"/>
      <c r="Q55" s="44">
        <f>P55/P54</f>
        <v>0</v>
      </c>
      <c r="R55" s="103"/>
      <c r="S55" s="104">
        <f>R55/R54</f>
        <v>0</v>
      </c>
      <c r="T55" s="103"/>
      <c r="U55" s="104">
        <f>T55/T54</f>
        <v>0</v>
      </c>
      <c r="V55" s="103"/>
      <c r="W55" s="104">
        <f>V55/V54</f>
        <v>0</v>
      </c>
      <c r="X55" s="103"/>
      <c r="Y55" s="104">
        <f>X55/X54</f>
        <v>0</v>
      </c>
      <c r="Z55" s="103"/>
      <c r="AA55" s="104">
        <f>Z55/Z54</f>
        <v>0</v>
      </c>
      <c r="AB55" s="103"/>
      <c r="AC55" s="104">
        <f>AB55/AB54</f>
        <v>0</v>
      </c>
      <c r="AD55" s="103"/>
      <c r="AE55" s="104">
        <f>AD55/AD54</f>
        <v>0</v>
      </c>
      <c r="AF55" s="103"/>
      <c r="AG55" s="104">
        <f>AF55/AF54</f>
        <v>0</v>
      </c>
      <c r="AH55" s="103"/>
      <c r="AI55" s="104">
        <f>AH55/AH54</f>
        <v>0</v>
      </c>
      <c r="AJ55" s="103"/>
      <c r="AK55" s="104">
        <f>AJ55/AJ54</f>
        <v>0</v>
      </c>
      <c r="AL55" s="103"/>
      <c r="AM55" s="104">
        <f>AL55/AL54</f>
        <v>0</v>
      </c>
      <c r="AN55" s="103"/>
      <c r="AO55" s="104">
        <f>AN55/AN54</f>
        <v>0</v>
      </c>
      <c r="AP55" s="103"/>
      <c r="AQ55" s="104">
        <f>AP55/AP54</f>
        <v>0</v>
      </c>
      <c r="AR55" s="24"/>
      <c r="AS55" s="104">
        <f>AR55/AR54</f>
        <v>0</v>
      </c>
      <c r="AT55" s="19"/>
      <c r="AU55" s="104">
        <f>AT55/AT54</f>
        <v>0</v>
      </c>
      <c r="AV55" s="19"/>
      <c r="AW55" s="104">
        <f>AV55/AV54</f>
        <v>0</v>
      </c>
      <c r="AX55" s="19"/>
      <c r="AY55" s="104">
        <f>AX55/AX54</f>
        <v>0</v>
      </c>
      <c r="AZ55" s="19"/>
      <c r="BA55" s="104">
        <f>AZ55/AZ54</f>
        <v>0</v>
      </c>
      <c r="BB55" s="19"/>
      <c r="BC55" s="44">
        <f>BB55/BB54</f>
        <v>0</v>
      </c>
      <c r="BD55" s="19"/>
      <c r="BE55" s="44">
        <f>BD55/BD54</f>
        <v>0</v>
      </c>
      <c r="BF55" s="19"/>
      <c r="BG55" s="44">
        <f>BF55/BF54</f>
        <v>0</v>
      </c>
      <c r="BH55" s="19"/>
      <c r="BI55" s="44">
        <f>BH55/BH54</f>
        <v>0</v>
      </c>
      <c r="BJ55" s="19"/>
      <c r="BK55" s="44">
        <f>BJ55/BJ54</f>
        <v>0</v>
      </c>
      <c r="BL55" s="55" t="e">
        <f>AVERAGE(B55,D55,F55,H55,J55,L55,N55,P55,R55,T55,V55,X55,Z55,AB55,AD55,AF55,AH55,AJ55,AL55,AN55,AP55,AR55,AT55,AV55,AX55,AZ55,BB55,BD55,BF55,BH55,BJ55)</f>
        <v>#DIV/0!</v>
      </c>
      <c r="BM55" s="63" t="e">
        <f>BL55/BL54</f>
        <v>#DIV/0!</v>
      </c>
      <c r="BN55" s="55">
        <f>SUM(B55,D55,F55,H55,J55,L55,N55,P55,R55,T55,V55,X55,Z55,AB55,AD55,AF55,AH55,AJ55,AL55,AN55,AP55,AR55,AT55,AV55,AX55,AZ55,BB55,BD55,BF55,BH55,BJ55)</f>
        <v>0</v>
      </c>
      <c r="BO55" s="8"/>
    </row>
    <row r="56" spans="1:68">
      <c r="A56" s="6" t="s">
        <v>86</v>
      </c>
      <c r="B56" s="107"/>
      <c r="C56" s="46"/>
      <c r="D56" s="107"/>
      <c r="E56" s="46"/>
      <c r="F56" s="107"/>
      <c r="G56" s="46"/>
      <c r="H56" s="107"/>
      <c r="I56" s="46"/>
      <c r="J56" s="107"/>
      <c r="K56" s="46"/>
      <c r="L56" s="107"/>
      <c r="M56" s="46"/>
      <c r="N56" s="107"/>
      <c r="O56" s="46"/>
      <c r="P56" s="107"/>
      <c r="Q56" s="46"/>
      <c r="R56" s="21"/>
      <c r="S56" s="46"/>
      <c r="T56" s="21"/>
      <c r="U56" s="46"/>
      <c r="V56" s="21"/>
      <c r="W56" s="46"/>
      <c r="X56" s="21"/>
      <c r="Y56" s="46"/>
      <c r="Z56" s="21"/>
      <c r="AA56" s="46"/>
      <c r="AB56" s="21"/>
      <c r="AC56" s="46"/>
      <c r="AD56" s="21"/>
      <c r="AE56" s="46"/>
      <c r="AF56" s="21"/>
      <c r="AG56" s="46"/>
      <c r="AH56" s="21"/>
      <c r="AI56" s="46"/>
      <c r="AJ56" s="21"/>
      <c r="AK56" s="46"/>
      <c r="AL56" s="21"/>
      <c r="AM56" s="46"/>
      <c r="AN56" s="21"/>
      <c r="AO56" s="46"/>
      <c r="AP56" s="21"/>
      <c r="AQ56" s="46"/>
      <c r="AR56" s="107"/>
      <c r="AS56" s="46"/>
      <c r="AT56" s="107"/>
      <c r="AU56" s="46"/>
      <c r="AV56" s="107"/>
      <c r="AW56" s="46"/>
      <c r="AX56" s="107"/>
      <c r="AY56" s="46"/>
      <c r="AZ56" s="107"/>
      <c r="BA56" s="46"/>
      <c r="BB56" s="107"/>
      <c r="BC56" s="46"/>
      <c r="BD56" s="107"/>
      <c r="BE56" s="46"/>
      <c r="BF56" s="107"/>
      <c r="BG56" s="46"/>
      <c r="BH56" s="107"/>
      <c r="BI56" s="46"/>
      <c r="BJ56" s="107"/>
      <c r="BK56" s="46"/>
      <c r="BL56" s="49"/>
      <c r="BM56" s="60"/>
      <c r="BN56" s="49"/>
      <c r="BO56" s="8"/>
    </row>
    <row r="57" spans="1:68">
      <c r="A57" s="116" t="s">
        <v>87</v>
      </c>
      <c r="B57" s="108">
        <v>266</v>
      </c>
      <c r="C57" s="44">
        <f>B57/B3</f>
        <v>2.5933508823242662E-2</v>
      </c>
      <c r="D57" s="108">
        <v>355</v>
      </c>
      <c r="E57" s="44">
        <f>D57/D3</f>
        <v>3.1280289012247775E-2</v>
      </c>
      <c r="F57" s="108">
        <v>737</v>
      </c>
      <c r="G57" s="44">
        <f>F57/F3</f>
        <v>4.1514110291218383E-2</v>
      </c>
      <c r="H57" s="108">
        <v>768</v>
      </c>
      <c r="I57" s="44">
        <f>H57/H3</f>
        <v>3.9954219123920505E-2</v>
      </c>
      <c r="J57" s="108">
        <v>811</v>
      </c>
      <c r="K57" s="44">
        <f>J57/J3</f>
        <v>4.0883198064223421E-2</v>
      </c>
      <c r="L57" s="108">
        <v>763</v>
      </c>
      <c r="M57" s="44">
        <f>L57/L3</f>
        <v>4.1735039929985777E-2</v>
      </c>
      <c r="N57" s="108">
        <v>727</v>
      </c>
      <c r="O57" s="44">
        <f>N57/N3</f>
        <v>3.8455435070087279E-2</v>
      </c>
      <c r="P57" s="108">
        <v>757</v>
      </c>
      <c r="Q57" s="44">
        <f>P57/P3</f>
        <v>4.0384102427313953E-2</v>
      </c>
      <c r="R57" s="19">
        <v>665</v>
      </c>
      <c r="S57" s="44">
        <f>R57/R3</f>
        <v>3.705974141774409E-2</v>
      </c>
      <c r="T57" s="19">
        <v>623</v>
      </c>
      <c r="U57" s="44">
        <f>T57/T3</f>
        <v>2.4480333215450508E-2</v>
      </c>
      <c r="V57" s="19">
        <v>112</v>
      </c>
      <c r="W57" s="44">
        <f>V57/V3</f>
        <v>4.3601821933273643E-3</v>
      </c>
      <c r="X57" s="19">
        <v>192</v>
      </c>
      <c r="Y57" s="44">
        <f>X57/X3</f>
        <v>7.3181887482847994E-3</v>
      </c>
      <c r="Z57" s="19">
        <v>261</v>
      </c>
      <c r="AA57" s="44">
        <f>Z57/Z3</f>
        <v>1.0343597669718227E-2</v>
      </c>
      <c r="AB57" s="19">
        <v>285</v>
      </c>
      <c r="AC57" s="44">
        <f>AB57/AB3</f>
        <v>9.2682926829268288E-3</v>
      </c>
      <c r="AD57" s="19">
        <v>196</v>
      </c>
      <c r="AE57" s="44">
        <f>AD57/AD3</f>
        <v>6.8237997423667447E-3</v>
      </c>
      <c r="AF57" s="19">
        <v>151</v>
      </c>
      <c r="AG57" s="44">
        <f>AF57/AF3</f>
        <v>6.4982570899857987E-3</v>
      </c>
      <c r="AH57" s="19">
        <v>139</v>
      </c>
      <c r="AI57" s="44">
        <f>AH57/AH3</f>
        <v>5.0547292628822862E-3</v>
      </c>
      <c r="AJ57" s="19">
        <v>137</v>
      </c>
      <c r="AK57" s="44">
        <f>AJ57/AJ3</f>
        <v>6.1048972862171921E-3</v>
      </c>
      <c r="AL57" s="19">
        <v>146</v>
      </c>
      <c r="AM57" s="44">
        <f>AL57/AL3</f>
        <v>6.7573822086457467E-3</v>
      </c>
      <c r="AN57" s="19">
        <v>150</v>
      </c>
      <c r="AO57" s="44">
        <f>AN57/AN3</f>
        <v>6.8649885583524023E-3</v>
      </c>
      <c r="AP57" s="19">
        <v>174</v>
      </c>
      <c r="AQ57" s="44">
        <f>AP57/AP3</f>
        <v>7.7055931978211771E-3</v>
      </c>
      <c r="AR57" s="108">
        <v>152</v>
      </c>
      <c r="AS57" s="44">
        <f>AR57/AR3</f>
        <v>7.919966652771988E-3</v>
      </c>
      <c r="AT57" s="108">
        <v>126</v>
      </c>
      <c r="AU57" s="44">
        <f>AT57/AT3</f>
        <v>7.109807019523756E-3</v>
      </c>
      <c r="AV57" s="108">
        <v>156</v>
      </c>
      <c r="AW57" s="44">
        <f>AV57/AV3</f>
        <v>7.5043294208197034E-3</v>
      </c>
      <c r="AX57" s="108">
        <v>174</v>
      </c>
      <c r="AY57" s="44">
        <f>AX57/AX3</f>
        <v>8.1050866405813302E-3</v>
      </c>
      <c r="AZ57" s="108">
        <v>179</v>
      </c>
      <c r="BA57" s="44">
        <f>AZ57/AZ3</f>
        <v>9.2626131953428194E-3</v>
      </c>
      <c r="BB57" s="108">
        <v>201</v>
      </c>
      <c r="BC57" s="44">
        <f>BB57/BB3</f>
        <v>1.0638297872340425E-2</v>
      </c>
      <c r="BD57" s="108">
        <v>175</v>
      </c>
      <c r="BE57" s="44">
        <f>BD57/BD3</f>
        <v>9.0791180285343717E-3</v>
      </c>
      <c r="BF57" s="108">
        <v>168</v>
      </c>
      <c r="BG57" s="44">
        <f>BF57/BF3</f>
        <v>1.0851311200103346E-2</v>
      </c>
      <c r="BH57" s="108">
        <v>149</v>
      </c>
      <c r="BI57" s="44">
        <f>BH57/BH3</f>
        <v>9.2985521717423858E-3</v>
      </c>
      <c r="BJ57" s="108">
        <v>242</v>
      </c>
      <c r="BK57" s="44">
        <f>BJ57/BJ3</f>
        <v>1.1240652143620232E-2</v>
      </c>
      <c r="BL57" s="49">
        <f>AVERAGE(B57,D57,F57,H57,J57,L57,N57,P57,R57,T57,V57,X57,Z57,AB57,AD57,AF57,AH57,AJ57,AL57,AN57,AP57,AR57,AT57,AV57,AX57,AZ57,BB57,BD57,BF57,BH57,BJ57)</f>
        <v>327</v>
      </c>
      <c r="BM57" s="60">
        <f>BL57/BL3</f>
        <v>1.5758178723271957E-2</v>
      </c>
      <c r="BN57" s="49">
        <f>SUM(B57,D57,F57,H57,J57,L57,N57,P57,R57,T57,V57,X57,Z57,AB57,AD57,AF57,AH57,AJ57,AL57,AN57,AP57,AR57,AT57,AV57,AX57,AZ57,BB57,BD57,BF57,BH57,BJ57)</f>
        <v>10137</v>
      </c>
      <c r="BO57" s="8"/>
    </row>
    <row r="58" spans="1:68">
      <c r="A58" s="117" t="s">
        <v>88</v>
      </c>
      <c r="B58" s="109"/>
      <c r="C58" s="114">
        <f>B58/B57</f>
        <v>0</v>
      </c>
      <c r="D58" s="109"/>
      <c r="E58" s="114">
        <f>D58/D57</f>
        <v>0</v>
      </c>
      <c r="F58" s="109"/>
      <c r="G58" s="114">
        <f>F58/F57</f>
        <v>0</v>
      </c>
      <c r="H58" s="109">
        <v>421</v>
      </c>
      <c r="I58" s="114">
        <f>H58/H57</f>
        <v>0.54817708333333337</v>
      </c>
      <c r="J58" s="109">
        <v>471</v>
      </c>
      <c r="K58" s="114">
        <f>J58/J57</f>
        <v>0.58076448828606664</v>
      </c>
      <c r="L58" s="109">
        <v>460</v>
      </c>
      <c r="M58" s="114">
        <f>L58/L57</f>
        <v>0.60288335517693314</v>
      </c>
      <c r="N58" s="109">
        <v>470</v>
      </c>
      <c r="O58" s="114">
        <f>N58/N57</f>
        <v>0.64649243466299866</v>
      </c>
      <c r="P58" s="109">
        <v>483</v>
      </c>
      <c r="Q58" s="114">
        <f>P58/P57</f>
        <v>0.6380449141347424</v>
      </c>
      <c r="R58" s="110">
        <v>427</v>
      </c>
      <c r="S58" s="114">
        <f>R58/R57</f>
        <v>0.64210526315789473</v>
      </c>
      <c r="T58" s="109">
        <v>314</v>
      </c>
      <c r="U58" s="114">
        <f>T58/T57</f>
        <v>0.5040128410914928</v>
      </c>
      <c r="V58" s="109">
        <v>72</v>
      </c>
      <c r="W58" s="114">
        <f>V58/V57</f>
        <v>0.6428571428571429</v>
      </c>
      <c r="X58" s="109">
        <v>87</v>
      </c>
      <c r="Y58" s="114">
        <f>X58/X57</f>
        <v>0.453125</v>
      </c>
      <c r="Z58" s="109">
        <v>133</v>
      </c>
      <c r="AA58" s="114">
        <f>Z58/Z57</f>
        <v>0.50957854406130265</v>
      </c>
      <c r="AB58" s="109">
        <v>116</v>
      </c>
      <c r="AC58" s="114">
        <f>AB58/AB57</f>
        <v>0.40701754385964911</v>
      </c>
      <c r="AD58" s="109">
        <v>75</v>
      </c>
      <c r="AE58" s="114">
        <f>AD58/AD57</f>
        <v>0.38265306122448978</v>
      </c>
      <c r="AF58" s="109">
        <v>96</v>
      </c>
      <c r="AG58" s="114">
        <f>AF58/AF57</f>
        <v>0.63576158940397354</v>
      </c>
      <c r="AH58" s="109">
        <v>106</v>
      </c>
      <c r="AI58" s="114">
        <f>AH58/AH57</f>
        <v>0.76258992805755399</v>
      </c>
      <c r="AJ58" s="109">
        <v>83</v>
      </c>
      <c r="AK58" s="114">
        <f>AJ58/AJ57</f>
        <v>0.6058394160583942</v>
      </c>
      <c r="AL58" s="139">
        <v>96</v>
      </c>
      <c r="AM58" s="114">
        <f>AL58/AL57</f>
        <v>0.65753424657534243</v>
      </c>
      <c r="AN58" s="139">
        <v>108</v>
      </c>
      <c r="AO58" s="114">
        <f>AN58/AN57</f>
        <v>0.72</v>
      </c>
      <c r="AP58" s="139">
        <v>123</v>
      </c>
      <c r="AQ58" s="114">
        <f>AP58/AP57</f>
        <v>0.7068965517241379</v>
      </c>
      <c r="AR58" s="141">
        <v>95</v>
      </c>
      <c r="AS58" s="114">
        <f>AR58/AR57</f>
        <v>0.625</v>
      </c>
      <c r="AT58" s="141">
        <v>87</v>
      </c>
      <c r="AU58" s="114">
        <f>AT58/AT57</f>
        <v>0.69047619047619047</v>
      </c>
      <c r="AV58" s="141">
        <v>104</v>
      </c>
      <c r="AW58" s="114">
        <f>AV58/AV57</f>
        <v>0.66666666666666663</v>
      </c>
      <c r="AX58" s="141">
        <v>122</v>
      </c>
      <c r="AY58" s="114">
        <f>AX58/AX57</f>
        <v>0.70114942528735635</v>
      </c>
      <c r="AZ58" s="141">
        <v>121</v>
      </c>
      <c r="BA58" s="114">
        <f>AZ58/AZ57</f>
        <v>0.67597765363128492</v>
      </c>
      <c r="BB58" s="141">
        <v>133</v>
      </c>
      <c r="BC58" s="143">
        <f>BB58/BB57</f>
        <v>0.6616915422885572</v>
      </c>
      <c r="BD58" s="141">
        <v>129</v>
      </c>
      <c r="BE58" s="143">
        <f>BD58/BD57</f>
        <v>0.7371428571428571</v>
      </c>
      <c r="BF58" s="141">
        <v>108</v>
      </c>
      <c r="BG58" s="143">
        <f>BF58/BF57</f>
        <v>0.6428571428571429</v>
      </c>
      <c r="BH58" s="141">
        <v>91</v>
      </c>
      <c r="BI58" s="143">
        <f>BH58/BH57</f>
        <v>0.61073825503355705</v>
      </c>
      <c r="BJ58" s="141">
        <v>154</v>
      </c>
      <c r="BK58" s="143">
        <f>BJ58/BJ57</f>
        <v>0.63636363636363635</v>
      </c>
      <c r="BL58" s="49">
        <f>AVERAGE(B58,D58,F58,H58,J58,L58,N58,P58,R58,T58,V58,X58,Z58,AB58,AD58,AF58,AH58,AJ58,AL58,AN58,AP58,AR58,AT58,AV58,AX58,AZ58,BB58,BD58,BF58,BH58,BJ58)</f>
        <v>188.75</v>
      </c>
      <c r="BM58" s="60">
        <f>BL58/BL57</f>
        <v>0.577217125382263</v>
      </c>
      <c r="BN58" s="49">
        <f>SUM(B58,D58,F58,H58,J58,L58,N58,P58,R58,T58,V58,X58,Z58,AB58,AD58,AF58,AH58,AJ58,AL58,AN58,AP58,AR58,AT58,AV58,AX58,AZ58,BB58,BD58,BF58,BH58,BJ58)</f>
        <v>5285</v>
      </c>
      <c r="BO58" s="8"/>
    </row>
    <row r="59" spans="1:68">
      <c r="A59" s="121" t="s">
        <v>89</v>
      </c>
      <c r="C59" s="113"/>
      <c r="E59" s="113"/>
      <c r="G59" s="113"/>
      <c r="I59" s="113"/>
      <c r="K59" s="113"/>
      <c r="M59" s="113"/>
      <c r="O59" s="113"/>
      <c r="Q59" s="113"/>
      <c r="S59" s="113"/>
      <c r="U59" s="113"/>
      <c r="W59" s="113"/>
      <c r="Y59" s="113"/>
      <c r="AA59" s="113"/>
      <c r="AC59" s="113"/>
      <c r="AE59" s="113"/>
      <c r="AG59" s="113"/>
      <c r="AI59" s="113"/>
      <c r="AK59" s="113"/>
      <c r="AM59" s="113"/>
      <c r="AO59" s="113"/>
      <c r="AQ59" s="113"/>
      <c r="AS59" s="113"/>
      <c r="AU59" s="113"/>
      <c r="AW59" s="113"/>
      <c r="AY59" s="113"/>
      <c r="BA59" s="113"/>
      <c r="BC59" s="113"/>
      <c r="BE59" s="113"/>
      <c r="BG59" s="113"/>
      <c r="BI59" s="113"/>
      <c r="BK59" s="147"/>
      <c r="BL59" s="144" t="s">
        <v>31</v>
      </c>
      <c r="BM59" s="145" t="s">
        <v>32</v>
      </c>
      <c r="BN59" s="146" t="s">
        <v>33</v>
      </c>
      <c r="BO59" s="5" t="s">
        <v>90</v>
      </c>
      <c r="BP59" s="5" t="s">
        <v>91</v>
      </c>
    </row>
    <row r="60" spans="1:68">
      <c r="A60" s="116" t="s">
        <v>92</v>
      </c>
      <c r="B60" s="19"/>
      <c r="C60" s="44" t="e">
        <f>B60/B58</f>
        <v>#DIV/0!</v>
      </c>
      <c r="D60" s="19">
        <v>3</v>
      </c>
      <c r="E60" s="44" t="e">
        <f>D60/D58</f>
        <v>#DIV/0!</v>
      </c>
      <c r="F60" s="19"/>
      <c r="G60" s="44" t="e">
        <f>F60/F58</f>
        <v>#DIV/0!</v>
      </c>
      <c r="H60" s="19">
        <v>302</v>
      </c>
      <c r="I60" s="44">
        <f>H60/H58</f>
        <v>0.71733966745843225</v>
      </c>
      <c r="J60" s="19">
        <v>314</v>
      </c>
      <c r="K60" s="44">
        <f>J60/J58</f>
        <v>0.66666666666666663</v>
      </c>
      <c r="L60" s="19">
        <v>295</v>
      </c>
      <c r="M60" s="44">
        <f>L60/L58</f>
        <v>0.64130434782608692</v>
      </c>
      <c r="N60" s="19">
        <v>326</v>
      </c>
      <c r="O60" s="44">
        <f>N60/N58</f>
        <v>0.69361702127659575</v>
      </c>
      <c r="P60" s="19">
        <v>348</v>
      </c>
      <c r="Q60" s="44">
        <f>P60/P58</f>
        <v>0.72049689440993792</v>
      </c>
      <c r="R60" s="19">
        <v>302</v>
      </c>
      <c r="S60" s="44">
        <f>R60/R58</f>
        <v>0.70725995316159251</v>
      </c>
      <c r="T60" s="19">
        <v>205</v>
      </c>
      <c r="U60" s="44">
        <f>T60/T58</f>
        <v>0.65286624203821653</v>
      </c>
      <c r="V60" s="19">
        <v>48</v>
      </c>
      <c r="W60" s="44">
        <f>V60/V58</f>
        <v>0.66666666666666663</v>
      </c>
      <c r="X60" s="19">
        <v>53</v>
      </c>
      <c r="Y60" s="44">
        <f>X60/X58</f>
        <v>0.60919540229885061</v>
      </c>
      <c r="Z60" s="19">
        <v>66</v>
      </c>
      <c r="AA60" s="44">
        <f>Z60/Z58</f>
        <v>0.49624060150375937</v>
      </c>
      <c r="AB60" s="19">
        <v>65</v>
      </c>
      <c r="AC60" s="44">
        <f>AB60/AB58</f>
        <v>0.56034482758620685</v>
      </c>
      <c r="AD60" s="19">
        <v>38</v>
      </c>
      <c r="AE60" s="44">
        <f>AD60/AD58</f>
        <v>0.50666666666666671</v>
      </c>
      <c r="AF60" s="19">
        <v>62</v>
      </c>
      <c r="AG60" s="44">
        <f>AF60/AF58</f>
        <v>0.64583333333333337</v>
      </c>
      <c r="AH60" s="19">
        <v>55</v>
      </c>
      <c r="AI60" s="44">
        <f>AH60/AH58</f>
        <v>0.51886792452830188</v>
      </c>
      <c r="AJ60" s="19">
        <v>60</v>
      </c>
      <c r="AK60" s="44">
        <f>AJ60/AJ58</f>
        <v>0.72289156626506024</v>
      </c>
      <c r="AL60" s="19">
        <v>49</v>
      </c>
      <c r="AM60" s="44">
        <f>AL60/AL58</f>
        <v>0.51041666666666663</v>
      </c>
      <c r="AN60" s="19">
        <v>56</v>
      </c>
      <c r="AO60" s="44">
        <f>AN60/AN58</f>
        <v>0.51851851851851849</v>
      </c>
      <c r="AP60" s="19">
        <v>60</v>
      </c>
      <c r="AQ60" s="44">
        <f>AP60/AP58</f>
        <v>0.48780487804878048</v>
      </c>
      <c r="AR60" s="19">
        <v>57</v>
      </c>
      <c r="AS60" s="44">
        <f>AR60/AR58</f>
        <v>0.6</v>
      </c>
      <c r="AT60" s="19">
        <v>47</v>
      </c>
      <c r="AU60" s="44">
        <f>AT60/AT58</f>
        <v>0.54022988505747127</v>
      </c>
      <c r="AV60" s="19">
        <v>68</v>
      </c>
      <c r="AW60" s="44">
        <f>AV60/AV58</f>
        <v>0.65384615384615385</v>
      </c>
      <c r="AX60" s="19">
        <v>67</v>
      </c>
      <c r="AY60" s="44">
        <f>AX60/AX58</f>
        <v>0.54918032786885251</v>
      </c>
      <c r="AZ60" s="19">
        <v>73</v>
      </c>
      <c r="BA60" s="44">
        <f>AZ60/AZ58</f>
        <v>0.60330578512396693</v>
      </c>
      <c r="BB60" s="19">
        <v>62</v>
      </c>
      <c r="BC60" s="44">
        <f>BB60/BB58</f>
        <v>0.46616541353383456</v>
      </c>
      <c r="BD60" s="19">
        <v>76</v>
      </c>
      <c r="BE60" s="44">
        <f>BD60/BD58</f>
        <v>0.58914728682170547</v>
      </c>
      <c r="BF60" s="19">
        <v>67</v>
      </c>
      <c r="BG60" s="44">
        <f>BF60/BF58</f>
        <v>0.62037037037037035</v>
      </c>
      <c r="BH60" s="19">
        <v>63</v>
      </c>
      <c r="BI60" s="44">
        <f>BH60/BH58</f>
        <v>0.69230769230769229</v>
      </c>
      <c r="BJ60" s="19">
        <v>79</v>
      </c>
      <c r="BK60" s="44">
        <f>BJ60/BJ58</f>
        <v>0.51298701298701299</v>
      </c>
      <c r="BL60" s="49">
        <f t="shared" ref="BL60:BL66" si="2">AVERAGE(B60,D60,F60,H60,J60,L60,N60,P60,R60,T60,V60,X60,Z60,AB60,AD60,AF60,AH60,AJ60,AL60,AN60,AP60,AR60,AT60,AV60,AX60,AZ60,BB60,BD60,BF60,BH60,BJ60)</f>
        <v>116.06896551724138</v>
      </c>
      <c r="BM60" s="59">
        <f>BL60/BL58</f>
        <v>0.61493491664763644</v>
      </c>
      <c r="BN60" s="49">
        <f t="shared" ref="BN60:BN66" si="3">SUM(B60,D60,F60,H60,J60,L60,N60,P60,R60,T60,V60,X60,Z60,AB60,AD60,AF60,AH60,AJ60,AL60,AN60,AP60,AR60,AT60,AV60,AX60,AZ60,BB60,BD60,BF60,BH60,BJ60)</f>
        <v>3366</v>
      </c>
      <c r="BO60" s="135">
        <v>1</v>
      </c>
      <c r="BP60" s="136">
        <f>BN60/BN58</f>
        <v>0.63689687795648064</v>
      </c>
    </row>
    <row r="61" spans="1:68">
      <c r="A61" s="116" t="s">
        <v>93</v>
      </c>
      <c r="B61" s="19"/>
      <c r="C61" s="44" t="e">
        <f>B61/B60</f>
        <v>#DIV/0!</v>
      </c>
      <c r="D61" s="19">
        <v>3</v>
      </c>
      <c r="E61" s="44">
        <f>D61/D60</f>
        <v>1</v>
      </c>
      <c r="F61" s="19"/>
      <c r="G61" s="44" t="e">
        <f>F61/F60</f>
        <v>#DIV/0!</v>
      </c>
      <c r="H61" s="19">
        <v>256</v>
      </c>
      <c r="I61" s="44">
        <f>H61/H60</f>
        <v>0.84768211920529801</v>
      </c>
      <c r="J61" s="19">
        <v>248</v>
      </c>
      <c r="K61" s="44">
        <f>J61/J60</f>
        <v>0.78980891719745228</v>
      </c>
      <c r="L61" s="19">
        <v>232</v>
      </c>
      <c r="M61" s="44">
        <f>L61/L60</f>
        <v>0.78644067796610173</v>
      </c>
      <c r="N61" s="19">
        <v>273</v>
      </c>
      <c r="O61" s="44">
        <f>N61/N60</f>
        <v>0.83742331288343563</v>
      </c>
      <c r="P61" s="19">
        <v>291</v>
      </c>
      <c r="Q61" s="44">
        <f>P61/P60</f>
        <v>0.83620689655172409</v>
      </c>
      <c r="R61" s="19">
        <v>251</v>
      </c>
      <c r="S61" s="44">
        <f>R61/R60</f>
        <v>0.83112582781456956</v>
      </c>
      <c r="T61" s="19">
        <v>170</v>
      </c>
      <c r="U61" s="44">
        <f>T61/T60</f>
        <v>0.82926829268292679</v>
      </c>
      <c r="V61" s="19">
        <v>38</v>
      </c>
      <c r="W61" s="44">
        <f>V61/V60</f>
        <v>0.79166666666666663</v>
      </c>
      <c r="X61" s="19">
        <v>40</v>
      </c>
      <c r="Y61" s="44">
        <f>X61/X60</f>
        <v>0.75471698113207553</v>
      </c>
      <c r="Z61" s="19">
        <v>50</v>
      </c>
      <c r="AA61" s="44">
        <f>Z61/Z60</f>
        <v>0.75757575757575757</v>
      </c>
      <c r="AB61" s="19">
        <v>50</v>
      </c>
      <c r="AC61" s="44">
        <f>AB61/AB60</f>
        <v>0.76923076923076927</v>
      </c>
      <c r="AD61" s="19">
        <v>35</v>
      </c>
      <c r="AE61" s="44">
        <f>AD61/AD60</f>
        <v>0.92105263157894735</v>
      </c>
      <c r="AF61" s="19">
        <v>51</v>
      </c>
      <c r="AG61" s="44">
        <f>AF61/AF60</f>
        <v>0.82258064516129037</v>
      </c>
      <c r="AH61" s="19">
        <v>47</v>
      </c>
      <c r="AI61" s="44">
        <f>AH61/AH60</f>
        <v>0.8545454545454545</v>
      </c>
      <c r="AJ61" s="19">
        <v>49</v>
      </c>
      <c r="AK61" s="44">
        <f>AJ61/AJ60</f>
        <v>0.81666666666666665</v>
      </c>
      <c r="AL61" s="19">
        <v>42</v>
      </c>
      <c r="AM61" s="44">
        <f>AL61/AL60</f>
        <v>0.8571428571428571</v>
      </c>
      <c r="AN61" s="19">
        <v>44</v>
      </c>
      <c r="AO61" s="44">
        <f>AN61/AN60</f>
        <v>0.7857142857142857</v>
      </c>
      <c r="AP61" s="19">
        <v>53</v>
      </c>
      <c r="AQ61" s="44">
        <f>AP61/AP60</f>
        <v>0.8833333333333333</v>
      </c>
      <c r="AR61" s="19">
        <v>47</v>
      </c>
      <c r="AS61" s="44">
        <f>AR61/AR60</f>
        <v>0.82456140350877194</v>
      </c>
      <c r="AT61" s="19">
        <v>38</v>
      </c>
      <c r="AU61" s="44">
        <f>AT61/AT60</f>
        <v>0.80851063829787229</v>
      </c>
      <c r="AV61" s="19">
        <v>56</v>
      </c>
      <c r="AW61" s="44">
        <f>AV61/AV60</f>
        <v>0.82352941176470584</v>
      </c>
      <c r="AX61" s="19">
        <v>58</v>
      </c>
      <c r="AY61" s="44">
        <f>AX61/AX60</f>
        <v>0.86567164179104472</v>
      </c>
      <c r="AZ61" s="19">
        <v>53</v>
      </c>
      <c r="BA61" s="44">
        <f>AZ61/AZ60</f>
        <v>0.72602739726027399</v>
      </c>
      <c r="BB61" s="19">
        <v>54</v>
      </c>
      <c r="BC61" s="44">
        <f>BB61/BB60</f>
        <v>0.87096774193548387</v>
      </c>
      <c r="BD61" s="19">
        <v>61</v>
      </c>
      <c r="BE61" s="44">
        <f>BD61/BD60</f>
        <v>0.80263157894736847</v>
      </c>
      <c r="BF61" s="19">
        <v>56</v>
      </c>
      <c r="BG61" s="44">
        <f>BF61/BF60</f>
        <v>0.83582089552238803</v>
      </c>
      <c r="BH61" s="19">
        <v>57</v>
      </c>
      <c r="BI61" s="44">
        <f>BH61/BH60</f>
        <v>0.90476190476190477</v>
      </c>
      <c r="BJ61" s="19">
        <v>62</v>
      </c>
      <c r="BK61" s="44">
        <f>BJ61/BJ60</f>
        <v>0.78481012658227844</v>
      </c>
      <c r="BL61" s="49">
        <f t="shared" si="2"/>
        <v>95.34482758620689</v>
      </c>
      <c r="BM61" s="59">
        <f>BL61/BL58</f>
        <v>0.50513815939712259</v>
      </c>
      <c r="BN61" s="49">
        <f t="shared" si="3"/>
        <v>2765</v>
      </c>
      <c r="BO61" s="127">
        <f t="shared" ref="BO61:BO66" si="4">BL61/BL60</f>
        <v>0.82144979203802726</v>
      </c>
      <c r="BP61" s="32">
        <f>BN61/BN58</f>
        <v>0.52317880794701987</v>
      </c>
    </row>
    <row r="62" spans="1:68">
      <c r="A62" s="116" t="s">
        <v>94</v>
      </c>
      <c r="B62" s="19"/>
      <c r="C62" s="44" t="e">
        <f>B62/B60</f>
        <v>#DIV/0!</v>
      </c>
      <c r="D62" s="19">
        <v>3</v>
      </c>
      <c r="E62" s="44">
        <f>D62/D60</f>
        <v>1</v>
      </c>
      <c r="F62" s="19"/>
      <c r="G62" s="44" t="e">
        <f>F62/F60</f>
        <v>#DIV/0!</v>
      </c>
      <c r="H62" s="19">
        <v>245</v>
      </c>
      <c r="I62" s="44">
        <f>H62/H60</f>
        <v>0.8112582781456954</v>
      </c>
      <c r="J62" s="19">
        <v>235</v>
      </c>
      <c r="K62" s="44">
        <f>J62/J60</f>
        <v>0.74840764331210186</v>
      </c>
      <c r="L62" s="19">
        <v>214</v>
      </c>
      <c r="M62" s="44">
        <f>L62/L60</f>
        <v>0.72542372881355932</v>
      </c>
      <c r="N62" s="19">
        <v>263</v>
      </c>
      <c r="O62" s="44">
        <f>N62/N60</f>
        <v>0.80674846625766872</v>
      </c>
      <c r="P62" s="19">
        <v>276</v>
      </c>
      <c r="Q62" s="44">
        <f>P62/P60</f>
        <v>0.7931034482758621</v>
      </c>
      <c r="R62" s="19">
        <v>244</v>
      </c>
      <c r="S62" s="44">
        <f>R62/R60</f>
        <v>0.80794701986754969</v>
      </c>
      <c r="T62" s="19">
        <v>163</v>
      </c>
      <c r="U62" s="44">
        <f>T62/T60</f>
        <v>0.79512195121951224</v>
      </c>
      <c r="V62" s="19">
        <v>37</v>
      </c>
      <c r="W62" s="44">
        <f>V62/V60</f>
        <v>0.77083333333333337</v>
      </c>
      <c r="X62" s="19">
        <v>39</v>
      </c>
      <c r="Y62" s="44">
        <f>X62/X60</f>
        <v>0.73584905660377353</v>
      </c>
      <c r="Z62" s="19">
        <v>47</v>
      </c>
      <c r="AA62" s="44">
        <f>Z62/Z60</f>
        <v>0.71212121212121215</v>
      </c>
      <c r="AB62" s="19">
        <v>47</v>
      </c>
      <c r="AC62" s="44">
        <f>AB62/AB60</f>
        <v>0.72307692307692306</v>
      </c>
      <c r="AD62" s="19">
        <v>34</v>
      </c>
      <c r="AE62" s="44">
        <f>AD62/AD60</f>
        <v>0.89473684210526316</v>
      </c>
      <c r="AF62" s="19">
        <v>50</v>
      </c>
      <c r="AG62" s="44">
        <f>AF62/AF60</f>
        <v>0.80645161290322576</v>
      </c>
      <c r="AH62" s="19">
        <v>44</v>
      </c>
      <c r="AI62" s="44">
        <f>AH62/AH60</f>
        <v>0.8</v>
      </c>
      <c r="AJ62" s="19">
        <v>49</v>
      </c>
      <c r="AK62" s="44">
        <f>AJ62/AJ60</f>
        <v>0.81666666666666665</v>
      </c>
      <c r="AL62" s="19">
        <v>39</v>
      </c>
      <c r="AM62" s="44">
        <f>AL62/AL60</f>
        <v>0.79591836734693877</v>
      </c>
      <c r="AN62" s="19">
        <v>40</v>
      </c>
      <c r="AO62" s="44">
        <f>AN62/AN60</f>
        <v>0.7142857142857143</v>
      </c>
      <c r="AP62" s="19">
        <v>44</v>
      </c>
      <c r="AQ62" s="44">
        <f>AP62/AP60</f>
        <v>0.73333333333333328</v>
      </c>
      <c r="AR62" s="19">
        <v>45</v>
      </c>
      <c r="AS62" s="44">
        <f>AR62/AR60</f>
        <v>0.78947368421052633</v>
      </c>
      <c r="AT62" s="19">
        <v>35</v>
      </c>
      <c r="AU62" s="44">
        <f>AT62/AT60</f>
        <v>0.74468085106382975</v>
      </c>
      <c r="AV62" s="19">
        <v>55</v>
      </c>
      <c r="AW62" s="44">
        <f>AV62/AV60</f>
        <v>0.80882352941176472</v>
      </c>
      <c r="AX62" s="19">
        <v>54</v>
      </c>
      <c r="AY62" s="44">
        <f>AX62/AX60</f>
        <v>0.80597014925373134</v>
      </c>
      <c r="AZ62" s="19">
        <v>51</v>
      </c>
      <c r="BA62" s="44">
        <f>AZ62/AZ60</f>
        <v>0.69863013698630139</v>
      </c>
      <c r="BB62" s="19">
        <v>51</v>
      </c>
      <c r="BC62" s="44">
        <f>BB62/BB60</f>
        <v>0.82258064516129037</v>
      </c>
      <c r="BD62" s="19">
        <v>53</v>
      </c>
      <c r="BE62" s="44">
        <f>BD62/BD60</f>
        <v>0.69736842105263153</v>
      </c>
      <c r="BF62" s="19">
        <v>55</v>
      </c>
      <c r="BG62" s="44">
        <f>BF62/BF60</f>
        <v>0.82089552238805974</v>
      </c>
      <c r="BH62" s="19">
        <v>56</v>
      </c>
      <c r="BI62" s="44">
        <f>BH62/BH60</f>
        <v>0.88888888888888884</v>
      </c>
      <c r="BJ62" s="19">
        <v>59</v>
      </c>
      <c r="BK62" s="44">
        <f>BJ62/BJ60</f>
        <v>0.74683544303797467</v>
      </c>
      <c r="BL62" s="49">
        <f t="shared" si="2"/>
        <v>90.58620689655173</v>
      </c>
      <c r="BM62" s="59">
        <f>BL62/BL58</f>
        <v>0.47992692395524095</v>
      </c>
      <c r="BN62" s="49">
        <f t="shared" si="3"/>
        <v>2627</v>
      </c>
      <c r="BO62" s="127">
        <f t="shared" si="4"/>
        <v>0.95009041591320087</v>
      </c>
      <c r="BP62" s="32">
        <f>BN62/BN58</f>
        <v>0.49706717123935668</v>
      </c>
    </row>
    <row r="63" spans="1:68">
      <c r="A63" s="116" t="s">
        <v>95</v>
      </c>
      <c r="B63" s="19"/>
      <c r="C63" s="44" t="e">
        <f>B63/B60</f>
        <v>#DIV/0!</v>
      </c>
      <c r="D63" s="19">
        <v>3</v>
      </c>
      <c r="E63" s="44">
        <f>D63/D60</f>
        <v>1</v>
      </c>
      <c r="F63" s="19"/>
      <c r="G63" s="44" t="e">
        <f>F63/F60</f>
        <v>#DIV/0!</v>
      </c>
      <c r="H63" s="19">
        <v>233</v>
      </c>
      <c r="I63" s="44">
        <f>H63/H60</f>
        <v>0.77152317880794707</v>
      </c>
      <c r="J63" s="19">
        <v>219</v>
      </c>
      <c r="K63" s="44">
        <f>J63/J60</f>
        <v>0.69745222929936301</v>
      </c>
      <c r="L63" s="19">
        <v>194</v>
      </c>
      <c r="M63" s="44">
        <f>L63/L60</f>
        <v>0.65762711864406775</v>
      </c>
      <c r="N63" s="19">
        <v>238</v>
      </c>
      <c r="O63" s="44">
        <f>N63/N60</f>
        <v>0.73006134969325154</v>
      </c>
      <c r="P63" s="19">
        <v>252</v>
      </c>
      <c r="Q63" s="44">
        <f>P63/P60</f>
        <v>0.72413793103448276</v>
      </c>
      <c r="R63" s="19">
        <v>224</v>
      </c>
      <c r="S63" s="44">
        <f>R63/R60</f>
        <v>0.74172185430463577</v>
      </c>
      <c r="T63" s="19">
        <v>152</v>
      </c>
      <c r="U63" s="44">
        <f>T63/T60</f>
        <v>0.74146341463414633</v>
      </c>
      <c r="V63" s="19">
        <v>34</v>
      </c>
      <c r="W63" s="44">
        <f>V63/V60</f>
        <v>0.70833333333333337</v>
      </c>
      <c r="X63" s="19">
        <v>37</v>
      </c>
      <c r="Y63" s="44">
        <f>X63/X60</f>
        <v>0.69811320754716977</v>
      </c>
      <c r="Z63" s="19">
        <v>43</v>
      </c>
      <c r="AA63" s="44">
        <f>Z63/Z60</f>
        <v>0.65151515151515149</v>
      </c>
      <c r="AB63" s="19">
        <v>43</v>
      </c>
      <c r="AC63" s="44">
        <f>AB63/AB60</f>
        <v>0.66153846153846152</v>
      </c>
      <c r="AD63" s="19">
        <v>31</v>
      </c>
      <c r="AE63" s="44">
        <f>AD63/AD60</f>
        <v>0.81578947368421051</v>
      </c>
      <c r="AF63" s="19">
        <v>46</v>
      </c>
      <c r="AG63" s="44">
        <f>AF63/AF60</f>
        <v>0.74193548387096775</v>
      </c>
      <c r="AH63" s="19">
        <v>38</v>
      </c>
      <c r="AI63" s="44">
        <f>AH63/AH60</f>
        <v>0.69090909090909092</v>
      </c>
      <c r="AJ63" s="19">
        <v>42</v>
      </c>
      <c r="AK63" s="44">
        <f>AJ63/AJ60</f>
        <v>0.7</v>
      </c>
      <c r="AL63" s="19">
        <v>33</v>
      </c>
      <c r="AM63" s="44">
        <f>AL63/AL60</f>
        <v>0.67346938775510201</v>
      </c>
      <c r="AN63" s="19">
        <v>33</v>
      </c>
      <c r="AO63" s="44">
        <f>AN63/AN60</f>
        <v>0.5892857142857143</v>
      </c>
      <c r="AP63" s="19">
        <v>38</v>
      </c>
      <c r="AQ63" s="44">
        <f>AP63/AP60</f>
        <v>0.6333333333333333</v>
      </c>
      <c r="AR63" s="19">
        <v>42</v>
      </c>
      <c r="AS63" s="44">
        <f>AR63/AR60</f>
        <v>0.73684210526315785</v>
      </c>
      <c r="AT63" s="19">
        <v>32</v>
      </c>
      <c r="AU63" s="44">
        <f>AT63/AT60</f>
        <v>0.68085106382978722</v>
      </c>
      <c r="AV63" s="19">
        <v>52</v>
      </c>
      <c r="AW63" s="44">
        <f>AV63/AV60</f>
        <v>0.76470588235294112</v>
      </c>
      <c r="AX63" s="19">
        <v>44</v>
      </c>
      <c r="AY63" s="44">
        <f>AX63/AX60</f>
        <v>0.65671641791044777</v>
      </c>
      <c r="AZ63" s="19">
        <v>33</v>
      </c>
      <c r="BA63" s="44">
        <f>AZ63/AZ60</f>
        <v>0.45205479452054792</v>
      </c>
      <c r="BB63" s="19">
        <v>41</v>
      </c>
      <c r="BC63" s="44">
        <f>BB63/BB60</f>
        <v>0.66129032258064513</v>
      </c>
      <c r="BD63" s="19">
        <v>48</v>
      </c>
      <c r="BE63" s="44">
        <f>BD63/BD60</f>
        <v>0.63157894736842102</v>
      </c>
      <c r="BF63" s="19">
        <v>48</v>
      </c>
      <c r="BG63" s="44">
        <f>BF63/BF60</f>
        <v>0.71641791044776115</v>
      </c>
      <c r="BH63" s="19">
        <v>54</v>
      </c>
      <c r="BI63" s="44">
        <f>BH63/BH60</f>
        <v>0.8571428571428571</v>
      </c>
      <c r="BJ63" s="19">
        <v>56</v>
      </c>
      <c r="BK63" s="44">
        <f>BJ63/BJ60</f>
        <v>0.70886075949367089</v>
      </c>
      <c r="BL63" s="49">
        <f t="shared" si="2"/>
        <v>82.172413793103445</v>
      </c>
      <c r="BM63" s="59">
        <f>BL63/BL58</f>
        <v>0.43535053665220369</v>
      </c>
      <c r="BN63" s="49">
        <f t="shared" si="3"/>
        <v>2383</v>
      </c>
      <c r="BO63" s="127">
        <f t="shared" si="4"/>
        <v>0.90711838599162531</v>
      </c>
      <c r="BP63" s="32">
        <f>BN63/BN58</f>
        <v>0.45089877010406809</v>
      </c>
    </row>
    <row r="64" spans="1:68">
      <c r="A64" s="117" t="s">
        <v>96</v>
      </c>
      <c r="B64" s="110"/>
      <c r="C64" s="114" t="e">
        <f>B64/B60</f>
        <v>#DIV/0!</v>
      </c>
      <c r="D64" s="110">
        <v>3</v>
      </c>
      <c r="E64" s="114">
        <f>D64/D60</f>
        <v>1</v>
      </c>
      <c r="F64" s="110"/>
      <c r="G64" s="114" t="e">
        <f>F64/F60</f>
        <v>#DIV/0!</v>
      </c>
      <c r="H64" s="109">
        <v>233</v>
      </c>
      <c r="I64" s="114">
        <f>H64/H60</f>
        <v>0.77152317880794707</v>
      </c>
      <c r="J64" s="109">
        <v>214</v>
      </c>
      <c r="K64" s="114">
        <f>J64/J60</f>
        <v>0.68152866242038213</v>
      </c>
      <c r="L64" s="109">
        <v>193</v>
      </c>
      <c r="M64" s="114">
        <f>L64/L60</f>
        <v>0.65423728813559323</v>
      </c>
      <c r="N64" s="110">
        <v>234</v>
      </c>
      <c r="O64" s="114">
        <f>N64/N60</f>
        <v>0.71779141104294475</v>
      </c>
      <c r="P64" s="110">
        <v>251</v>
      </c>
      <c r="Q64" s="114">
        <f>P64/P60</f>
        <v>0.72126436781609193</v>
      </c>
      <c r="R64" s="110">
        <v>222</v>
      </c>
      <c r="S64" s="114">
        <f>R64/R60</f>
        <v>0.73509933774834435</v>
      </c>
      <c r="T64" s="109">
        <v>150</v>
      </c>
      <c r="U64" s="114">
        <f>T64/T60</f>
        <v>0.73170731707317072</v>
      </c>
      <c r="V64" s="109">
        <v>31</v>
      </c>
      <c r="W64" s="114">
        <f>V64/V60</f>
        <v>0.64583333333333337</v>
      </c>
      <c r="X64" s="109">
        <v>36</v>
      </c>
      <c r="Y64" s="114">
        <f>X64/X60</f>
        <v>0.67924528301886788</v>
      </c>
      <c r="Z64" s="109">
        <v>42</v>
      </c>
      <c r="AA64" s="114">
        <f>Z64/Z60</f>
        <v>0.63636363636363635</v>
      </c>
      <c r="AB64" s="109">
        <v>43</v>
      </c>
      <c r="AC64" s="114">
        <f>AB64/AB60</f>
        <v>0.66153846153846152</v>
      </c>
      <c r="AD64" s="109">
        <v>31</v>
      </c>
      <c r="AE64" s="114">
        <f>AD64/AD60</f>
        <v>0.81578947368421051</v>
      </c>
      <c r="AF64" s="109">
        <v>46</v>
      </c>
      <c r="AG64" s="114">
        <f>AF64/AF60</f>
        <v>0.74193548387096775</v>
      </c>
      <c r="AH64" s="109">
        <v>38</v>
      </c>
      <c r="AI64" s="114">
        <f>AH64/AH60</f>
        <v>0.69090909090909092</v>
      </c>
      <c r="AJ64" s="109">
        <v>42</v>
      </c>
      <c r="AK64" s="114">
        <f>AJ64/AJ60</f>
        <v>0.7</v>
      </c>
      <c r="AL64" s="139">
        <v>33</v>
      </c>
      <c r="AM64" s="114">
        <f>AL64/AL60</f>
        <v>0.67346938775510201</v>
      </c>
      <c r="AN64" s="139">
        <v>33</v>
      </c>
      <c r="AO64" s="114">
        <f>AN64/AN60</f>
        <v>0.5892857142857143</v>
      </c>
      <c r="AP64" s="139">
        <v>38</v>
      </c>
      <c r="AQ64" s="114">
        <f>AP64/AP60</f>
        <v>0.6333333333333333</v>
      </c>
      <c r="AR64" s="139">
        <v>42</v>
      </c>
      <c r="AS64" s="114">
        <f>AR64/AR60</f>
        <v>0.73684210526315785</v>
      </c>
      <c r="AT64" s="139">
        <v>32</v>
      </c>
      <c r="AU64" s="114">
        <f>AT64/AT60</f>
        <v>0.68085106382978722</v>
      </c>
      <c r="AV64" s="139">
        <v>52</v>
      </c>
      <c r="AW64" s="114">
        <f>AV64/AV60</f>
        <v>0.76470588235294112</v>
      </c>
      <c r="AX64" s="139">
        <v>44</v>
      </c>
      <c r="AY64" s="114">
        <f>AX64/AX60</f>
        <v>0.65671641791044777</v>
      </c>
      <c r="AZ64" s="139">
        <v>31</v>
      </c>
      <c r="BA64" s="114">
        <f>AZ64/AZ60</f>
        <v>0.42465753424657532</v>
      </c>
      <c r="BB64" s="139">
        <v>41</v>
      </c>
      <c r="BC64" s="114">
        <f>BB64/BB60</f>
        <v>0.66129032258064513</v>
      </c>
      <c r="BD64" s="141">
        <v>48</v>
      </c>
      <c r="BE64" s="114">
        <f>BD64/BD60</f>
        <v>0.63157894736842102</v>
      </c>
      <c r="BF64" s="139">
        <v>48</v>
      </c>
      <c r="BG64" s="114">
        <f>BF64/BF60</f>
        <v>0.71641791044776115</v>
      </c>
      <c r="BH64" s="110">
        <v>54</v>
      </c>
      <c r="BI64" s="114">
        <f>BH64/BH60</f>
        <v>0.8571428571428571</v>
      </c>
      <c r="BJ64" s="110">
        <v>56</v>
      </c>
      <c r="BK64" s="114">
        <f>BJ64/BJ60</f>
        <v>0.70886075949367089</v>
      </c>
      <c r="BL64" s="130">
        <f t="shared" si="2"/>
        <v>81.41379310344827</v>
      </c>
      <c r="BM64" s="131">
        <f>BL64/BL58</f>
        <v>0.43133135419045443</v>
      </c>
      <c r="BN64" s="130">
        <f t="shared" si="3"/>
        <v>2361</v>
      </c>
      <c r="BO64" s="129">
        <f t="shared" si="4"/>
        <v>0.99076793957196807</v>
      </c>
      <c r="BP64" s="129">
        <f>BN64/BN58</f>
        <v>0.4467360454115421</v>
      </c>
    </row>
    <row r="65" spans="1:68">
      <c r="A65" s="119" t="s">
        <v>97</v>
      </c>
      <c r="B65" s="112"/>
      <c r="C65" s="115" t="e">
        <f>B65/B64</f>
        <v>#DIV/0!</v>
      </c>
      <c r="D65" s="112"/>
      <c r="E65" s="115">
        <f>D65/D64</f>
        <v>0</v>
      </c>
      <c r="F65" s="112"/>
      <c r="G65" s="115" t="e">
        <f>F65/F64</f>
        <v>#DIV/0!</v>
      </c>
      <c r="H65" s="120">
        <v>9</v>
      </c>
      <c r="I65" s="115">
        <f>H65/H64</f>
        <v>3.8626609442060089E-2</v>
      </c>
      <c r="J65" s="120">
        <v>7</v>
      </c>
      <c r="K65" s="115">
        <f>J65/J64</f>
        <v>3.2710280373831772E-2</v>
      </c>
      <c r="L65" s="120">
        <v>12</v>
      </c>
      <c r="M65" s="115">
        <f>L65/L64</f>
        <v>6.2176165803108807E-2</v>
      </c>
      <c r="N65" s="112">
        <v>9</v>
      </c>
      <c r="O65" s="115">
        <f>N65/N64</f>
        <v>3.8461538461538464E-2</v>
      </c>
      <c r="P65" s="112">
        <v>1</v>
      </c>
      <c r="Q65" s="115">
        <f>P65/P64</f>
        <v>3.9840637450199202E-3</v>
      </c>
      <c r="R65" s="112">
        <v>3</v>
      </c>
      <c r="S65" s="115">
        <f>R65/R64</f>
        <v>1.3513513513513514E-2</v>
      </c>
      <c r="T65" s="120">
        <v>4</v>
      </c>
      <c r="U65" s="115">
        <f>T65/T64</f>
        <v>2.6666666666666668E-2</v>
      </c>
      <c r="V65" s="120">
        <v>4</v>
      </c>
      <c r="W65" s="115">
        <f>V65/V64</f>
        <v>0.12903225806451613</v>
      </c>
      <c r="X65" s="120">
        <v>1</v>
      </c>
      <c r="Y65" s="115">
        <f>X65/X64</f>
        <v>2.7777777777777776E-2</v>
      </c>
      <c r="Z65" s="120">
        <v>3</v>
      </c>
      <c r="AA65" s="115">
        <f>Z65/Z64</f>
        <v>7.1428571428571425E-2</v>
      </c>
      <c r="AB65" s="137">
        <v>6</v>
      </c>
      <c r="AC65" s="115">
        <f>AB65/AB64</f>
        <v>0.13953488372093023</v>
      </c>
      <c r="AD65" s="137">
        <v>3</v>
      </c>
      <c r="AE65" s="115">
        <f>AD65/AD64</f>
        <v>9.6774193548387094E-2</v>
      </c>
      <c r="AF65" s="137">
        <v>4</v>
      </c>
      <c r="AG65" s="115">
        <f>AF65/AF64</f>
        <v>8.6956521739130432E-2</v>
      </c>
      <c r="AH65" s="137">
        <v>5</v>
      </c>
      <c r="AI65" s="115">
        <f>AH65/AH64</f>
        <v>0.13157894736842105</v>
      </c>
      <c r="AJ65" s="137">
        <v>9</v>
      </c>
      <c r="AK65" s="115">
        <f>AJ65/AJ64</f>
        <v>0.21428571428571427</v>
      </c>
      <c r="AL65" s="140">
        <v>1</v>
      </c>
      <c r="AM65" s="115">
        <f>AL65/AL64</f>
        <v>3.0303030303030304E-2</v>
      </c>
      <c r="AN65" s="140">
        <v>3</v>
      </c>
      <c r="AO65" s="115">
        <f>AN65/AN64</f>
        <v>9.0909090909090912E-2</v>
      </c>
      <c r="AP65" s="140">
        <v>12</v>
      </c>
      <c r="AQ65" s="115">
        <f>AP65/AP64</f>
        <v>0.31578947368421051</v>
      </c>
      <c r="AR65" s="140">
        <v>8</v>
      </c>
      <c r="AS65" s="115">
        <f>AR65/AR64</f>
        <v>0.19047619047619047</v>
      </c>
      <c r="AT65" s="140">
        <v>6</v>
      </c>
      <c r="AU65" s="115">
        <f>AT65/AT64</f>
        <v>0.1875</v>
      </c>
      <c r="AV65" s="140">
        <v>5</v>
      </c>
      <c r="AW65" s="115">
        <f>AV65/AV64</f>
        <v>9.6153846153846159E-2</v>
      </c>
      <c r="AX65" s="140">
        <v>5</v>
      </c>
      <c r="AY65" s="115">
        <f>AX65/AX64</f>
        <v>0.11363636363636363</v>
      </c>
      <c r="AZ65" s="140">
        <v>7</v>
      </c>
      <c r="BA65" s="115">
        <f>AZ65/AZ64</f>
        <v>0.22580645161290322</v>
      </c>
      <c r="BB65" s="140">
        <v>8</v>
      </c>
      <c r="BC65" s="115">
        <f>BB65/BB64</f>
        <v>0.1951219512195122</v>
      </c>
      <c r="BD65" s="142">
        <v>11</v>
      </c>
      <c r="BE65" s="115">
        <f>BD65/BD64</f>
        <v>0.22916666666666666</v>
      </c>
      <c r="BF65" s="140">
        <v>8</v>
      </c>
      <c r="BG65" s="115">
        <f>BF65/BF64</f>
        <v>0.16666666666666666</v>
      </c>
      <c r="BH65" s="112">
        <v>10</v>
      </c>
      <c r="BI65" s="115">
        <f>BH65/BH64</f>
        <v>0.18518518518518517</v>
      </c>
      <c r="BJ65" s="112">
        <v>7</v>
      </c>
      <c r="BK65" s="115">
        <f>BJ65/BJ64</f>
        <v>0.125</v>
      </c>
      <c r="BL65" s="132">
        <f t="shared" si="2"/>
        <v>6.1071428571428568</v>
      </c>
      <c r="BM65" s="133">
        <f>BL65/BL58</f>
        <v>3.2355723746452222E-2</v>
      </c>
      <c r="BN65" s="132">
        <f t="shared" si="3"/>
        <v>171</v>
      </c>
      <c r="BO65" s="129">
        <f t="shared" si="4"/>
        <v>7.5013614086041028E-2</v>
      </c>
      <c r="BP65" s="134">
        <f>BN65/BN58</f>
        <v>3.2355723746452222E-2</v>
      </c>
    </row>
    <row r="66" spans="1:68">
      <c r="A66" s="118" t="s">
        <v>98</v>
      </c>
      <c r="B66" s="111"/>
      <c r="C66" s="40" t="e">
        <f>B66/B65</f>
        <v>#DIV/0!</v>
      </c>
      <c r="D66" s="25"/>
      <c r="E66" s="40" t="e">
        <f>D66/D65</f>
        <v>#DIV/0!</v>
      </c>
      <c r="F66" s="25"/>
      <c r="G66" s="40" t="e">
        <f>F66/F65</f>
        <v>#DIV/0!</v>
      </c>
      <c r="H66" s="25">
        <v>8</v>
      </c>
      <c r="I66" s="40">
        <f>H66/H65</f>
        <v>0.88888888888888884</v>
      </c>
      <c r="J66" s="25">
        <v>5</v>
      </c>
      <c r="K66" s="40">
        <f>J66/J65</f>
        <v>0.7142857142857143</v>
      </c>
      <c r="L66" s="25">
        <v>2</v>
      </c>
      <c r="M66" s="40">
        <f>L66/L65</f>
        <v>0.16666666666666666</v>
      </c>
      <c r="N66" s="25">
        <v>5</v>
      </c>
      <c r="O66" s="40">
        <f>N66/N65</f>
        <v>0.55555555555555558</v>
      </c>
      <c r="P66" s="25">
        <v>1</v>
      </c>
      <c r="Q66" s="40">
        <f>P66/P65</f>
        <v>1</v>
      </c>
      <c r="R66" s="25">
        <v>3</v>
      </c>
      <c r="S66" s="40">
        <f>R66/R65</f>
        <v>1</v>
      </c>
      <c r="T66" s="25">
        <v>3</v>
      </c>
      <c r="U66" s="40">
        <f>T66/T65</f>
        <v>0.75</v>
      </c>
      <c r="V66" s="25">
        <v>4</v>
      </c>
      <c r="W66" s="40">
        <f>V66/V65</f>
        <v>1</v>
      </c>
      <c r="X66" s="25">
        <v>1</v>
      </c>
      <c r="Y66" s="40">
        <f>X66/X65</f>
        <v>1</v>
      </c>
      <c r="Z66" s="25">
        <v>3</v>
      </c>
      <c r="AA66" s="40">
        <f>Z66/Z65</f>
        <v>1</v>
      </c>
      <c r="AB66" s="25">
        <v>5</v>
      </c>
      <c r="AC66" s="40">
        <f>AB66/AB65</f>
        <v>0.83333333333333337</v>
      </c>
      <c r="AD66" s="25">
        <v>3</v>
      </c>
      <c r="AE66" s="40">
        <f>AD66/AD65</f>
        <v>1</v>
      </c>
      <c r="AF66" s="25">
        <v>4</v>
      </c>
      <c r="AG66" s="40">
        <f>AF66/AF65</f>
        <v>1</v>
      </c>
      <c r="AH66" s="25">
        <v>4</v>
      </c>
      <c r="AI66" s="40">
        <f>AH66/AH65</f>
        <v>0.8</v>
      </c>
      <c r="AJ66" s="25">
        <v>9</v>
      </c>
      <c r="AK66" s="40">
        <f>AJ66/AJ65</f>
        <v>1</v>
      </c>
      <c r="AL66" s="25">
        <v>1</v>
      </c>
      <c r="AM66" s="40">
        <f>AL66/AL65</f>
        <v>1</v>
      </c>
      <c r="AN66" s="25">
        <v>3</v>
      </c>
      <c r="AO66" s="40">
        <f>AN66/AN65</f>
        <v>1</v>
      </c>
      <c r="AP66" s="25">
        <v>8</v>
      </c>
      <c r="AQ66" s="40">
        <f>AP66/AP65</f>
        <v>0.66666666666666663</v>
      </c>
      <c r="AR66" s="25">
        <v>8</v>
      </c>
      <c r="AS66" s="40">
        <f>AR66/AR65</f>
        <v>1</v>
      </c>
      <c r="AT66" s="25">
        <v>6</v>
      </c>
      <c r="AU66" s="40">
        <f>AT66/AT65</f>
        <v>1</v>
      </c>
      <c r="AV66" s="25">
        <v>5</v>
      </c>
      <c r="AW66" s="40">
        <f>AV66/AV65</f>
        <v>1</v>
      </c>
      <c r="AX66" s="25">
        <v>5</v>
      </c>
      <c r="AY66" s="40">
        <f>AX66/AX65</f>
        <v>1</v>
      </c>
      <c r="AZ66" s="25">
        <v>5</v>
      </c>
      <c r="BA66" s="40">
        <f>AZ66/AZ65</f>
        <v>0.7142857142857143</v>
      </c>
      <c r="BB66" s="25">
        <v>5</v>
      </c>
      <c r="BC66" s="40">
        <f>BB66/BB65</f>
        <v>0.625</v>
      </c>
      <c r="BD66" s="25">
        <v>9</v>
      </c>
      <c r="BE66" s="40">
        <f>BD66/BD65</f>
        <v>0.81818181818181823</v>
      </c>
      <c r="BF66" s="25">
        <v>4</v>
      </c>
      <c r="BG66" s="40">
        <f>BF66/BF65</f>
        <v>0.5</v>
      </c>
      <c r="BH66" s="25">
        <v>9</v>
      </c>
      <c r="BI66" s="40">
        <f>BH66/BH65</f>
        <v>0.9</v>
      </c>
      <c r="BJ66" s="25">
        <v>7</v>
      </c>
      <c r="BK66" s="40">
        <f>BJ66/BJ65</f>
        <v>1</v>
      </c>
      <c r="BL66" s="50">
        <f t="shared" si="2"/>
        <v>4.8214285714285712</v>
      </c>
      <c r="BM66" s="126">
        <f>BL66/BL58</f>
        <v>2.5543992431409649E-2</v>
      </c>
      <c r="BN66" s="50">
        <f t="shared" si="3"/>
        <v>135</v>
      </c>
      <c r="BO66" s="128">
        <f t="shared" si="4"/>
        <v>0.78947368421052633</v>
      </c>
      <c r="BP66" s="33">
        <f>BN66/BN58</f>
        <v>2.5543992431409649E-2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66"/>
  <sheetViews>
    <sheetView tabSelected="1" zoomScale="70" zoomScaleNormal="70" workbookViewId="0">
      <pane xSplit="1" topLeftCell="AE1" activePane="topRight" state="frozen"/>
      <selection pane="topRight" activeCell="AR67" sqref="AR67"/>
    </sheetView>
  </sheetViews>
  <sheetFormatPr defaultRowHeight="15"/>
  <cols>
    <col min="1" max="1" width="78.7109375" customWidth="1"/>
    <col min="2" max="2" width="12.5703125" customWidth="1"/>
    <col min="3" max="3" width="10.28515625" bestFit="1" customWidth="1"/>
    <col min="4" max="4" width="12.5703125" customWidth="1"/>
    <col min="5" max="5" width="10.28515625" bestFit="1" customWidth="1"/>
    <col min="6" max="6" width="12.5703125" customWidth="1"/>
    <col min="7" max="7" width="10.28515625" bestFit="1" customWidth="1"/>
    <col min="8" max="8" width="12.5703125" customWidth="1"/>
    <col min="9" max="9" width="10.28515625" bestFit="1" customWidth="1"/>
    <col min="10" max="10" width="12.5703125" customWidth="1"/>
    <col min="11" max="11" width="10.140625" bestFit="1" customWidth="1"/>
    <col min="12" max="12" width="12.5703125" customWidth="1"/>
    <col min="13" max="13" width="10.28515625" bestFit="1" customWidth="1"/>
    <col min="14" max="14" width="12.5703125" customWidth="1"/>
    <col min="15" max="15" width="10.28515625" bestFit="1" customWidth="1"/>
    <col min="16" max="16" width="12.5703125" customWidth="1"/>
    <col min="17" max="17" width="10.28515625" bestFit="1" customWidth="1"/>
    <col min="18" max="18" width="12.5703125" customWidth="1"/>
    <col min="20" max="20" width="12.5703125" customWidth="1"/>
    <col min="22" max="22" width="12.5703125" customWidth="1"/>
    <col min="24" max="24" width="12.5703125" customWidth="1"/>
    <col min="26" max="26" width="12.5703125" customWidth="1"/>
    <col min="28" max="28" width="12.5703125" customWidth="1"/>
    <col min="30" max="30" width="12.5703125" customWidth="1"/>
    <col min="32" max="32" width="12.5703125" customWidth="1"/>
    <col min="34" max="34" width="12.5703125" customWidth="1"/>
    <col min="36" max="36" width="12.5703125" customWidth="1"/>
    <col min="38" max="38" width="12.5703125" customWidth="1"/>
    <col min="40" max="40" width="12.5703125" customWidth="1"/>
    <col min="41" max="41" width="9.28515625" customWidth="1"/>
    <col min="42" max="42" width="12.5703125" customWidth="1"/>
    <col min="44" max="44" width="12.5703125" customWidth="1"/>
    <col min="46" max="46" width="12.5703125" customWidth="1"/>
    <col min="48" max="48" width="12.5703125" customWidth="1"/>
    <col min="50" max="50" width="12.5703125" customWidth="1"/>
    <col min="52" max="52" width="12.5703125" customWidth="1"/>
    <col min="54" max="54" width="12.5703125" customWidth="1"/>
    <col min="56" max="56" width="12.5703125" customWidth="1"/>
    <col min="58" max="58" width="14.42578125" style="15" customWidth="1"/>
    <col min="59" max="59" width="13.140625" style="66" customWidth="1"/>
    <col min="60" max="60" width="15.140625" style="15" customWidth="1"/>
    <col min="61" max="61" width="20.42578125" style="15" customWidth="1"/>
    <col min="62" max="62" width="23.140625" customWidth="1"/>
  </cols>
  <sheetData>
    <row r="1" spans="1:65" ht="15.75" customHeight="1" thickBot="1">
      <c r="A1" s="1"/>
      <c r="B1" s="2">
        <v>44593</v>
      </c>
      <c r="C1" s="3" t="s">
        <v>30</v>
      </c>
      <c r="D1" s="2">
        <v>44594</v>
      </c>
      <c r="E1" s="3" t="s">
        <v>30</v>
      </c>
      <c r="F1" s="2">
        <v>44595</v>
      </c>
      <c r="G1" s="3" t="s">
        <v>30</v>
      </c>
      <c r="H1" s="2">
        <v>44596</v>
      </c>
      <c r="I1" s="3" t="s">
        <v>30</v>
      </c>
      <c r="J1" s="2">
        <v>44597</v>
      </c>
      <c r="K1" s="3" t="s">
        <v>30</v>
      </c>
      <c r="L1" s="2">
        <v>44598</v>
      </c>
      <c r="M1" s="3" t="s">
        <v>30</v>
      </c>
      <c r="N1" s="2">
        <v>44599</v>
      </c>
      <c r="O1" s="3" t="s">
        <v>30</v>
      </c>
      <c r="P1" s="2">
        <v>44600</v>
      </c>
      <c r="Q1" s="3" t="s">
        <v>30</v>
      </c>
      <c r="R1" s="2">
        <v>44601</v>
      </c>
      <c r="S1" s="3" t="s">
        <v>30</v>
      </c>
      <c r="T1" s="2">
        <v>44602</v>
      </c>
      <c r="U1" s="3" t="s">
        <v>30</v>
      </c>
      <c r="V1" s="2">
        <v>44603</v>
      </c>
      <c r="W1" s="3" t="s">
        <v>30</v>
      </c>
      <c r="X1" s="2">
        <v>44604</v>
      </c>
      <c r="Y1" s="3" t="s">
        <v>30</v>
      </c>
      <c r="Z1" s="2">
        <v>44605</v>
      </c>
      <c r="AA1" s="3" t="s">
        <v>30</v>
      </c>
      <c r="AB1" s="2">
        <v>44606</v>
      </c>
      <c r="AC1" s="3" t="s">
        <v>30</v>
      </c>
      <c r="AD1" s="2">
        <v>44607</v>
      </c>
      <c r="AE1" s="3" t="s">
        <v>30</v>
      </c>
      <c r="AF1" s="2">
        <v>44608</v>
      </c>
      <c r="AG1" s="3" t="s">
        <v>30</v>
      </c>
      <c r="AH1" s="2">
        <v>44609</v>
      </c>
      <c r="AI1" s="3" t="s">
        <v>30</v>
      </c>
      <c r="AJ1" s="2">
        <v>44610</v>
      </c>
      <c r="AK1" s="3" t="s">
        <v>30</v>
      </c>
      <c r="AL1" s="2">
        <v>44611</v>
      </c>
      <c r="AM1" s="3" t="s">
        <v>30</v>
      </c>
      <c r="AN1" s="2">
        <v>44612</v>
      </c>
      <c r="AO1" s="3" t="s">
        <v>30</v>
      </c>
      <c r="AP1" s="2">
        <v>44613</v>
      </c>
      <c r="AQ1" s="3" t="s">
        <v>30</v>
      </c>
      <c r="AR1" s="2">
        <v>44614</v>
      </c>
      <c r="AS1" s="3" t="s">
        <v>30</v>
      </c>
      <c r="AT1" s="2">
        <v>44615</v>
      </c>
      <c r="AU1" s="3" t="s">
        <v>30</v>
      </c>
      <c r="AV1" s="2">
        <v>44616</v>
      </c>
      <c r="AW1" s="3" t="s">
        <v>30</v>
      </c>
      <c r="AX1" s="2">
        <v>44617</v>
      </c>
      <c r="AY1" s="3" t="s">
        <v>30</v>
      </c>
      <c r="AZ1" s="2">
        <v>44618</v>
      </c>
      <c r="BA1" s="3" t="s">
        <v>30</v>
      </c>
      <c r="BB1" s="2">
        <v>44619</v>
      </c>
      <c r="BC1" s="3" t="s">
        <v>30</v>
      </c>
      <c r="BD1" s="2">
        <v>44620</v>
      </c>
      <c r="BE1" s="3" t="s">
        <v>30</v>
      </c>
      <c r="BF1" s="4" t="s">
        <v>31</v>
      </c>
      <c r="BG1" s="85" t="s">
        <v>32</v>
      </c>
      <c r="BH1" s="5" t="s">
        <v>33</v>
      </c>
      <c r="BI1" s="8"/>
    </row>
    <row r="2" spans="1:65">
      <c r="A2" s="6" t="s">
        <v>34</v>
      </c>
      <c r="B2" s="16"/>
      <c r="C2" s="46"/>
      <c r="D2" s="16"/>
      <c r="E2" s="46"/>
      <c r="F2" s="16"/>
      <c r="G2" s="46"/>
      <c r="H2" s="16"/>
      <c r="I2" s="46"/>
      <c r="J2" s="16"/>
      <c r="K2" s="17"/>
      <c r="L2" s="16"/>
      <c r="M2" s="46"/>
      <c r="N2" s="16"/>
      <c r="O2" s="46"/>
      <c r="P2" s="16"/>
      <c r="Q2" s="46"/>
      <c r="R2" s="16"/>
      <c r="S2" s="17"/>
      <c r="T2" s="16"/>
      <c r="U2" s="17"/>
      <c r="V2" s="16"/>
      <c r="W2" s="17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  <c r="BD2" s="16"/>
      <c r="BE2" s="17"/>
      <c r="BF2" s="48"/>
      <c r="BG2" s="57"/>
      <c r="BH2" s="56"/>
      <c r="BI2" s="7"/>
    </row>
    <row r="3" spans="1:65">
      <c r="A3" s="9" t="s">
        <v>35</v>
      </c>
      <c r="B3" s="18">
        <v>22540</v>
      </c>
      <c r="C3" s="44">
        <v>1</v>
      </c>
      <c r="D3" s="18">
        <v>20227</v>
      </c>
      <c r="E3" s="44">
        <v>1</v>
      </c>
      <c r="F3" s="18">
        <v>22428</v>
      </c>
      <c r="G3" s="44">
        <v>1</v>
      </c>
      <c r="H3" s="18">
        <v>21551</v>
      </c>
      <c r="I3" s="44">
        <v>1</v>
      </c>
      <c r="J3" s="18">
        <v>21491</v>
      </c>
      <c r="K3" s="44">
        <v>1</v>
      </c>
      <c r="L3" s="18">
        <v>21675</v>
      </c>
      <c r="M3" s="44">
        <v>1</v>
      </c>
      <c r="N3" s="18">
        <v>25654</v>
      </c>
      <c r="O3" s="44">
        <v>1</v>
      </c>
      <c r="P3" s="18">
        <v>24973</v>
      </c>
      <c r="Q3" s="44">
        <v>1</v>
      </c>
      <c r="R3" s="18">
        <v>24231</v>
      </c>
      <c r="S3" s="44">
        <v>1</v>
      </c>
      <c r="T3" s="18">
        <v>30411</v>
      </c>
      <c r="U3" s="44">
        <v>1</v>
      </c>
      <c r="V3" s="18">
        <v>34139</v>
      </c>
      <c r="W3" s="44">
        <v>1</v>
      </c>
      <c r="X3" s="18">
        <v>27747</v>
      </c>
      <c r="Y3" s="44">
        <v>1</v>
      </c>
      <c r="Z3" s="18">
        <v>22870</v>
      </c>
      <c r="AA3" s="44">
        <v>1</v>
      </c>
      <c r="AB3" s="18">
        <v>31903</v>
      </c>
      <c r="AC3" s="44">
        <v>1</v>
      </c>
      <c r="AD3" s="18">
        <v>35022</v>
      </c>
      <c r="AE3" s="44">
        <v>1</v>
      </c>
      <c r="AF3" s="18">
        <v>29161</v>
      </c>
      <c r="AG3" s="44">
        <v>1</v>
      </c>
      <c r="AH3" s="18">
        <v>27309</v>
      </c>
      <c r="AI3" s="44">
        <v>1</v>
      </c>
      <c r="AJ3" s="18">
        <v>27563</v>
      </c>
      <c r="AK3" s="44">
        <v>1</v>
      </c>
      <c r="AL3" s="138">
        <v>22323</v>
      </c>
      <c r="AM3" s="44">
        <v>1</v>
      </c>
      <c r="AN3" s="18">
        <v>20583</v>
      </c>
      <c r="AO3" s="44">
        <v>1</v>
      </c>
      <c r="AP3" s="18">
        <v>23939</v>
      </c>
      <c r="AQ3" s="44">
        <v>1</v>
      </c>
      <c r="AR3" s="18">
        <v>22348</v>
      </c>
      <c r="AS3" s="44">
        <v>1</v>
      </c>
      <c r="AT3" s="18">
        <v>17788</v>
      </c>
      <c r="AU3" s="44">
        <v>1</v>
      </c>
      <c r="AV3" s="18"/>
      <c r="AW3" s="44">
        <v>1</v>
      </c>
      <c r="AX3" s="18"/>
      <c r="AY3" s="44">
        <v>1</v>
      </c>
      <c r="AZ3" s="18"/>
      <c r="BA3" s="44">
        <v>1</v>
      </c>
      <c r="BB3" s="18"/>
      <c r="BC3" s="44">
        <v>1</v>
      </c>
      <c r="BD3" s="18"/>
      <c r="BE3" s="44">
        <v>1</v>
      </c>
      <c r="BF3" s="49">
        <f>AVERAGE(B3,D3,F3,H3,J3,L3,N3,P3,R3,T3,V3,X3,Z3,AB3,AD3,AF3,AH3,AJ3,AL3,AN3,AP3,AR3,AT3,AV3,AX3,AZ3,BB3,BD3)</f>
        <v>25125.043478260868</v>
      </c>
      <c r="BG3" s="58">
        <f>1</f>
        <v>1</v>
      </c>
      <c r="BH3" s="49">
        <f>SUM(B3,D3,F3,H3,J3,L3,N3,P3,R3,T3,V3,X3,Z3,AB3,AD3,AF3,AH3,AJ3,AL3,AN3,AP3,AR3,AT3,AV3,AX3,AZ3,BB3,BD3)</f>
        <v>577876</v>
      </c>
      <c r="BI3" s="8"/>
    </row>
    <row r="4" spans="1:65" ht="15.75" customHeight="1" thickBot="1">
      <c r="A4" s="9" t="s">
        <v>36</v>
      </c>
      <c r="B4" s="19">
        <v>8492</v>
      </c>
      <c r="C4" s="44">
        <f>B4/B3</f>
        <v>0.37675244010647735</v>
      </c>
      <c r="D4" s="19">
        <v>7809</v>
      </c>
      <c r="E4" s="44">
        <f>D4/D3</f>
        <v>0.38606812676125968</v>
      </c>
      <c r="F4" s="19">
        <v>8897</v>
      </c>
      <c r="G4" s="44">
        <f>F4/F3</f>
        <v>0.39669163545568042</v>
      </c>
      <c r="H4" s="19">
        <v>10099</v>
      </c>
      <c r="I4" s="44">
        <f>H4/H3</f>
        <v>0.46860934527400122</v>
      </c>
      <c r="J4" s="19">
        <v>8403</v>
      </c>
      <c r="K4" s="44">
        <f>J4/J3</f>
        <v>0.39100088409101486</v>
      </c>
      <c r="L4" s="19">
        <v>6633</v>
      </c>
      <c r="M4" s="44">
        <f>L4/L3</f>
        <v>0.30602076124567473</v>
      </c>
      <c r="N4" s="19">
        <v>9647</v>
      </c>
      <c r="O4" s="44">
        <f>N4/N3</f>
        <v>0.37604272238247449</v>
      </c>
      <c r="P4" s="19">
        <v>9689</v>
      </c>
      <c r="Q4" s="44">
        <f>P4/P3</f>
        <v>0.38797901733872581</v>
      </c>
      <c r="R4" s="19">
        <v>9607</v>
      </c>
      <c r="S4" s="44">
        <f>R4/R3</f>
        <v>0.39647558912137343</v>
      </c>
      <c r="T4" s="19">
        <v>15791</v>
      </c>
      <c r="U4" s="44">
        <f>T4/T3</f>
        <v>0.51925290191049289</v>
      </c>
      <c r="V4" s="19">
        <v>16320</v>
      </c>
      <c r="W4" s="44">
        <f>V4/V3</f>
        <v>0.4780456369548024</v>
      </c>
      <c r="X4" s="19">
        <v>12029</v>
      </c>
      <c r="Y4" s="44">
        <f>X4/X3</f>
        <v>0.43352434497423142</v>
      </c>
      <c r="Z4" s="18">
        <v>9325</v>
      </c>
      <c r="AA4" s="44">
        <f>Z4/Z3</f>
        <v>0.40773939658941843</v>
      </c>
      <c r="AB4" s="19">
        <v>15608</v>
      </c>
      <c r="AC4" s="44">
        <f>AB4/AB3</f>
        <v>0.48923298749333921</v>
      </c>
      <c r="AD4" s="19">
        <v>18907</v>
      </c>
      <c r="AE4" s="44">
        <f>AD4/AD3</f>
        <v>0.53986065901433389</v>
      </c>
      <c r="AF4" s="18">
        <v>14008</v>
      </c>
      <c r="AG4" s="44">
        <f>AF4/AF3</f>
        <v>0.48036761427934571</v>
      </c>
      <c r="AH4" s="19">
        <v>11476</v>
      </c>
      <c r="AI4" s="44">
        <f>AH4/AH3</f>
        <v>0.42022776374089127</v>
      </c>
      <c r="AJ4" s="19">
        <v>10314</v>
      </c>
      <c r="AK4" s="44">
        <f>AJ4/AJ3</f>
        <v>0.3741972934731343</v>
      </c>
      <c r="AL4" s="19">
        <v>7794</v>
      </c>
      <c r="AM4" s="44">
        <f>AL4/AL3</f>
        <v>0.3491466200779465</v>
      </c>
      <c r="AN4" s="19">
        <v>6622</v>
      </c>
      <c r="AO4" s="44">
        <f>AN4/AN3</f>
        <v>0.32172180926006899</v>
      </c>
      <c r="AP4" s="19">
        <v>9835</v>
      </c>
      <c r="AQ4" s="44">
        <f>AP4/AP3</f>
        <v>0.41083587451439074</v>
      </c>
      <c r="AR4" s="19">
        <v>9807</v>
      </c>
      <c r="AS4" s="44">
        <f>AR4/AR3</f>
        <v>0.43883121532128155</v>
      </c>
      <c r="AT4" s="19">
        <v>6764</v>
      </c>
      <c r="AU4" s="44">
        <f>AT4/AT3</f>
        <v>0.3802563525972566</v>
      </c>
      <c r="AV4" s="19"/>
      <c r="AW4" s="44" t="e">
        <f>AV4/AV3</f>
        <v>#DIV/0!</v>
      </c>
      <c r="AX4" s="19"/>
      <c r="AY4" s="44" t="e">
        <f>AX4/AX3</f>
        <v>#DIV/0!</v>
      </c>
      <c r="AZ4" s="19"/>
      <c r="BA4" s="44" t="e">
        <f>AZ4/AZ3</f>
        <v>#DIV/0!</v>
      </c>
      <c r="BB4" s="19"/>
      <c r="BC4" s="44" t="e">
        <f>BB4/BB3</f>
        <v>#DIV/0!</v>
      </c>
      <c r="BD4" s="19"/>
      <c r="BE4" s="44" t="e">
        <f>BD4/BD3</f>
        <v>#DIV/0!</v>
      </c>
      <c r="BF4" s="49">
        <f>AVERAGE(B4,D4,F4,H4,J4,L4,N4,P4,R4,T4,V4,X4,Z4,AB4,AD4,AF4,AH4,AJ4,AL4,AN4,AP4,AR4,AT4,AV4,AX4,AZ4,BB4,BD4)</f>
        <v>10603.304347826086</v>
      </c>
      <c r="BG4" s="59">
        <f>BF4/BF3</f>
        <v>0.4220213332964165</v>
      </c>
      <c r="BH4" s="49">
        <f>SUM(B4,D4,F4,H4,J4,L4,N4,P4,R4,T4,V4,X4,Z4,AB4,AD4,AF4,AH4,AJ4,AL4,AN4,AP4,AR4,AT4,AV4,AX4,AZ4,BB4,BD4)</f>
        <v>243876</v>
      </c>
      <c r="BI4" s="8"/>
    </row>
    <row r="5" spans="1:65">
      <c r="A5" s="6" t="s">
        <v>37</v>
      </c>
      <c r="B5" s="20"/>
      <c r="C5" s="46"/>
      <c r="D5" s="21"/>
      <c r="E5" s="46"/>
      <c r="F5" s="21"/>
      <c r="G5" s="46"/>
      <c r="H5" s="21"/>
      <c r="I5" s="46"/>
      <c r="J5" s="21"/>
      <c r="K5" s="46"/>
      <c r="L5" s="21"/>
      <c r="M5" s="46"/>
      <c r="N5" s="21"/>
      <c r="O5" s="46"/>
      <c r="P5" s="21"/>
      <c r="Q5" s="46"/>
      <c r="R5" s="21"/>
      <c r="S5" s="46"/>
      <c r="T5" s="21"/>
      <c r="U5" s="46"/>
      <c r="V5" s="21"/>
      <c r="W5" s="46"/>
      <c r="X5" s="21"/>
      <c r="Y5" s="46"/>
      <c r="Z5" s="21"/>
      <c r="AA5" s="46"/>
      <c r="AB5" s="21"/>
      <c r="AC5" s="46"/>
      <c r="AD5" s="21"/>
      <c r="AE5" s="46"/>
      <c r="AF5" s="21"/>
      <c r="AG5" s="46"/>
      <c r="AH5" s="21"/>
      <c r="AI5" s="46"/>
      <c r="AJ5" s="21"/>
      <c r="AK5" s="46"/>
      <c r="AL5" s="21"/>
      <c r="AM5" s="46"/>
      <c r="AN5" s="21"/>
      <c r="AO5" s="46"/>
      <c r="AP5" s="21"/>
      <c r="AQ5" s="46"/>
      <c r="AR5" s="21"/>
      <c r="AS5" s="46"/>
      <c r="AT5" s="21"/>
      <c r="AU5" s="46"/>
      <c r="AV5" s="21"/>
      <c r="AW5" s="46"/>
      <c r="AX5" s="21"/>
      <c r="AY5" s="46"/>
      <c r="AZ5" s="21"/>
      <c r="BA5" s="46"/>
      <c r="BB5" s="21"/>
      <c r="BC5" s="46"/>
      <c r="BD5" s="21"/>
      <c r="BE5" s="46"/>
      <c r="BF5" s="48"/>
      <c r="BG5" s="57"/>
      <c r="BH5" s="48"/>
      <c r="BI5" s="8"/>
    </row>
    <row r="6" spans="1:65">
      <c r="A6" s="9" t="s">
        <v>38</v>
      </c>
      <c r="B6" s="22">
        <v>3239</v>
      </c>
      <c r="C6" s="34">
        <f>B6/B3</f>
        <v>0.14370008873114462</v>
      </c>
      <c r="D6" s="19">
        <v>3038</v>
      </c>
      <c r="E6" s="34">
        <f>D6/D3</f>
        <v>0.15019528353191278</v>
      </c>
      <c r="F6" s="19">
        <v>3447</v>
      </c>
      <c r="G6" s="34">
        <f>F6/F3</f>
        <v>0.15369181380417335</v>
      </c>
      <c r="H6" s="19">
        <v>4585</v>
      </c>
      <c r="I6" s="34">
        <f>H6/H3</f>
        <v>0.21275114843858753</v>
      </c>
      <c r="J6" s="19">
        <v>3722</v>
      </c>
      <c r="K6" s="34">
        <f>J6/J3</f>
        <v>0.1731887766972221</v>
      </c>
      <c r="L6" s="19">
        <v>2740</v>
      </c>
      <c r="M6" s="34">
        <f>L6/L3</f>
        <v>0.12641291810841984</v>
      </c>
      <c r="N6" s="19">
        <v>4499</v>
      </c>
      <c r="O6" s="34">
        <f>N6/N3</f>
        <v>0.17537226163561237</v>
      </c>
      <c r="P6" s="19">
        <v>4425</v>
      </c>
      <c r="Q6" s="34">
        <f>P6/P3</f>
        <v>0.1771913666760101</v>
      </c>
      <c r="R6" s="19">
        <v>4075</v>
      </c>
      <c r="S6" s="34">
        <f>R6/R3</f>
        <v>0.1681730015269696</v>
      </c>
      <c r="T6" s="19">
        <v>6426</v>
      </c>
      <c r="U6" s="34">
        <f>T6/T3</f>
        <v>0.21130511985794614</v>
      </c>
      <c r="V6" s="19">
        <v>7378</v>
      </c>
      <c r="W6" s="34">
        <f>V6/V3</f>
        <v>0.21611646503998361</v>
      </c>
      <c r="X6" s="19">
        <v>5200</v>
      </c>
      <c r="Y6" s="34">
        <f>X6/X3</f>
        <v>0.18740764767362236</v>
      </c>
      <c r="Z6" s="19">
        <v>3674</v>
      </c>
      <c r="AA6" s="34">
        <f>Z6/Z3</f>
        <v>0.16064713598600788</v>
      </c>
      <c r="AB6" s="19">
        <v>6483</v>
      </c>
      <c r="AC6" s="34">
        <f>AB6/AB3</f>
        <v>0.20320972949252422</v>
      </c>
      <c r="AD6" s="19">
        <v>8032</v>
      </c>
      <c r="AE6" s="34">
        <f>AD6/AD3</f>
        <v>0.22934155673576609</v>
      </c>
      <c r="AF6" s="19">
        <v>5898</v>
      </c>
      <c r="AG6" s="34">
        <f>AF6/AF3</f>
        <v>0.20225643839374507</v>
      </c>
      <c r="AH6" s="19">
        <v>4845</v>
      </c>
      <c r="AI6" s="34">
        <f>AH6/AH3</f>
        <v>0.17741403932769417</v>
      </c>
      <c r="AJ6" s="19">
        <v>4314</v>
      </c>
      <c r="AK6" s="34">
        <f>AJ6/AJ3</f>
        <v>0.15651416754344594</v>
      </c>
      <c r="AL6" s="19">
        <v>3285</v>
      </c>
      <c r="AM6" s="34">
        <f>AL6/AL3</f>
        <v>0.14715764010213681</v>
      </c>
      <c r="AN6" s="19">
        <v>2498</v>
      </c>
      <c r="AO6" s="34">
        <f>AN6/AN3</f>
        <v>0.1213622892678424</v>
      </c>
      <c r="AP6" s="19" t="s">
        <v>99</v>
      </c>
      <c r="AQ6" s="34">
        <f>AP6/AP3</f>
        <v>0.16608880905635157</v>
      </c>
      <c r="AR6" s="19">
        <v>3765</v>
      </c>
      <c r="AS6" s="34">
        <f>AR6/AR3</f>
        <v>0.16847145158403437</v>
      </c>
      <c r="AT6" s="19"/>
      <c r="AU6" s="34">
        <f>AT6/AT3</f>
        <v>0</v>
      </c>
      <c r="AV6" s="19"/>
      <c r="AW6" s="34" t="e">
        <f>AV6/AV3</f>
        <v>#DIV/0!</v>
      </c>
      <c r="AX6" s="19"/>
      <c r="AY6" s="34" t="e">
        <f>AX6/AX3</f>
        <v>#DIV/0!</v>
      </c>
      <c r="AZ6" s="19"/>
      <c r="BA6" s="34" t="e">
        <f>AZ6/AZ3</f>
        <v>#DIV/0!</v>
      </c>
      <c r="BB6" s="19"/>
      <c r="BC6" s="34" t="e">
        <f>BB6/BB3</f>
        <v>#DIV/0!</v>
      </c>
      <c r="BD6" s="19"/>
      <c r="BE6" s="34" t="e">
        <f>BD6/BD3</f>
        <v>#DIV/0!</v>
      </c>
      <c r="BF6" s="49">
        <f>AVERAGE(B6,D6,F6,H6,J6,L6,N6,P6,R6,T6,V6,X6,Z6,AB6,AD6,AF6,AH6,AJ6,AL6,AN6,AP6,AR6,AT6,AV6,AX6,AZ6,BB6,BD6)</f>
        <v>4550.8571428571431</v>
      </c>
      <c r="BG6" s="59">
        <f>BF6/BF3</f>
        <v>0.18112832906318016</v>
      </c>
      <c r="BH6" s="49">
        <f>SUM(B6,D6,F6,H6,J6,L6,N6,P6,R6,T6,V6,X6,Z6,AB6,AD6,AF6,AH6,AJ6,AL6,AN6,AP6,AR6,AT6,AV6,AX6,AZ6,BB6,BD6)</f>
        <v>95568</v>
      </c>
      <c r="BI6" s="8"/>
    </row>
    <row r="7" spans="1:65">
      <c r="A7" s="9" t="s">
        <v>39</v>
      </c>
      <c r="B7" s="22">
        <v>2672</v>
      </c>
      <c r="C7" s="34">
        <f>B7/B6</f>
        <v>0.82494597097869715</v>
      </c>
      <c r="D7" s="19">
        <v>2533</v>
      </c>
      <c r="E7" s="34">
        <f>D7/D6</f>
        <v>0.83377221856484529</v>
      </c>
      <c r="F7" s="19">
        <v>2949</v>
      </c>
      <c r="G7" s="34">
        <f>F7/F6</f>
        <v>0.85552654482158397</v>
      </c>
      <c r="H7" s="19">
        <v>3791</v>
      </c>
      <c r="I7" s="34">
        <f>H7/H6</f>
        <v>0.82682660850599787</v>
      </c>
      <c r="J7" s="19">
        <v>3059</v>
      </c>
      <c r="K7" s="34">
        <f>J7/J6</f>
        <v>0.82186996238581411</v>
      </c>
      <c r="L7" s="19">
        <v>2294</v>
      </c>
      <c r="M7" s="34">
        <f>L7/L6</f>
        <v>0.83722627737226274</v>
      </c>
      <c r="N7" s="19">
        <v>3762</v>
      </c>
      <c r="O7" s="34">
        <f>N7/N6</f>
        <v>0.83618581907090461</v>
      </c>
      <c r="P7" s="19">
        <v>3727</v>
      </c>
      <c r="Q7" s="34">
        <f>P7/P6</f>
        <v>0.84225988700564969</v>
      </c>
      <c r="R7" s="19">
        <v>3433</v>
      </c>
      <c r="S7" s="34">
        <f>R7/R6</f>
        <v>0.8424539877300613</v>
      </c>
      <c r="T7" s="19">
        <v>5302</v>
      </c>
      <c r="U7" s="34">
        <f>T7/T6</f>
        <v>0.82508558979147217</v>
      </c>
      <c r="V7" s="19">
        <v>6243</v>
      </c>
      <c r="W7" s="34">
        <f>V7/V6</f>
        <v>0.84616427216047707</v>
      </c>
      <c r="X7" s="19">
        <v>4357</v>
      </c>
      <c r="Y7" s="34">
        <f>X7/X6</f>
        <v>0.83788461538461534</v>
      </c>
      <c r="Z7" s="19">
        <v>2981</v>
      </c>
      <c r="AA7" s="34">
        <f>Z7/Z6</f>
        <v>0.81137724550898205</v>
      </c>
      <c r="AB7" s="19">
        <v>5295</v>
      </c>
      <c r="AC7" s="34">
        <f>AB7/AB6</f>
        <v>0.81675150393336415</v>
      </c>
      <c r="AD7" s="19">
        <v>6408</v>
      </c>
      <c r="AE7" s="34">
        <f>AD7/AD6</f>
        <v>0.797808764940239</v>
      </c>
      <c r="AF7" s="19">
        <v>4854</v>
      </c>
      <c r="AG7" s="34">
        <f>AF7/AF6</f>
        <v>0.82299084435401826</v>
      </c>
      <c r="AH7" s="19">
        <v>4053</v>
      </c>
      <c r="AI7" s="34">
        <f>AH7/AH6</f>
        <v>0.83653250773993804</v>
      </c>
      <c r="AJ7" s="19">
        <v>3587</v>
      </c>
      <c r="AK7" s="34">
        <f>AJ7/AJ6</f>
        <v>0.83147890588780715</v>
      </c>
      <c r="AL7" s="19">
        <v>2765</v>
      </c>
      <c r="AM7" s="34">
        <f>AL7/AL6</f>
        <v>0.84170471841704719</v>
      </c>
      <c r="AN7" s="19">
        <v>2128</v>
      </c>
      <c r="AO7" s="34">
        <f>AN7/AN6</f>
        <v>0.85188150520416328</v>
      </c>
      <c r="AP7" s="19">
        <v>3368</v>
      </c>
      <c r="AQ7" s="34">
        <f>AP7/AP6</f>
        <v>0.84708249496981891</v>
      </c>
      <c r="AR7" s="19">
        <v>3143</v>
      </c>
      <c r="AS7" s="34">
        <f>AR7/AR6</f>
        <v>0.83479415670650725</v>
      </c>
      <c r="AT7" s="19"/>
      <c r="AU7" s="34" t="e">
        <f>AT7/AT6</f>
        <v>#DIV/0!</v>
      </c>
      <c r="AV7" s="19"/>
      <c r="AW7" s="34" t="e">
        <f>AV7/AV6</f>
        <v>#DIV/0!</v>
      </c>
      <c r="AX7" s="19"/>
      <c r="AY7" s="34" t="e">
        <f>AX7/AX6</f>
        <v>#DIV/0!</v>
      </c>
      <c r="AZ7" s="19"/>
      <c r="BA7" s="34" t="e">
        <f>AZ7/AZ6</f>
        <v>#DIV/0!</v>
      </c>
      <c r="BB7" s="19"/>
      <c r="BC7" s="34" t="e">
        <f>BB7/BB6</f>
        <v>#DIV/0!</v>
      </c>
      <c r="BD7" s="19"/>
      <c r="BE7" s="34" t="e">
        <f>BD7/BD6</f>
        <v>#DIV/0!</v>
      </c>
      <c r="BF7" s="49">
        <f>AVERAGE(B7,D7,F7,H7,J7,L7,N7,P7,R7,T7,V7,X7,Z7,AB7,AD7,AF7,AH7,AJ7,AL7,AN7,AP7,AR7,AT7,AV7,AX7,AZ7,BB7,BD7)</f>
        <v>3759.2727272727275</v>
      </c>
      <c r="BG7" s="59">
        <f>BF7/BF6</f>
        <v>0.82605817085977806</v>
      </c>
      <c r="BH7" s="49">
        <f>SUM(B7,D7,F7,H7,J7,L7,N7,P7,R7,T7,V7,X7,Z7,AB7,AD7,AF7,AH7,AJ7,AL7,AN7,AP7,AR7,AT7,AV7,AX7,AZ7,BB7,BD7)</f>
        <v>82704</v>
      </c>
      <c r="BI7" s="8"/>
    </row>
    <row r="8" spans="1:65" ht="15.75" customHeight="1" thickBot="1">
      <c r="A8" s="9" t="s">
        <v>40</v>
      </c>
      <c r="B8" s="22">
        <v>2144</v>
      </c>
      <c r="C8" s="34">
        <f>B8/B6</f>
        <v>0.66193269527631982</v>
      </c>
      <c r="D8" s="19">
        <v>2068</v>
      </c>
      <c r="E8" s="34">
        <f>D8/D6</f>
        <v>0.68071099407504942</v>
      </c>
      <c r="F8" s="19">
        <v>2484</v>
      </c>
      <c r="G8" s="34">
        <f>F8/F6</f>
        <v>0.72062663185378595</v>
      </c>
      <c r="H8" s="19">
        <v>3240</v>
      </c>
      <c r="I8" s="34">
        <f>H8/H6</f>
        <v>0.70665212649945475</v>
      </c>
      <c r="J8" s="19">
        <v>2563</v>
      </c>
      <c r="K8" s="34">
        <f>J8/J6</f>
        <v>0.68860827512090272</v>
      </c>
      <c r="L8" s="19">
        <v>1832</v>
      </c>
      <c r="M8" s="34">
        <f>L8/L6</f>
        <v>0.66861313868613137</v>
      </c>
      <c r="N8" s="19">
        <v>3154</v>
      </c>
      <c r="O8" s="34">
        <f>N8/N6</f>
        <v>0.70104467659479885</v>
      </c>
      <c r="P8" s="19">
        <v>3047</v>
      </c>
      <c r="Q8" s="34">
        <f>P8/P6</f>
        <v>0.68858757062146891</v>
      </c>
      <c r="R8" s="19">
        <v>2765</v>
      </c>
      <c r="S8" s="34">
        <f>R8/R6</f>
        <v>0.67852760736196316</v>
      </c>
      <c r="T8" s="19">
        <v>4538</v>
      </c>
      <c r="U8" s="34">
        <f>T8/T6</f>
        <v>0.70619358854652969</v>
      </c>
      <c r="V8" s="19">
        <v>5518</v>
      </c>
      <c r="W8" s="34">
        <f>V8/V6</f>
        <v>0.74789915966386555</v>
      </c>
      <c r="X8" s="19">
        <v>3840</v>
      </c>
      <c r="Y8" s="34">
        <f>X8/X6</f>
        <v>0.7384615384615385</v>
      </c>
      <c r="Z8" s="19">
        <v>2460</v>
      </c>
      <c r="AA8" s="34">
        <f>Z8/Z6</f>
        <v>0.66956995100707672</v>
      </c>
      <c r="AB8" s="19">
        <v>4625</v>
      </c>
      <c r="AC8" s="34">
        <f>AB8/AB6</f>
        <v>0.71340428813820767</v>
      </c>
      <c r="AD8" s="19">
        <v>5633</v>
      </c>
      <c r="AE8" s="34">
        <f>AD8/AD6</f>
        <v>0.70131972111553786</v>
      </c>
      <c r="AF8" s="19">
        <v>4153</v>
      </c>
      <c r="AG8" s="34">
        <f>AF8/AF6</f>
        <v>0.70413699559172604</v>
      </c>
      <c r="AH8" s="19">
        <v>3393</v>
      </c>
      <c r="AI8" s="34">
        <f>AH8/AH6</f>
        <v>0.70030959752321986</v>
      </c>
      <c r="AJ8" s="19">
        <v>2952</v>
      </c>
      <c r="AK8" s="34">
        <f>AJ8/AJ6</f>
        <v>0.68428372739916554</v>
      </c>
      <c r="AL8" s="19">
        <v>2241</v>
      </c>
      <c r="AM8" s="34">
        <f>AL8/AL6</f>
        <v>0.68219178082191778</v>
      </c>
      <c r="AN8" s="19">
        <v>1646</v>
      </c>
      <c r="AO8" s="34">
        <f>AN8/AN6</f>
        <v>0.65892714171337075</v>
      </c>
      <c r="AP8" s="19" t="s">
        <v>100</v>
      </c>
      <c r="AQ8" s="34">
        <f>AP8/AP6</f>
        <v>0.70196177062374243</v>
      </c>
      <c r="AR8" s="19">
        <v>2601</v>
      </c>
      <c r="AS8" s="34">
        <f>AR8/AR6</f>
        <v>0.69083665338645417</v>
      </c>
      <c r="AT8" s="19"/>
      <c r="AU8" s="34" t="e">
        <f>AT8/AT6</f>
        <v>#DIV/0!</v>
      </c>
      <c r="AV8" s="19"/>
      <c r="AW8" s="34" t="e">
        <f>AV8/AV6</f>
        <v>#DIV/0!</v>
      </c>
      <c r="AX8" s="19"/>
      <c r="AY8" s="34" t="e">
        <f>AX8/AX6</f>
        <v>#DIV/0!</v>
      </c>
      <c r="AZ8" s="19"/>
      <c r="BA8" s="34" t="e">
        <f>AZ8/AZ6</f>
        <v>#DIV/0!</v>
      </c>
      <c r="BB8" s="19"/>
      <c r="BC8" s="34" t="e">
        <f>BB8/BB6</f>
        <v>#DIV/0!</v>
      </c>
      <c r="BD8" s="19"/>
      <c r="BE8" s="34" t="e">
        <f>BD8/BD6</f>
        <v>#DIV/0!</v>
      </c>
      <c r="BF8" s="50">
        <f>AVERAGE(B8,D8,F8,H8,J8,L8,N8,P8,R8,T8,V8,X8,Z8,AB8,AD8,AF8,AH8,AJ8,AL8,AN8,AP8,AR8,AT8,AV8,AX8,AZ8,BB8,BD8)</f>
        <v>3185.5714285714284</v>
      </c>
      <c r="BG8" s="62">
        <f>BF8/BF6</f>
        <v>0.69999372174786534</v>
      </c>
      <c r="BH8" s="50">
        <f>SUM(B8,D8,F8,H8,J8,L8,N8,P8,R8,T8,V8,X8,Z8,AB8,AD8,AF8,AH8,AJ8,AL8,AN8,AP8,AR8,AT8,AV8,AX8,AZ8,BB8,BD8)</f>
        <v>66897</v>
      </c>
      <c r="BI8" s="8"/>
    </row>
    <row r="9" spans="1:65" ht="15.75" customHeight="1" thickBot="1">
      <c r="A9" s="10" t="s">
        <v>41</v>
      </c>
      <c r="B9" s="23">
        <v>1</v>
      </c>
      <c r="C9" s="35">
        <f>B9/B6</f>
        <v>3.0873726458783575E-4</v>
      </c>
      <c r="D9" s="23"/>
      <c r="E9" s="35">
        <f>D9/D6</f>
        <v>0</v>
      </c>
      <c r="F9" s="23"/>
      <c r="G9" s="35">
        <f>F9/F6</f>
        <v>0</v>
      </c>
      <c r="H9" s="23"/>
      <c r="I9" s="35">
        <f>H9/H6</f>
        <v>0</v>
      </c>
      <c r="J9" s="23"/>
      <c r="K9" s="35">
        <f>J9/J6</f>
        <v>0</v>
      </c>
      <c r="L9" s="23"/>
      <c r="M9" s="35">
        <f>L9/L6</f>
        <v>0</v>
      </c>
      <c r="N9" s="23"/>
      <c r="O9" s="35">
        <f>N9/N6</f>
        <v>0</v>
      </c>
      <c r="P9" s="23"/>
      <c r="Q9" s="35">
        <f>P9/P6</f>
        <v>0</v>
      </c>
      <c r="R9" s="23"/>
      <c r="S9" s="35">
        <f>R9/R6</f>
        <v>0</v>
      </c>
      <c r="T9" s="23"/>
      <c r="U9" s="35">
        <f>T9/T6</f>
        <v>0</v>
      </c>
      <c r="V9" s="23"/>
      <c r="W9" s="35">
        <f>V9/V6</f>
        <v>0</v>
      </c>
      <c r="X9" s="23"/>
      <c r="Y9" s="35">
        <f>X9/X6</f>
        <v>0</v>
      </c>
      <c r="Z9" s="23"/>
      <c r="AA9" s="35">
        <f>Z9/Z6</f>
        <v>0</v>
      </c>
      <c r="AB9" s="23"/>
      <c r="AC9" s="35">
        <f>AB9/AB6</f>
        <v>0</v>
      </c>
      <c r="AD9" s="23"/>
      <c r="AE9" s="35">
        <f>AD9/AD6</f>
        <v>0</v>
      </c>
      <c r="AF9" s="23">
        <v>1</v>
      </c>
      <c r="AG9" s="35">
        <f>AF9/AF6</f>
        <v>1.6954899966090201E-4</v>
      </c>
      <c r="AH9" s="23">
        <v>1</v>
      </c>
      <c r="AI9" s="35">
        <f>AH9/AH6</f>
        <v>2.0639834881320949E-4</v>
      </c>
      <c r="AJ9" s="23">
        <v>1</v>
      </c>
      <c r="AK9" s="35">
        <f>AJ9/AJ6</f>
        <v>2.3180343069077421E-4</v>
      </c>
      <c r="AL9" s="23"/>
      <c r="AM9" s="35">
        <f>AL9/AL6</f>
        <v>0</v>
      </c>
      <c r="AN9" s="23"/>
      <c r="AO9" s="35">
        <f>AN9/AN6</f>
        <v>0</v>
      </c>
      <c r="AP9" s="23"/>
      <c r="AQ9" s="35">
        <f>AP9/AP6</f>
        <v>0</v>
      </c>
      <c r="AR9" s="23"/>
      <c r="AS9" s="35">
        <f>AR8/AR6</f>
        <v>0.69083665338645417</v>
      </c>
      <c r="AT9" s="23"/>
      <c r="AU9" s="35" t="e">
        <f>AT9/AT6</f>
        <v>#DIV/0!</v>
      </c>
      <c r="AV9" s="23"/>
      <c r="AW9" s="35" t="e">
        <f>AV9/AV6</f>
        <v>#DIV/0!</v>
      </c>
      <c r="AX9" s="23"/>
      <c r="AY9" s="35" t="e">
        <f>AX9/AX6</f>
        <v>#DIV/0!</v>
      </c>
      <c r="AZ9" s="23"/>
      <c r="BA9" s="35" t="e">
        <f>AZ9/AZ6</f>
        <v>#DIV/0!</v>
      </c>
      <c r="BB9" s="23"/>
      <c r="BC9" s="35" t="e">
        <f>BB9/BB6</f>
        <v>#DIV/0!</v>
      </c>
      <c r="BD9" s="23"/>
      <c r="BE9" s="35" t="e">
        <f>BD9/BD6</f>
        <v>#DIV/0!</v>
      </c>
      <c r="BF9" s="49">
        <f>AVERAGE(B9,D9,F9,H9,J9,L9,N9,P9,R9,T9,V9,X9,Z9,AB9,AD9,AF9,AH9,AJ9,AL9,AN9,AP9,AR9,AT9,AV9,AX9,AZ9,BB9,BD9)</f>
        <v>1</v>
      </c>
      <c r="BG9" s="59">
        <f>BF9/BF6</f>
        <v>2.197388247112004E-4</v>
      </c>
      <c r="BH9" s="49">
        <f>SUM(B9,D9,F9,H9,J9,L9,N9,P9,R9,T9,V9,X9,Z9,AB9,AD9,AF9,AH9,AJ9,AL9,AN9,AP9,AR9,AT9,AV9,AX9,AZ9,BB9,BD9)</f>
        <v>4</v>
      </c>
      <c r="BI9" s="8"/>
    </row>
    <row r="10" spans="1:65">
      <c r="A10" s="6" t="s">
        <v>42</v>
      </c>
      <c r="B10" s="21"/>
      <c r="C10" s="46"/>
      <c r="D10" s="21"/>
      <c r="E10" s="46"/>
      <c r="F10" s="21"/>
      <c r="G10" s="46"/>
      <c r="H10" s="21"/>
      <c r="I10" s="46"/>
      <c r="J10" s="19"/>
      <c r="K10" s="46"/>
      <c r="L10" s="21"/>
      <c r="M10" s="46"/>
      <c r="N10" s="21"/>
      <c r="O10" s="46"/>
      <c r="P10" s="21"/>
      <c r="Q10" s="46"/>
      <c r="R10" s="21"/>
      <c r="S10" s="46"/>
      <c r="T10" s="21"/>
      <c r="U10" s="46"/>
      <c r="V10" s="21"/>
      <c r="W10" s="46"/>
      <c r="X10" s="21"/>
      <c r="Y10" s="46"/>
      <c r="Z10" s="21"/>
      <c r="AA10" s="46"/>
      <c r="AB10" s="21"/>
      <c r="AC10" s="46"/>
      <c r="AD10" s="21"/>
      <c r="AE10" s="46"/>
      <c r="AF10" s="21"/>
      <c r="AG10" s="46"/>
      <c r="AH10" s="21"/>
      <c r="AI10" s="46"/>
      <c r="AJ10" s="21"/>
      <c r="AK10" s="46"/>
      <c r="AL10" s="21"/>
      <c r="AM10" s="46"/>
      <c r="AN10" s="21"/>
      <c r="AO10" s="46"/>
      <c r="AP10" s="20"/>
      <c r="AQ10" s="46"/>
      <c r="AR10" s="21"/>
      <c r="AS10" s="46">
        <f>AR9/AR6</f>
        <v>0</v>
      </c>
      <c r="AT10" s="21"/>
      <c r="AU10" s="46"/>
      <c r="AV10" s="21"/>
      <c r="AW10" s="46"/>
      <c r="AX10" s="21"/>
      <c r="AY10" s="46"/>
      <c r="AZ10" s="21"/>
      <c r="BA10" s="46"/>
      <c r="BB10" s="21"/>
      <c r="BC10" s="46"/>
      <c r="BD10" s="21"/>
      <c r="BE10" s="46"/>
      <c r="BF10" s="48"/>
      <c r="BG10" s="57"/>
      <c r="BH10" s="48"/>
      <c r="BK10" s="8"/>
    </row>
    <row r="11" spans="1:65">
      <c r="A11" s="9" t="s">
        <v>43</v>
      </c>
      <c r="B11" s="19">
        <v>2039</v>
      </c>
      <c r="C11" s="36">
        <f>B11/B4</f>
        <v>0.24010833725859632</v>
      </c>
      <c r="D11" s="19">
        <v>1931</v>
      </c>
      <c r="E11" s="36">
        <f>D11/D4</f>
        <v>0.24727878089384045</v>
      </c>
      <c r="F11" s="19">
        <v>2548</v>
      </c>
      <c r="G11" s="36">
        <f>F11/F4</f>
        <v>0.28638867033831628</v>
      </c>
      <c r="H11" s="19">
        <v>3100</v>
      </c>
      <c r="I11" s="36">
        <f>H11/H4</f>
        <v>0.30696108525596594</v>
      </c>
      <c r="J11" s="19">
        <v>2074</v>
      </c>
      <c r="K11" s="36">
        <f>J11/J4</f>
        <v>0.24681661311436393</v>
      </c>
      <c r="L11" s="19">
        <v>1326</v>
      </c>
      <c r="M11" s="36">
        <f>L11/L4</f>
        <v>0.19990954319312529</v>
      </c>
      <c r="N11" s="19">
        <v>2303</v>
      </c>
      <c r="O11" s="36">
        <f>N11/N4</f>
        <v>0.23872706540893543</v>
      </c>
      <c r="P11" s="19">
        <v>2590</v>
      </c>
      <c r="Q11" s="36">
        <f>P11/P4</f>
        <v>0.26731344824027248</v>
      </c>
      <c r="R11" s="19">
        <v>2436</v>
      </c>
      <c r="S11" s="36">
        <f>R11/R4</f>
        <v>0.25356510877485167</v>
      </c>
      <c r="T11" s="19">
        <v>5732</v>
      </c>
      <c r="U11" s="36">
        <f>T11/T4</f>
        <v>0.36299157748084354</v>
      </c>
      <c r="V11" s="19">
        <v>5941</v>
      </c>
      <c r="W11" s="36">
        <f>V11/V4</f>
        <v>0.36403186274509802</v>
      </c>
      <c r="X11" s="19">
        <v>3279</v>
      </c>
      <c r="Y11" s="36">
        <f>X11/X4</f>
        <v>0.27259123784188211</v>
      </c>
      <c r="Z11" s="19">
        <v>1976</v>
      </c>
      <c r="AA11" s="36">
        <f>Z11/Z4</f>
        <v>0.21190348525469169</v>
      </c>
      <c r="AB11" s="19">
        <v>4295</v>
      </c>
      <c r="AC11" s="36">
        <f>AB11/AB4</f>
        <v>0.275179395181958</v>
      </c>
      <c r="AD11" s="19">
        <v>6046</v>
      </c>
      <c r="AE11" s="36">
        <f>AD11/AD4</f>
        <v>0.31977574443327866</v>
      </c>
      <c r="AF11" s="19">
        <v>3734</v>
      </c>
      <c r="AG11" s="36">
        <f>AF11/AF4</f>
        <v>0.26656196459166193</v>
      </c>
      <c r="AH11" s="19">
        <v>2750</v>
      </c>
      <c r="AI11" s="36">
        <f>AH11/AH4</f>
        <v>0.23963053328685954</v>
      </c>
      <c r="AJ11" s="19">
        <v>2675</v>
      </c>
      <c r="AK11" s="36">
        <f>AJ11/AJ4</f>
        <v>0.25935621485359706</v>
      </c>
      <c r="AL11" s="19">
        <v>1695</v>
      </c>
      <c r="AM11" s="36">
        <f>AL11/AL4</f>
        <v>0.21747498075442648</v>
      </c>
      <c r="AN11" s="19">
        <v>1209</v>
      </c>
      <c r="AO11" s="36">
        <f>AN11/AN4</f>
        <v>0.18257324071277559</v>
      </c>
      <c r="AP11" s="22" t="s">
        <v>101</v>
      </c>
      <c r="AQ11" s="36">
        <f>AP11/AP4</f>
        <v>0.23792577529232334</v>
      </c>
      <c r="AR11" s="19">
        <v>2457</v>
      </c>
      <c r="AS11" s="36">
        <f>AR11/AR4</f>
        <v>0.25053533190578159</v>
      </c>
      <c r="AT11" s="19"/>
      <c r="AU11" s="36">
        <f>AT11/AT4</f>
        <v>0</v>
      </c>
      <c r="AV11" s="19"/>
      <c r="AW11" s="36" t="e">
        <f>AV11/AV4</f>
        <v>#DIV/0!</v>
      </c>
      <c r="AX11" s="19"/>
      <c r="AY11" s="36" t="e">
        <f>AX11/AX4</f>
        <v>#DIV/0!</v>
      </c>
      <c r="AZ11" s="19"/>
      <c r="BA11" s="36" t="e">
        <f>AZ11/AZ4</f>
        <v>#DIV/0!</v>
      </c>
      <c r="BB11" s="19"/>
      <c r="BC11" s="36" t="e">
        <f>BB11/BB4</f>
        <v>#DIV/0!</v>
      </c>
      <c r="BD11" s="19"/>
      <c r="BE11" s="36" t="e">
        <f>BD11/BD4</f>
        <v>#DIV/0!</v>
      </c>
      <c r="BF11" s="49">
        <f>AVERAGE(B11,D11,F11,H11,J11,L11,N11,P11,R11,T11,V11,X11,Z11,AB11,AD11,AF11,AH11,AJ11,AL11,AN11,AP11,AR11,AT11,AV11,AX11,AZ11,BB11,BD11)</f>
        <v>2958.8571428571427</v>
      </c>
      <c r="BG11" s="59">
        <f>BF11/BF4</f>
        <v>0.27905047764320512</v>
      </c>
      <c r="BH11" s="49">
        <f>SUM(B11,D11,F11,H11,J11,L11,N11,P11,R11,T11,V11,X11,Z11,AB11,AD11,AF11,AH11,AJ11,AL11,AN11,AP11,AR11,AT11,AV11,AX11,AZ11,BB11,BD11)</f>
        <v>62136</v>
      </c>
      <c r="BK11" s="8"/>
    </row>
    <row r="12" spans="1:65">
      <c r="A12" s="9" t="s">
        <v>44</v>
      </c>
      <c r="B12" s="19">
        <v>1683</v>
      </c>
      <c r="C12" s="36">
        <f>B12/B11</f>
        <v>0.82540461010299171</v>
      </c>
      <c r="D12" s="19">
        <v>1586</v>
      </c>
      <c r="E12" s="36">
        <f>D12/D11</f>
        <v>0.8213360952874158</v>
      </c>
      <c r="F12" s="19">
        <v>2131</v>
      </c>
      <c r="G12" s="36">
        <f>F12/F11</f>
        <v>0.83634222919937207</v>
      </c>
      <c r="H12" s="19">
        <v>2664</v>
      </c>
      <c r="I12" s="36">
        <f>H12/H11</f>
        <v>0.85935483870967744</v>
      </c>
      <c r="J12" s="19">
        <v>1665</v>
      </c>
      <c r="K12" s="36">
        <f>J12/J11</f>
        <v>0.80279652844744454</v>
      </c>
      <c r="L12" s="19">
        <v>1063</v>
      </c>
      <c r="M12" s="36">
        <f>L12/L11</f>
        <v>0.80165912518853699</v>
      </c>
      <c r="N12" s="19">
        <v>1911</v>
      </c>
      <c r="O12" s="36">
        <f>N12/N11</f>
        <v>0.82978723404255317</v>
      </c>
      <c r="P12" s="19">
        <v>2153</v>
      </c>
      <c r="Q12" s="36">
        <f>P12/P11</f>
        <v>0.8312741312741313</v>
      </c>
      <c r="R12" s="19">
        <v>2013</v>
      </c>
      <c r="S12" s="36">
        <f>R12/R11</f>
        <v>0.82635467980295563</v>
      </c>
      <c r="T12" s="19">
        <v>5038</v>
      </c>
      <c r="U12" s="36">
        <f>T12/T11</f>
        <v>0.87892533147243546</v>
      </c>
      <c r="V12" s="19">
        <v>5204</v>
      </c>
      <c r="W12" s="36">
        <f>V12/V11</f>
        <v>0.87594681030129606</v>
      </c>
      <c r="X12" s="19">
        <v>2774</v>
      </c>
      <c r="Y12" s="36">
        <f>X12/X11</f>
        <v>0.84598963098505642</v>
      </c>
      <c r="Z12" s="19">
        <v>1612</v>
      </c>
      <c r="AA12" s="36">
        <f>Z12/Z11</f>
        <v>0.81578947368421051</v>
      </c>
      <c r="AB12" s="19">
        <v>3711</v>
      </c>
      <c r="AC12" s="36">
        <f>AB12/AB11</f>
        <v>0.86402793946449363</v>
      </c>
      <c r="AD12" s="19">
        <v>5192</v>
      </c>
      <c r="AE12" s="36">
        <f>AD12/AD11</f>
        <v>0.85874958650347333</v>
      </c>
      <c r="AF12" s="19">
        <v>3228</v>
      </c>
      <c r="AG12" s="36">
        <f>AF12/AF11</f>
        <v>0.86448848419925017</v>
      </c>
      <c r="AH12" s="19">
        <v>2335</v>
      </c>
      <c r="AI12" s="36">
        <f>AH12/AH11</f>
        <v>0.84909090909090912</v>
      </c>
      <c r="AJ12" s="19">
        <v>2287</v>
      </c>
      <c r="AK12" s="36">
        <f>AJ12/AJ11</f>
        <v>0.85495327102803742</v>
      </c>
      <c r="AL12" s="19">
        <v>1406</v>
      </c>
      <c r="AM12" s="36">
        <f>AL12/AL11</f>
        <v>0.82949852507374633</v>
      </c>
      <c r="AN12" s="19">
        <v>975</v>
      </c>
      <c r="AO12" s="36">
        <f>AN12/AN11</f>
        <v>0.80645161290322576</v>
      </c>
      <c r="AP12" s="22" t="s">
        <v>102</v>
      </c>
      <c r="AQ12" s="36">
        <f>AP12/AP11</f>
        <v>0.85641025641025637</v>
      </c>
      <c r="AR12" s="19">
        <v>2116</v>
      </c>
      <c r="AS12" s="36">
        <f>AR12/AR11</f>
        <v>0.86121286121286122</v>
      </c>
      <c r="AT12" s="19"/>
      <c r="AU12" s="36" t="e">
        <f>AT12/AT11</f>
        <v>#DIV/0!</v>
      </c>
      <c r="AV12" s="19"/>
      <c r="AW12" s="36" t="e">
        <f>AV12/AV11</f>
        <v>#DIV/0!</v>
      </c>
      <c r="AX12" s="19"/>
      <c r="AY12" s="36" t="e">
        <f>AX12/AX11</f>
        <v>#DIV/0!</v>
      </c>
      <c r="AZ12" s="19"/>
      <c r="BA12" s="36" t="e">
        <f>AZ12/AZ11</f>
        <v>#DIV/0!</v>
      </c>
      <c r="BB12" s="19"/>
      <c r="BC12" s="36" t="e">
        <f>BB12/BB11</f>
        <v>#DIV/0!</v>
      </c>
      <c r="BD12" s="19"/>
      <c r="BE12" s="36" t="e">
        <f>BD12/BD11</f>
        <v>#DIV/0!</v>
      </c>
      <c r="BF12" s="49">
        <f>AVERAGE(B12,D12,F12,H12,J12,L12,N12,P12,R12,T12,V12,X12,Z12,AB12,AD12,AF12,AH12,AJ12,AL12,AN12,AP12,AR12,AT12,AV12,AX12,AZ12,BB12,BD12)</f>
        <v>2511.7619047619046</v>
      </c>
      <c r="BG12" s="59">
        <f>BF12/BF11</f>
        <v>0.84889597013003737</v>
      </c>
      <c r="BH12" s="49">
        <f>SUM(B12,D12,F12,H12,J12,L12,N12,P12,R12,T12,V12,X12,Z12,AB12,AD12,AF12,AH12,AJ12,AL12,AN12,AP12,AR12,AT12,AV12,AX12,AZ12,BB12,BD12)</f>
        <v>52747</v>
      </c>
      <c r="BK12" s="8"/>
    </row>
    <row r="13" spans="1:65">
      <c r="A13" s="9" t="s">
        <v>45</v>
      </c>
      <c r="B13" s="19">
        <v>942</v>
      </c>
      <c r="C13" s="36">
        <f>B13/B11</f>
        <v>0.46199117214320745</v>
      </c>
      <c r="D13" s="19">
        <v>913</v>
      </c>
      <c r="E13" s="36">
        <f>D13/D11</f>
        <v>0.47281201450025895</v>
      </c>
      <c r="F13" s="19">
        <v>1245</v>
      </c>
      <c r="G13" s="36">
        <f>F13/F11</f>
        <v>0.48861852433281006</v>
      </c>
      <c r="H13" s="19">
        <v>1555</v>
      </c>
      <c r="I13" s="36">
        <f>H13/H11</f>
        <v>0.50161290322580643</v>
      </c>
      <c r="J13" s="19">
        <v>992</v>
      </c>
      <c r="K13" s="36">
        <f>J13/J11</f>
        <v>0.47830279652844743</v>
      </c>
      <c r="L13" s="19">
        <v>638</v>
      </c>
      <c r="M13" s="36">
        <f>L13/L11</f>
        <v>0.48114630467571645</v>
      </c>
      <c r="N13" s="19">
        <v>1117</v>
      </c>
      <c r="O13" s="36">
        <f>N13/N11</f>
        <v>0.48501953973078593</v>
      </c>
      <c r="P13" s="19">
        <v>1282</v>
      </c>
      <c r="Q13" s="36">
        <f>P13/P11</f>
        <v>0.49498069498069497</v>
      </c>
      <c r="R13" s="19">
        <v>1154</v>
      </c>
      <c r="S13" s="36">
        <f>R13/R11</f>
        <v>0.47372742200328405</v>
      </c>
      <c r="T13" s="19">
        <v>2888</v>
      </c>
      <c r="U13" s="36">
        <f>T13/T11</f>
        <v>0.50383810188415912</v>
      </c>
      <c r="V13" s="19">
        <v>3130</v>
      </c>
      <c r="W13" s="36">
        <f>V13/V11</f>
        <v>0.52684733209897328</v>
      </c>
      <c r="X13" s="19">
        <v>1708</v>
      </c>
      <c r="Y13" s="36">
        <f>X13/X11</f>
        <v>0.52089051540103692</v>
      </c>
      <c r="Z13" s="19">
        <v>969</v>
      </c>
      <c r="AA13" s="36">
        <f>Z13/Z11</f>
        <v>0.49038461538461536</v>
      </c>
      <c r="AB13" s="19">
        <v>2205</v>
      </c>
      <c r="AC13" s="36">
        <f>AB13/AB11</f>
        <v>0.51338766006984871</v>
      </c>
      <c r="AD13" s="19">
        <v>3081</v>
      </c>
      <c r="AE13" s="36">
        <f>AD13/AD11</f>
        <v>0.50959311941779684</v>
      </c>
      <c r="AF13" s="19">
        <v>1940</v>
      </c>
      <c r="AG13" s="36">
        <f>AF13/AF11</f>
        <v>0.51955008034279593</v>
      </c>
      <c r="AH13" s="19">
        <v>1390</v>
      </c>
      <c r="AI13" s="36">
        <f>AH13/AH11</f>
        <v>0.50545454545454549</v>
      </c>
      <c r="AJ13" s="19">
        <v>1295</v>
      </c>
      <c r="AK13" s="36">
        <f>AJ13/AJ11</f>
        <v>0.48411214953271026</v>
      </c>
      <c r="AL13" s="19">
        <v>824</v>
      </c>
      <c r="AM13" s="36">
        <f>AL13/AL11</f>
        <v>0.48613569321533923</v>
      </c>
      <c r="AN13" s="19">
        <v>552</v>
      </c>
      <c r="AO13" s="36">
        <f>AN13/AN11</f>
        <v>0.45657568238213397</v>
      </c>
      <c r="AP13" s="22" t="s">
        <v>103</v>
      </c>
      <c r="AQ13" s="36">
        <f>AP13/AP11</f>
        <v>0.50341880341880341</v>
      </c>
      <c r="AR13" s="19">
        <v>1246</v>
      </c>
      <c r="AS13" s="36">
        <f>AR13/AR11</f>
        <v>0.50712250712250717</v>
      </c>
      <c r="AT13" s="19"/>
      <c r="AU13" s="36" t="e">
        <f>AT13/AT11</f>
        <v>#DIV/0!</v>
      </c>
      <c r="AV13" s="19"/>
      <c r="AW13" s="36" t="e">
        <f>AV13/AV11</f>
        <v>#DIV/0!</v>
      </c>
      <c r="AX13" s="19"/>
      <c r="AY13" s="36" t="e">
        <f>AX13/AX11</f>
        <v>#DIV/0!</v>
      </c>
      <c r="AZ13" s="19"/>
      <c r="BA13" s="36" t="e">
        <f>AZ13/AZ11</f>
        <v>#DIV/0!</v>
      </c>
      <c r="BB13" s="19"/>
      <c r="BC13" s="36" t="e">
        <f>BB13/BB11</f>
        <v>#DIV/0!</v>
      </c>
      <c r="BD13" s="19"/>
      <c r="BE13" s="36" t="e">
        <f>BD13/BD11</f>
        <v>#DIV/0!</v>
      </c>
      <c r="BF13" s="49">
        <f>AVERAGE(B13,D13,F13,H13,J13,L13,N13,P13,R13,T13,V13,X13,Z13,AB13,AD13,AF13,AH13,AJ13,AL13,AN13,AP13,AR13,AT13,AV13,AX13,AZ13,BB13,BD13)</f>
        <v>1479.3333333333333</v>
      </c>
      <c r="BG13" s="59">
        <f>BF13/BF11</f>
        <v>0.49996781254023431</v>
      </c>
      <c r="BH13" s="49">
        <f>SUM(B13,D13,F13,H13,J13,L13,N13,P13,R13,T13,V13,X13,Z13,AB13,AD13,AF13,AH13,AJ13,AL13,AN13,AP13,AR13,AT13,AV13,AX13,AZ13,BB13,BD13)</f>
        <v>31066</v>
      </c>
      <c r="BK13" s="8"/>
    </row>
    <row r="14" spans="1:65" ht="15.75" customHeight="1" thickBot="1">
      <c r="A14" s="84" t="s">
        <v>46</v>
      </c>
      <c r="B14" s="19">
        <v>289</v>
      </c>
      <c r="C14" s="37">
        <f>B14/B11</f>
        <v>0.14173614516920058</v>
      </c>
      <c r="D14" s="19">
        <v>289</v>
      </c>
      <c r="E14" s="37">
        <f>D14/D11</f>
        <v>0.14966338684619368</v>
      </c>
      <c r="F14" s="19">
        <v>398</v>
      </c>
      <c r="G14" s="37">
        <f>F14/F11</f>
        <v>0.15620094191522763</v>
      </c>
      <c r="H14" s="19">
        <v>454</v>
      </c>
      <c r="I14" s="37">
        <f>H14/H11</f>
        <v>0.14645161290322581</v>
      </c>
      <c r="J14" s="19">
        <v>304</v>
      </c>
      <c r="K14" s="37">
        <f>J14/J11</f>
        <v>0.14657666345226616</v>
      </c>
      <c r="L14" s="19">
        <v>211</v>
      </c>
      <c r="M14" s="37">
        <f>L14/L11</f>
        <v>0.15912518853695323</v>
      </c>
      <c r="N14" s="19">
        <v>390</v>
      </c>
      <c r="O14" s="37">
        <f>N14/N11</f>
        <v>0.16934433347807207</v>
      </c>
      <c r="P14" s="19">
        <v>362</v>
      </c>
      <c r="Q14" s="37">
        <f>P14/P11</f>
        <v>0.13976833976833977</v>
      </c>
      <c r="R14" s="19">
        <v>350</v>
      </c>
      <c r="S14" s="37">
        <f>R14/R11</f>
        <v>0.14367816091954022</v>
      </c>
      <c r="T14" s="19">
        <v>816</v>
      </c>
      <c r="U14" s="37">
        <f>T14/T11</f>
        <v>0.14235868806699231</v>
      </c>
      <c r="V14" s="19">
        <v>996</v>
      </c>
      <c r="W14" s="37">
        <f>V14/V11</f>
        <v>0.16764854401615889</v>
      </c>
      <c r="X14" s="19">
        <v>551</v>
      </c>
      <c r="Y14" s="37">
        <f>X14/X11</f>
        <v>0.16803903629155231</v>
      </c>
      <c r="Z14" s="19">
        <v>317</v>
      </c>
      <c r="AA14" s="37">
        <f>Z14/Z11</f>
        <v>0.1604251012145749</v>
      </c>
      <c r="AB14" s="19">
        <v>693</v>
      </c>
      <c r="AC14" s="37">
        <f>AB14/AB11</f>
        <v>0.16135040745052387</v>
      </c>
      <c r="AD14" s="19">
        <v>994</v>
      </c>
      <c r="AE14" s="37">
        <f>AD14/AD11</f>
        <v>0.16440621898776051</v>
      </c>
      <c r="AF14" s="19">
        <v>604</v>
      </c>
      <c r="AG14" s="37">
        <f>AF14/AF11</f>
        <v>0.16175682913765399</v>
      </c>
      <c r="AH14" s="19">
        <v>428</v>
      </c>
      <c r="AI14" s="37">
        <f>AH14/AH11</f>
        <v>0.15563636363636363</v>
      </c>
      <c r="AJ14" s="19">
        <v>385</v>
      </c>
      <c r="AK14" s="37">
        <f>AJ14/AJ11</f>
        <v>0.14392523364485982</v>
      </c>
      <c r="AL14" s="19">
        <v>248</v>
      </c>
      <c r="AM14" s="37">
        <f>AL14/AL11</f>
        <v>0.14631268436578171</v>
      </c>
      <c r="AN14" s="19">
        <v>160</v>
      </c>
      <c r="AO14" s="37">
        <f>AN14/AN11</f>
        <v>0.13234077750206782</v>
      </c>
      <c r="AP14" s="22" t="s">
        <v>104</v>
      </c>
      <c r="AQ14" s="37">
        <f>AP14/AP11</f>
        <v>0.15384615384615385</v>
      </c>
      <c r="AR14" s="19">
        <v>366</v>
      </c>
      <c r="AS14" s="37">
        <f>AR14/AR11</f>
        <v>0.14896214896214896</v>
      </c>
      <c r="AT14" s="19"/>
      <c r="AU14" s="37" t="e">
        <f>AT14/AT11</f>
        <v>#DIV/0!</v>
      </c>
      <c r="AV14" s="19"/>
      <c r="AW14" s="37" t="e">
        <f>AV14/AV11</f>
        <v>#DIV/0!</v>
      </c>
      <c r="AX14" s="19"/>
      <c r="AY14" s="37" t="e">
        <f>AX14/AX11</f>
        <v>#DIV/0!</v>
      </c>
      <c r="AZ14" s="19"/>
      <c r="BA14" s="37" t="e">
        <f>AZ14/AZ11</f>
        <v>#DIV/0!</v>
      </c>
      <c r="BB14" s="19"/>
      <c r="BC14" s="37" t="e">
        <f>BB14/BB11</f>
        <v>#DIV/0!</v>
      </c>
      <c r="BD14" s="19"/>
      <c r="BE14" s="37" t="e">
        <f>BD14/BD11</f>
        <v>#DIV/0!</v>
      </c>
      <c r="BF14" s="50">
        <f>AVERAGE(B14,D14,F14,H14,J14,L14,N14,P14,R14,T14,V14,X14,Z14,AB14,AD14,AF14,AH14,AJ14,AL14,AN14,AP14,AR14,AT14,AV14,AX14,AZ14,BB14,BD14)</f>
        <v>457.38095238095241</v>
      </c>
      <c r="BG14" s="62">
        <f>BF14/BF11</f>
        <v>0.15458027552465561</v>
      </c>
      <c r="BH14" s="50">
        <f>SUM(B14,D14,F14,H14,J14,L14,N14,P14,R14,T14,V14,X14,Z14,AB14,AD14,AF14,AH14,AJ14,AL14,AN14,AP14,AR14,AT14,AV14,AX14,AZ14,BB14,BD14)</f>
        <v>9605</v>
      </c>
      <c r="BK14" s="8"/>
    </row>
    <row r="15" spans="1:65" ht="15.75" customHeight="1" thickBot="1">
      <c r="A15" s="6" t="s">
        <v>47</v>
      </c>
      <c r="B15" s="21"/>
      <c r="C15" s="46"/>
      <c r="D15" s="21"/>
      <c r="E15" s="46"/>
      <c r="F15" s="21"/>
      <c r="G15" s="46"/>
      <c r="H15" s="21"/>
      <c r="I15" s="46"/>
      <c r="J15" s="21"/>
      <c r="K15" s="46"/>
      <c r="L15" s="21"/>
      <c r="M15" s="46"/>
      <c r="N15" s="21"/>
      <c r="O15" s="46"/>
      <c r="P15" s="21"/>
      <c r="Q15" s="46"/>
      <c r="R15" s="21"/>
      <c r="S15" s="46"/>
      <c r="T15" s="21"/>
      <c r="U15" s="46"/>
      <c r="V15" s="21"/>
      <c r="W15" s="46"/>
      <c r="X15" s="21"/>
      <c r="Y15" s="46"/>
      <c r="Z15" s="21"/>
      <c r="AA15" s="46"/>
      <c r="AB15" s="21"/>
      <c r="AC15" s="46"/>
      <c r="AD15" s="20"/>
      <c r="AE15" s="46"/>
      <c r="AF15" s="20"/>
      <c r="AG15" s="46"/>
      <c r="AH15" s="20"/>
      <c r="AI15" s="46"/>
      <c r="AJ15" s="20"/>
      <c r="AK15" s="46"/>
      <c r="AL15" s="20"/>
      <c r="AM15" s="46"/>
      <c r="AN15" s="20"/>
      <c r="AO15" s="46"/>
      <c r="AP15" s="20"/>
      <c r="AQ15" s="46"/>
      <c r="AR15" s="20"/>
      <c r="AS15" s="46"/>
      <c r="AT15" s="20"/>
      <c r="AU15" s="46"/>
      <c r="AV15" s="20"/>
      <c r="AW15" s="46"/>
      <c r="AX15" s="20"/>
      <c r="AY15" s="46"/>
      <c r="AZ15" s="20"/>
      <c r="BA15" s="46"/>
      <c r="BB15" s="20"/>
      <c r="BC15" s="46"/>
      <c r="BD15" s="20"/>
      <c r="BE15" s="46"/>
      <c r="BF15" s="4" t="s">
        <v>31</v>
      </c>
      <c r="BG15" s="85" t="s">
        <v>32</v>
      </c>
      <c r="BH15" s="5" t="s">
        <v>33</v>
      </c>
      <c r="BI15" s="5" t="s">
        <v>48</v>
      </c>
      <c r="BJ15" s="5" t="s">
        <v>49</v>
      </c>
    </row>
    <row r="16" spans="1:65">
      <c r="A16" s="9" t="s">
        <v>50</v>
      </c>
      <c r="B16" s="19">
        <v>1599</v>
      </c>
      <c r="C16" s="44">
        <f>B16/B4</f>
        <v>0.18829486575600565</v>
      </c>
      <c r="D16" s="19">
        <v>1559</v>
      </c>
      <c r="E16" s="44">
        <f>D16/D4</f>
        <v>0.19964143936483544</v>
      </c>
      <c r="F16" s="19">
        <v>1474</v>
      </c>
      <c r="G16" s="44">
        <f>F16/F4</f>
        <v>0.16567382263684388</v>
      </c>
      <c r="H16" s="19">
        <v>1764</v>
      </c>
      <c r="I16" s="44">
        <f>H16/H4</f>
        <v>0.17467075948113675</v>
      </c>
      <c r="J16" s="19">
        <v>1596</v>
      </c>
      <c r="K16" s="44">
        <f>J16/J4</f>
        <v>0.18993216708318458</v>
      </c>
      <c r="L16" s="19">
        <v>1408</v>
      </c>
      <c r="M16" s="44">
        <f>L16/L4</f>
        <v>0.21227197346600332</v>
      </c>
      <c r="N16" s="19">
        <v>1510</v>
      </c>
      <c r="O16" s="44">
        <f>N16/N4</f>
        <v>0.15652534466673576</v>
      </c>
      <c r="P16" s="19">
        <v>1412</v>
      </c>
      <c r="Q16" s="44">
        <f>P16/P4</f>
        <v>0.14573227371245742</v>
      </c>
      <c r="R16" s="19">
        <v>1459</v>
      </c>
      <c r="S16" s="44">
        <f>R16/R4</f>
        <v>0.15186842927032373</v>
      </c>
      <c r="T16" s="19">
        <v>1700</v>
      </c>
      <c r="U16" s="44">
        <f>T16/T4</f>
        <v>0.10765625989487683</v>
      </c>
      <c r="V16" s="19">
        <v>1905</v>
      </c>
      <c r="W16" s="44">
        <f>V16/V4</f>
        <v>0.11672794117647059</v>
      </c>
      <c r="X16" s="19">
        <v>1716</v>
      </c>
      <c r="Y16" s="44">
        <f>X16/X4</f>
        <v>0.14265524981295202</v>
      </c>
      <c r="Z16" s="19">
        <v>1529</v>
      </c>
      <c r="AA16" s="44">
        <f>Z16/Z4</f>
        <v>0.16396782841823057</v>
      </c>
      <c r="AB16" s="19">
        <v>1781</v>
      </c>
      <c r="AC16" s="44">
        <f>AB16/AB4</f>
        <v>0.11410814966683752</v>
      </c>
      <c r="AD16" s="22">
        <v>2118</v>
      </c>
      <c r="AE16" s="44">
        <f>AD16/AD4</f>
        <v>0.11202200243296134</v>
      </c>
      <c r="AF16" s="22">
        <v>1957</v>
      </c>
      <c r="AG16" s="44">
        <f>AF16/AF4</f>
        <v>0.13970588235294118</v>
      </c>
      <c r="AH16" s="22">
        <v>1857</v>
      </c>
      <c r="AI16" s="44">
        <f>AH16/AH4</f>
        <v>0.16181596375043569</v>
      </c>
      <c r="AJ16" s="22">
        <v>2053</v>
      </c>
      <c r="AK16" s="44">
        <f>AJ16/AJ4</f>
        <v>0.19904983517548963</v>
      </c>
      <c r="AL16" s="22">
        <v>1859</v>
      </c>
      <c r="AM16" s="44">
        <f>AL16/AL4</f>
        <v>0.23851680780087248</v>
      </c>
      <c r="AN16" s="22">
        <v>1697</v>
      </c>
      <c r="AO16" s="44">
        <f>AN16/AN4</f>
        <v>0.25626698882512838</v>
      </c>
      <c r="AP16" s="22" t="s">
        <v>105</v>
      </c>
      <c r="AQ16" s="44">
        <f>AP16/AP4</f>
        <v>0.20081342145399084</v>
      </c>
      <c r="AR16" s="22">
        <v>2260</v>
      </c>
      <c r="AS16" s="44">
        <f>AR16/AR4</f>
        <v>0.23044763944121546</v>
      </c>
      <c r="AT16" s="22"/>
      <c r="AU16" s="44">
        <f>AT16/AT4</f>
        <v>0</v>
      </c>
      <c r="AV16" s="22"/>
      <c r="AW16" s="44" t="e">
        <f>AV16/AV4</f>
        <v>#DIV/0!</v>
      </c>
      <c r="AX16" s="22"/>
      <c r="AY16" s="44" t="e">
        <f>AX16/AX4</f>
        <v>#DIV/0!</v>
      </c>
      <c r="AZ16" s="22"/>
      <c r="BA16" s="44" t="e">
        <f>AZ16/AZ4</f>
        <v>#DIV/0!</v>
      </c>
      <c r="BB16" s="22"/>
      <c r="BC16" s="44" t="e">
        <f>BB16/BB4</f>
        <v>#DIV/0!</v>
      </c>
      <c r="BD16" s="22"/>
      <c r="BE16" s="44" t="e">
        <f>BD16/BD4</f>
        <v>#DIV/0!</v>
      </c>
      <c r="BF16" s="49">
        <f>AVERAGE(B16,D16,F16,H16,J16,L16,N16,P16,R16,T16,V16,X16,Z16,AB16,AD16,AF16,AH16,AJ16,AL16,AN16,AP16,AR16,AT16,AV16,AX16,AZ16,BB16,BD16)</f>
        <v>1724.4285714285713</v>
      </c>
      <c r="BG16" s="60">
        <f>BF16/BF4</f>
        <v>0.16263124351251104</v>
      </c>
      <c r="BH16" s="49">
        <f>SUM(B16,D16,F16,H16,J16,L16,N16,P16,R16,T16,V16,X16,Z16,AB16,AD16,AF16,AH16,AJ16,AL16,AN16,AP16,AR16,AT16,AV16,AX16,AZ16,BB16,BD16)</f>
        <v>36213</v>
      </c>
      <c r="BI16" s="32">
        <v>1</v>
      </c>
      <c r="BJ16" s="32">
        <f>BH16/BH4</f>
        <v>0.14848939625055357</v>
      </c>
      <c r="BM16" s="68"/>
    </row>
    <row r="17" spans="1:65">
      <c r="A17" s="9" t="s">
        <v>51</v>
      </c>
      <c r="B17" s="19">
        <v>1199</v>
      </c>
      <c r="C17" s="38">
        <f>B17/B16</f>
        <v>0.74984365228267669</v>
      </c>
      <c r="D17" s="19">
        <v>1201</v>
      </c>
      <c r="E17" s="38">
        <f>D17/D16</f>
        <v>0.77036561898652978</v>
      </c>
      <c r="F17" s="19">
        <v>1107</v>
      </c>
      <c r="G17" s="38">
        <f>F17/F16</f>
        <v>0.75101763907734054</v>
      </c>
      <c r="H17" s="19">
        <v>1301</v>
      </c>
      <c r="I17" s="38">
        <f>H17/H16</f>
        <v>0.73752834467120176</v>
      </c>
      <c r="J17" s="19">
        <v>1187</v>
      </c>
      <c r="K17" s="44">
        <f>J17/J16</f>
        <v>0.74373433583959903</v>
      </c>
      <c r="L17" s="19">
        <v>1036</v>
      </c>
      <c r="M17" s="38">
        <f>L17/L16</f>
        <v>0.73579545454545459</v>
      </c>
      <c r="N17" s="19">
        <v>1139</v>
      </c>
      <c r="O17" s="38">
        <f>N17/N16</f>
        <v>0.75430463576158946</v>
      </c>
      <c r="P17" s="19">
        <v>1023</v>
      </c>
      <c r="Q17" s="38">
        <f>P17/P16</f>
        <v>0.7245042492917847</v>
      </c>
      <c r="R17" s="19">
        <v>1052</v>
      </c>
      <c r="S17" s="44">
        <f>R17/R16</f>
        <v>0.72104180945853324</v>
      </c>
      <c r="T17" s="19">
        <v>1178</v>
      </c>
      <c r="U17" s="44">
        <f>T17/T16</f>
        <v>0.69294117647058828</v>
      </c>
      <c r="V17" s="19">
        <v>1374</v>
      </c>
      <c r="W17" s="44">
        <f>V17/V16</f>
        <v>0.721259842519685</v>
      </c>
      <c r="X17" s="19">
        <v>1285</v>
      </c>
      <c r="Y17" s="44">
        <f>X17/X16</f>
        <v>0.74883449883449882</v>
      </c>
      <c r="Z17" s="19">
        <v>1119</v>
      </c>
      <c r="AA17" s="44">
        <f>Z17/Z16</f>
        <v>0.73185088293001965</v>
      </c>
      <c r="AB17" s="19">
        <v>1356</v>
      </c>
      <c r="AC17" s="44">
        <f>AB17/AB16</f>
        <v>0.76137001684446937</v>
      </c>
      <c r="AD17" s="22">
        <v>1555</v>
      </c>
      <c r="AE17" s="44">
        <f>AD17/AD16</f>
        <v>0.7341831916902738</v>
      </c>
      <c r="AF17" s="22">
        <v>1449</v>
      </c>
      <c r="AG17" s="44">
        <f>AF17/AF16</f>
        <v>0.74041900868676547</v>
      </c>
      <c r="AH17" s="22">
        <v>1410</v>
      </c>
      <c r="AI17" s="44">
        <f>AH17/AH16</f>
        <v>0.75928917609046853</v>
      </c>
      <c r="AJ17" s="22">
        <v>1494</v>
      </c>
      <c r="AK17" s="44">
        <f>AJ17/AJ16</f>
        <v>0.72771553823672674</v>
      </c>
      <c r="AL17" s="22">
        <v>1408</v>
      </c>
      <c r="AM17" s="44">
        <f>AL17/AL16</f>
        <v>0.75739644970414199</v>
      </c>
      <c r="AN17" s="22">
        <v>1289</v>
      </c>
      <c r="AO17" s="44">
        <f>AN17/AN16</f>
        <v>0.75957572186210964</v>
      </c>
      <c r="AP17" s="22" t="s">
        <v>106</v>
      </c>
      <c r="AQ17" s="44">
        <f>AP17/AP16</f>
        <v>0.74683544303797467</v>
      </c>
      <c r="AR17" s="22">
        <v>1718</v>
      </c>
      <c r="AS17" s="44">
        <f>AR17/AR16</f>
        <v>0.76017699115044246</v>
      </c>
      <c r="AT17" s="22"/>
      <c r="AU17" s="44" t="e">
        <f>AT17/AT16</f>
        <v>#DIV/0!</v>
      </c>
      <c r="AV17" s="22"/>
      <c r="AW17" s="44" t="e">
        <f>AV17/AV16</f>
        <v>#DIV/0!</v>
      </c>
      <c r="AX17" s="22"/>
      <c r="AY17" s="44" t="e">
        <f>AX17/AX16</f>
        <v>#DIV/0!</v>
      </c>
      <c r="AZ17" s="22"/>
      <c r="BA17" s="44" t="e">
        <f>AZ17/AZ16</f>
        <v>#DIV/0!</v>
      </c>
      <c r="BB17" s="22"/>
      <c r="BC17" s="44" t="e">
        <f>BB17/BB16</f>
        <v>#DIV/0!</v>
      </c>
      <c r="BD17" s="22"/>
      <c r="BE17" s="44" t="e">
        <f>BD17/BD16</f>
        <v>#DIV/0!</v>
      </c>
      <c r="BF17" s="49">
        <f>AVERAGE(B17,D17,F17,H17,J17,L17,N17,P17,R17,T17,V17,X17,Z17,AB17,AD17,AF17,AH17,AJ17,AL17,AN17,AP17,AR17,AT17,AV17,AX17,AZ17,BB17,BD17)</f>
        <v>1280</v>
      </c>
      <c r="BG17" s="60">
        <f>BF17/BF16</f>
        <v>0.74227487366415379</v>
      </c>
      <c r="BH17" s="49">
        <f>SUM(B17,D17,F17,H17,J17,L17,N17,P17,R17,T17,V17,X17,Z17,AB17,AD17,AF17,AH17,AJ17,AL17,AN17,AP17,AR17,AT17,AV17,AX17,AZ17,BB17,BD17)</f>
        <v>26880</v>
      </c>
      <c r="BI17" s="32">
        <f>BF17/BF16</f>
        <v>0.74227487366415379</v>
      </c>
      <c r="BJ17" s="32">
        <f>BH17/BH4</f>
        <v>0.11021994784234611</v>
      </c>
      <c r="BM17" s="67"/>
    </row>
    <row r="18" spans="1:65">
      <c r="A18" s="9" t="s">
        <v>52</v>
      </c>
      <c r="B18" s="19">
        <v>1041</v>
      </c>
      <c r="C18" s="38">
        <f>B18/B16</f>
        <v>0.651031894934334</v>
      </c>
      <c r="D18" s="19">
        <v>1106</v>
      </c>
      <c r="E18" s="38">
        <f>D18/D16</f>
        <v>0.70942912123155866</v>
      </c>
      <c r="F18" s="19">
        <v>1030</v>
      </c>
      <c r="G18" s="38">
        <f>F18/F16</f>
        <v>0.69877883310719136</v>
      </c>
      <c r="H18" s="19">
        <v>1190</v>
      </c>
      <c r="I18" s="38">
        <f>H18/H16</f>
        <v>0.67460317460317465</v>
      </c>
      <c r="J18" s="19">
        <v>1095</v>
      </c>
      <c r="K18" s="44">
        <f>J18/J16</f>
        <v>0.68609022556390975</v>
      </c>
      <c r="L18" s="19">
        <v>950</v>
      </c>
      <c r="M18" s="38">
        <f>L18/L16</f>
        <v>0.67471590909090906</v>
      </c>
      <c r="N18" s="19">
        <v>1064</v>
      </c>
      <c r="O18" s="38">
        <f>N18/N16</f>
        <v>0.704635761589404</v>
      </c>
      <c r="P18" s="19">
        <v>949</v>
      </c>
      <c r="Q18" s="38">
        <f>P18/P16</f>
        <v>0.67209631728045327</v>
      </c>
      <c r="R18" s="19">
        <v>972</v>
      </c>
      <c r="S18" s="44">
        <f>R18/R16</f>
        <v>0.66620973269362582</v>
      </c>
      <c r="T18" s="19">
        <v>1092</v>
      </c>
      <c r="U18" s="44">
        <f>T18/T16</f>
        <v>0.64235294117647057</v>
      </c>
      <c r="V18" s="19">
        <v>1298</v>
      </c>
      <c r="W18" s="44">
        <f>V18/V16</f>
        <v>0.68136482939632548</v>
      </c>
      <c r="X18" s="19">
        <v>1207</v>
      </c>
      <c r="Y18" s="44">
        <f>X18/X16</f>
        <v>0.7033799533799534</v>
      </c>
      <c r="Z18" s="19">
        <v>1039</v>
      </c>
      <c r="AA18" s="44">
        <f>Z18/Z16</f>
        <v>0.6795291039895357</v>
      </c>
      <c r="AB18" s="19">
        <v>1265</v>
      </c>
      <c r="AC18" s="44">
        <f>AB18/AB16</f>
        <v>0.71027512633352052</v>
      </c>
      <c r="AD18" s="22">
        <v>1444</v>
      </c>
      <c r="AE18" s="44">
        <f>AD18/AD16</f>
        <v>0.68177525967894237</v>
      </c>
      <c r="AF18" s="22">
        <v>1339</v>
      </c>
      <c r="AG18" s="44">
        <f>AF18/AF16</f>
        <v>0.68421052631578949</v>
      </c>
      <c r="AH18" s="22">
        <v>1312</v>
      </c>
      <c r="AI18" s="44">
        <f>AH18/AH16</f>
        <v>0.70651588583737213</v>
      </c>
      <c r="AJ18" s="22">
        <v>1392</v>
      </c>
      <c r="AK18" s="44">
        <f>AJ18/AJ16</f>
        <v>0.67803214807598633</v>
      </c>
      <c r="AL18" s="22">
        <v>1295</v>
      </c>
      <c r="AM18" s="44">
        <f>AL18/AL16</f>
        <v>0.69661108122646587</v>
      </c>
      <c r="AN18" s="22">
        <v>1190</v>
      </c>
      <c r="AO18" s="44">
        <f>AN18/AN16</f>
        <v>0.70123747790218027</v>
      </c>
      <c r="AP18" s="22" t="s">
        <v>107</v>
      </c>
      <c r="AQ18" s="44">
        <f>AP18/AP16</f>
        <v>0.69924050632911394</v>
      </c>
      <c r="AR18" s="22">
        <v>1583</v>
      </c>
      <c r="AS18" s="44">
        <f>AR18/AR16</f>
        <v>0.70044247787610614</v>
      </c>
      <c r="AT18" s="22"/>
      <c r="AU18" s="44" t="e">
        <f>AT18/AT16</f>
        <v>#DIV/0!</v>
      </c>
      <c r="AV18" s="22"/>
      <c r="AW18" s="44" t="e">
        <f>AV18/AV16</f>
        <v>#DIV/0!</v>
      </c>
      <c r="AX18" s="22"/>
      <c r="AY18" s="44" t="e">
        <f>AX18/AX16</f>
        <v>#DIV/0!</v>
      </c>
      <c r="AZ18" s="22"/>
      <c r="BA18" s="44" t="e">
        <f>AZ18/AZ16</f>
        <v>#DIV/0!</v>
      </c>
      <c r="BB18" s="22"/>
      <c r="BC18" s="44" t="e">
        <f>BB18/BB16</f>
        <v>#DIV/0!</v>
      </c>
      <c r="BD18" s="22"/>
      <c r="BE18" s="44" t="e">
        <f>BD18/BD16</f>
        <v>#DIV/0!</v>
      </c>
      <c r="BF18" s="49">
        <f>AVERAGE(B18,D18,F18,H18,J18,L18,N18,P18,R18,T18,V18,X18,Z18,AB18,AD18,AF18,AH18,AJ18,AL18,AN18,AP18,AR18,AT18,AV18,AX18,AZ18,BB18,BD18)</f>
        <v>1183.4761904761904</v>
      </c>
      <c r="BG18" s="60">
        <f>BF18/BF16</f>
        <v>0.68630049982050645</v>
      </c>
      <c r="BH18" s="49">
        <f>SUM(B18,D18,F18,H18,J18,L18,N18,P18,R18,T18,V18,X18,Z18,AB18,AD18,AF18,AH18,AJ18,AL18,AN18,AP18,AR18,AT18,AV18,AX18,AZ18,BB18,BD18)</f>
        <v>24853</v>
      </c>
      <c r="BI18" s="32">
        <f>BF18/BF17</f>
        <v>0.9245907738095237</v>
      </c>
      <c r="BJ18" s="32">
        <f>BH18/BH4</f>
        <v>0.10190834686480015</v>
      </c>
      <c r="BM18" s="67"/>
    </row>
    <row r="19" spans="1:65" ht="15.75" customHeight="1" thickBot="1">
      <c r="A19" s="9" t="s">
        <v>53</v>
      </c>
      <c r="B19" s="19">
        <v>968</v>
      </c>
      <c r="C19" s="39">
        <f>B19/B16</f>
        <v>0.6053783614759225</v>
      </c>
      <c r="D19" s="19">
        <v>1033</v>
      </c>
      <c r="E19" s="39">
        <f>D19/D16</f>
        <v>0.6626042334830019</v>
      </c>
      <c r="F19" s="19">
        <v>983</v>
      </c>
      <c r="G19" s="39">
        <f>F19/F16</f>
        <v>0.66689280868385348</v>
      </c>
      <c r="H19" s="19">
        <v>1114</v>
      </c>
      <c r="I19" s="39">
        <f>H19/H16</f>
        <v>0.63151927437641719</v>
      </c>
      <c r="J19" s="19">
        <v>1017</v>
      </c>
      <c r="K19" s="45">
        <f>J19/J16</f>
        <v>0.63721804511278191</v>
      </c>
      <c r="L19" s="19">
        <v>877</v>
      </c>
      <c r="M19" s="39">
        <f>L19/L16</f>
        <v>0.62286931818181823</v>
      </c>
      <c r="N19" s="19">
        <v>1006</v>
      </c>
      <c r="O19" s="39">
        <f>N19/N16</f>
        <v>0.66622516556291389</v>
      </c>
      <c r="P19" s="19">
        <v>895</v>
      </c>
      <c r="Q19" s="39">
        <f>P19/P16</f>
        <v>0.63385269121813026</v>
      </c>
      <c r="R19" s="19">
        <v>921</v>
      </c>
      <c r="S19" s="45">
        <f>R19/R16</f>
        <v>0.63125428375599724</v>
      </c>
      <c r="T19" s="19">
        <v>1042</v>
      </c>
      <c r="U19" s="45">
        <f>T19/T16</f>
        <v>0.61294117647058821</v>
      </c>
      <c r="V19" s="19">
        <v>1207</v>
      </c>
      <c r="W19" s="45">
        <f>V19/V16</f>
        <v>0.63359580052493436</v>
      </c>
      <c r="X19" s="19">
        <v>1139</v>
      </c>
      <c r="Y19" s="45">
        <f>X19/X16</f>
        <v>0.66375291375291379</v>
      </c>
      <c r="Z19" s="19">
        <v>988</v>
      </c>
      <c r="AA19" s="45">
        <f>Z19/Z16</f>
        <v>0.64617396991497711</v>
      </c>
      <c r="AB19" s="19">
        <v>1195</v>
      </c>
      <c r="AC19" s="45">
        <f>AB19/AB16</f>
        <v>0.67097136440202132</v>
      </c>
      <c r="AD19" s="22">
        <v>1323</v>
      </c>
      <c r="AE19" s="45">
        <f>AD19/AD16</f>
        <v>0.62464589235127477</v>
      </c>
      <c r="AF19" s="22">
        <v>1278</v>
      </c>
      <c r="AG19" s="45">
        <f>AF19/AF16</f>
        <v>0.65304036791006648</v>
      </c>
      <c r="AH19" s="22">
        <v>1226</v>
      </c>
      <c r="AI19" s="45">
        <f>AH19/AH16</f>
        <v>0.66020463112547123</v>
      </c>
      <c r="AJ19" s="22">
        <v>1307</v>
      </c>
      <c r="AK19" s="45">
        <f>AJ19/AJ16</f>
        <v>0.636629322942036</v>
      </c>
      <c r="AL19" s="22">
        <v>1202</v>
      </c>
      <c r="AM19" s="45">
        <f>AL19/AL16</f>
        <v>0.64658418504572346</v>
      </c>
      <c r="AN19" s="22">
        <v>1121</v>
      </c>
      <c r="AO19" s="45">
        <f>AN19/AN16</f>
        <v>0.66057748968768415</v>
      </c>
      <c r="AP19" s="22" t="s">
        <v>108</v>
      </c>
      <c r="AQ19" s="45">
        <f>AP19/AP16</f>
        <v>0.66126582278481016</v>
      </c>
      <c r="AR19" s="22">
        <v>1507</v>
      </c>
      <c r="AS19" s="45">
        <f>AR19/AR16</f>
        <v>0.66681415929203536</v>
      </c>
      <c r="AT19" s="22"/>
      <c r="AU19" s="45" t="e">
        <f>AT19/AT16</f>
        <v>#DIV/0!</v>
      </c>
      <c r="AV19" s="22"/>
      <c r="AW19" s="45" t="e">
        <f>AV19/AV16</f>
        <v>#DIV/0!</v>
      </c>
      <c r="AX19" s="22"/>
      <c r="AY19" s="45" t="e">
        <f>AX19/AX16</f>
        <v>#DIV/0!</v>
      </c>
      <c r="AZ19" s="22"/>
      <c r="BA19" s="45" t="e">
        <f>AZ19/AZ16</f>
        <v>#DIV/0!</v>
      </c>
      <c r="BB19" s="22"/>
      <c r="BC19" s="45" t="e">
        <f>BB19/BB16</f>
        <v>#DIV/0!</v>
      </c>
      <c r="BD19" s="22"/>
      <c r="BE19" s="45" t="e">
        <f>BD19/BD16</f>
        <v>#DIV/0!</v>
      </c>
      <c r="BF19" s="49">
        <f>AVERAGE(B19,D19,F19,H19,J19,L19,N19,P19,R19,T19,V19,X19,Z19,AB19,AD19,AF19,AH19,AJ19,AL19,AN19,AP19,AR19,AT19,AV19,AX19,AZ19,BB19,BD19)</f>
        <v>1111.8571428571429</v>
      </c>
      <c r="BG19" s="60">
        <f>BF19/BF16</f>
        <v>0.64476845331786936</v>
      </c>
      <c r="BH19" s="49">
        <f>SUM(B19,D19,F19,H19,J19,L19,N19,P19,R19,T19,V19,X19,Z19,AB19,AD19,AF19,AH19,AJ19,AL19,AN19,AP19,AR19,AT19,AV19,AX19,AZ19,BB19,BD19)</f>
        <v>23349</v>
      </c>
      <c r="BI19" s="33">
        <f>BF19/BF18</f>
        <v>0.93948416690138026</v>
      </c>
      <c r="BJ19" s="33">
        <f>BH19/BH4</f>
        <v>9.5741278354573633E-2</v>
      </c>
      <c r="BM19" s="67"/>
    </row>
    <row r="20" spans="1:65">
      <c r="A20" s="6" t="s">
        <v>54</v>
      </c>
      <c r="B20" s="21"/>
      <c r="C20" s="44"/>
      <c r="D20" s="21"/>
      <c r="E20" s="44"/>
      <c r="F20" s="21"/>
      <c r="G20" s="44"/>
      <c r="H20" s="21"/>
      <c r="I20" s="44"/>
      <c r="J20" s="21"/>
      <c r="K20" s="44"/>
      <c r="L20" s="21"/>
      <c r="M20" s="44"/>
      <c r="N20" s="21"/>
      <c r="O20" s="44"/>
      <c r="P20" s="21"/>
      <c r="Q20" s="44"/>
      <c r="R20" s="21"/>
      <c r="S20" s="44"/>
      <c r="T20" s="21"/>
      <c r="U20" s="44"/>
      <c r="V20" s="21"/>
      <c r="W20" s="44"/>
      <c r="X20" s="21"/>
      <c r="Y20" s="44"/>
      <c r="Z20" s="21"/>
      <c r="AA20" s="44"/>
      <c r="AB20" s="21"/>
      <c r="AC20" s="44"/>
      <c r="AD20" s="21"/>
      <c r="AE20" s="44"/>
      <c r="AF20" s="21"/>
      <c r="AG20" s="44"/>
      <c r="AH20" s="21"/>
      <c r="AI20" s="44"/>
      <c r="AJ20" s="21"/>
      <c r="AK20" s="44"/>
      <c r="AL20" s="21"/>
      <c r="AM20" s="44"/>
      <c r="AN20" s="21"/>
      <c r="AO20" s="44"/>
      <c r="AP20" s="21"/>
      <c r="AQ20" s="44"/>
      <c r="AR20" s="21"/>
      <c r="AS20" s="44"/>
      <c r="AT20" s="21"/>
      <c r="AU20" s="44"/>
      <c r="AV20" s="21"/>
      <c r="AW20" s="44"/>
      <c r="AX20" s="21"/>
      <c r="AY20" s="44"/>
      <c r="AZ20" s="21"/>
      <c r="BA20" s="44"/>
      <c r="BB20" s="21"/>
      <c r="BC20" s="44"/>
      <c r="BD20" s="21"/>
      <c r="BE20" s="44"/>
      <c r="BF20" s="48"/>
      <c r="BG20" s="57"/>
      <c r="BH20" s="48"/>
      <c r="BI20" s="8"/>
      <c r="BJ20" s="68"/>
    </row>
    <row r="21" spans="1:65">
      <c r="A21" s="9" t="s">
        <v>55</v>
      </c>
      <c r="B21" s="19">
        <v>2019</v>
      </c>
      <c r="C21" s="44">
        <f>B21/B4</f>
        <v>0.23775317946302402</v>
      </c>
      <c r="D21" s="19">
        <v>1633</v>
      </c>
      <c r="E21" s="44">
        <f>D21/D4</f>
        <v>0.2091176847227558</v>
      </c>
      <c r="F21" s="19">
        <v>2095</v>
      </c>
      <c r="G21" s="44">
        <f>F21/F4</f>
        <v>0.23547263122400811</v>
      </c>
      <c r="H21" s="19">
        <v>2896</v>
      </c>
      <c r="I21" s="44">
        <f>H21/H4</f>
        <v>0.28676106545202495</v>
      </c>
      <c r="J21" s="19">
        <v>2466</v>
      </c>
      <c r="K21" s="44">
        <f>J21/J4</f>
        <v>0.29346661906461979</v>
      </c>
      <c r="L21" s="19">
        <v>1450</v>
      </c>
      <c r="M21" s="44">
        <f>L21/L4</f>
        <v>0.21860394994723353</v>
      </c>
      <c r="N21" s="19">
        <v>3307</v>
      </c>
      <c r="O21" s="44">
        <f>N21/N4</f>
        <v>0.34280087073701671</v>
      </c>
      <c r="P21" s="19">
        <v>2909</v>
      </c>
      <c r="Q21" s="44">
        <f>P21/P4</f>
        <v>0.30023738259882343</v>
      </c>
      <c r="R21" s="19">
        <v>3002</v>
      </c>
      <c r="S21" s="44">
        <f>R21/R4</f>
        <v>0.31248048298115955</v>
      </c>
      <c r="T21" s="19">
        <v>6284</v>
      </c>
      <c r="U21" s="44">
        <f>T21/T4</f>
        <v>0.39794819834082706</v>
      </c>
      <c r="V21" s="19">
        <v>7248</v>
      </c>
      <c r="W21" s="44">
        <f>V21/V4</f>
        <v>0.44411764705882351</v>
      </c>
      <c r="X21" s="19">
        <v>5475</v>
      </c>
      <c r="Y21" s="44">
        <f>X21/X4</f>
        <v>0.4551500540360795</v>
      </c>
      <c r="Z21" s="19">
        <v>3169</v>
      </c>
      <c r="AA21" s="44">
        <f>Z21/Z4</f>
        <v>0.33983914209115279</v>
      </c>
      <c r="AB21" s="19">
        <v>7683</v>
      </c>
      <c r="AC21" s="44">
        <f>AB21/AB4</f>
        <v>0.49224756535110198</v>
      </c>
      <c r="AD21" s="19">
        <v>8862</v>
      </c>
      <c r="AE21" s="44">
        <f>AD21/AD4</f>
        <v>0.46871529063309886</v>
      </c>
      <c r="AF21" s="19">
        <v>6779</v>
      </c>
      <c r="AG21" s="44">
        <f>AF21/AF4</f>
        <v>0.48393774985722443</v>
      </c>
      <c r="AH21" s="19">
        <v>5174</v>
      </c>
      <c r="AI21" s="44">
        <f>AH21/AH4</f>
        <v>0.45085395608225864</v>
      </c>
      <c r="AJ21" s="19">
        <v>3614</v>
      </c>
      <c r="AK21" s="44">
        <f>AJ21/AJ4</f>
        <v>0.35039751793678497</v>
      </c>
      <c r="AL21" s="19">
        <v>2234</v>
      </c>
      <c r="AM21" s="44">
        <f>AL21/AL4</f>
        <v>0.28663074159609958</v>
      </c>
      <c r="AN21" s="19">
        <v>1443</v>
      </c>
      <c r="AO21" s="44">
        <f>AN21/AN4</f>
        <v>0.21790999697976443</v>
      </c>
      <c r="AP21" s="19" t="s">
        <v>109</v>
      </c>
      <c r="AQ21" s="44">
        <f>AP21/AP4</f>
        <v>0.35353329944077277</v>
      </c>
      <c r="AR21" s="19">
        <v>3241</v>
      </c>
      <c r="AS21" s="44">
        <f>AR21/AR4</f>
        <v>0.33047822983583153</v>
      </c>
      <c r="AT21" s="19"/>
      <c r="AU21" s="44">
        <f>AT21/AT4</f>
        <v>0</v>
      </c>
      <c r="AV21" s="19"/>
      <c r="AW21" s="44" t="e">
        <f>AV21/AV4</f>
        <v>#DIV/0!</v>
      </c>
      <c r="AX21" s="19"/>
      <c r="AY21" s="44" t="e">
        <f>AX21/AX4</f>
        <v>#DIV/0!</v>
      </c>
      <c r="AZ21" s="19"/>
      <c r="BA21" s="44" t="e">
        <f>AZ21/AZ4</f>
        <v>#DIV/0!</v>
      </c>
      <c r="BB21" s="19"/>
      <c r="BC21" s="44" t="e">
        <f>BB21/BB4</f>
        <v>#DIV/0!</v>
      </c>
      <c r="BD21" s="19"/>
      <c r="BE21" s="44" t="e">
        <f>BD21/BD4</f>
        <v>#DIV/0!</v>
      </c>
      <c r="BF21" s="49">
        <f>AVERAGE(B21,D21,F21,H21,J21,L21,N21,P21,R21,T21,V21,X21,Z21,AB21,AD21,AF21,AH21,AJ21,AL21,AN21,AP21,AR21,AT21,AV21,AX21,AZ21,BB21,BD21)</f>
        <v>3951.5714285714284</v>
      </c>
      <c r="BG21" s="59">
        <f>BF21/BF4</f>
        <v>0.37267358353074048</v>
      </c>
      <c r="BH21" s="49">
        <f>SUM(B21,D21,F21,H21,J21,L21,N21,P21,R21,T21,V21,X21,Z21,AB21,AD21,AF21,AH21,AJ21,AL21,AN21,AP21,AR21,AT21,AV21,AX21,AZ21,BB21,BD21)</f>
        <v>82983</v>
      </c>
      <c r="BI21" s="8"/>
    </row>
    <row r="22" spans="1:65">
      <c r="A22" s="9" t="s">
        <v>56</v>
      </c>
      <c r="B22" s="19">
        <v>1692</v>
      </c>
      <c r="C22" s="44">
        <f>B22/B21</f>
        <v>0.83803863298662706</v>
      </c>
      <c r="D22" s="19">
        <v>1317</v>
      </c>
      <c r="E22" s="44">
        <f>D22/D21</f>
        <v>0.80649112063686468</v>
      </c>
      <c r="F22" s="19">
        <v>1709</v>
      </c>
      <c r="G22" s="44">
        <f>F22/F21</f>
        <v>0.81575178997613362</v>
      </c>
      <c r="H22" s="19">
        <v>2441</v>
      </c>
      <c r="I22" s="44">
        <f>H22/H21</f>
        <v>0.84288674033149169</v>
      </c>
      <c r="J22" s="19">
        <v>2116</v>
      </c>
      <c r="K22" s="44">
        <f>J22/J21</f>
        <v>0.85806974858069751</v>
      </c>
      <c r="L22" s="19">
        <v>1160</v>
      </c>
      <c r="M22" s="44">
        <f>L22/L21</f>
        <v>0.8</v>
      </c>
      <c r="N22" s="19">
        <v>2903</v>
      </c>
      <c r="O22" s="44">
        <f>N22/N21</f>
        <v>0.87783489567583917</v>
      </c>
      <c r="P22" s="19">
        <v>2483</v>
      </c>
      <c r="Q22" s="44">
        <f>P22/P21</f>
        <v>0.85355792368511518</v>
      </c>
      <c r="R22" s="19">
        <v>2527</v>
      </c>
      <c r="S22" s="44">
        <f>R22/R21</f>
        <v>0.84177215189873422</v>
      </c>
      <c r="T22" s="19">
        <v>5426</v>
      </c>
      <c r="U22" s="44">
        <f>T22/T21</f>
        <v>0.86346276257161048</v>
      </c>
      <c r="V22" s="19">
        <v>6359</v>
      </c>
      <c r="W22" s="44">
        <f>V22/V21</f>
        <v>0.8773454746136865</v>
      </c>
      <c r="X22" s="19">
        <v>4920</v>
      </c>
      <c r="Y22" s="44">
        <f>X22/X21</f>
        <v>0.89863013698630134</v>
      </c>
      <c r="Z22" s="19">
        <v>2748</v>
      </c>
      <c r="AA22" s="44">
        <f>Z22/Z21</f>
        <v>0.8671505206689808</v>
      </c>
      <c r="AB22" s="19">
        <v>6806</v>
      </c>
      <c r="AC22" s="44">
        <f>AB22/AB21</f>
        <v>0.88585188077573862</v>
      </c>
      <c r="AD22" s="19">
        <v>7763</v>
      </c>
      <c r="AE22" s="44">
        <f>AD22/AD21</f>
        <v>0.87598736176935232</v>
      </c>
      <c r="AF22" s="19">
        <v>6101</v>
      </c>
      <c r="AG22" s="44">
        <f>AF22/AF21</f>
        <v>0.89998524856173479</v>
      </c>
      <c r="AH22" s="19">
        <v>4623</v>
      </c>
      <c r="AI22" s="44">
        <f>AH22/AH21</f>
        <v>0.89350599149594123</v>
      </c>
      <c r="AJ22" s="19">
        <v>3128</v>
      </c>
      <c r="AK22" s="44">
        <f>AJ22/AJ21</f>
        <v>0.86552296624239067</v>
      </c>
      <c r="AL22" s="19">
        <v>1967</v>
      </c>
      <c r="AM22" s="44">
        <f>AL22/AL21</f>
        <v>0.88048343777976723</v>
      </c>
      <c r="AN22" s="19">
        <v>1179</v>
      </c>
      <c r="AO22" s="44">
        <f>AN22/AN21</f>
        <v>0.81704781704781704</v>
      </c>
      <c r="AP22" s="19" t="s">
        <v>110</v>
      </c>
      <c r="AQ22" s="44">
        <f>AP22/AP21</f>
        <v>0.88467069312625823</v>
      </c>
      <c r="AR22" s="19">
        <v>2866</v>
      </c>
      <c r="AS22" s="44">
        <f>AR22/AR21</f>
        <v>0.88429497068805929</v>
      </c>
      <c r="AT22" s="19"/>
      <c r="AU22" s="44" t="e">
        <f>AT22/AT21</f>
        <v>#DIV/0!</v>
      </c>
      <c r="AV22" s="19"/>
      <c r="AW22" s="44" t="e">
        <f>AV22/AV21</f>
        <v>#DIV/0!</v>
      </c>
      <c r="AX22" s="19"/>
      <c r="AY22" s="44" t="e">
        <f>AX22/AX21</f>
        <v>#DIV/0!</v>
      </c>
      <c r="AZ22" s="19"/>
      <c r="BA22" s="44" t="e">
        <f>AZ22/AZ21</f>
        <v>#DIV/0!</v>
      </c>
      <c r="BB22" s="19"/>
      <c r="BC22" s="44" t="e">
        <f>BB22/BB21</f>
        <v>#DIV/0!</v>
      </c>
      <c r="BD22" s="19"/>
      <c r="BE22" s="44" t="e">
        <f>BD22/BD21</f>
        <v>#DIV/0!</v>
      </c>
      <c r="BF22" s="49">
        <f>AVERAGE(B22,D22,F22,H22,J22,L22,N22,P22,R22,T22,V22,X22,Z22,AB22,AD22,AF22,AH22,AJ22,AL22,AN22,AP22,AR22,AT22,AV22,AX22,AZ22,BB22,BD22)</f>
        <v>3439.7142857142858</v>
      </c>
      <c r="BG22" s="59">
        <f>BF22/BF21</f>
        <v>0.87046744513936591</v>
      </c>
      <c r="BH22" s="49">
        <f>SUM(B22,D22,F22,H22,J22,L22,N22,P22,R22,T22,V22,X22,Z22,AB22,AD22,AF22,AH22,AJ22,AL22,AN22,AP22,AR22,AT22,AV22,AX22,AZ22,BB22,BD22)</f>
        <v>72234</v>
      </c>
      <c r="BI22" s="8"/>
    </row>
    <row r="23" spans="1:65">
      <c r="A23" s="9" t="s">
        <v>57</v>
      </c>
      <c r="B23" s="19">
        <v>1344</v>
      </c>
      <c r="C23" s="44">
        <f>B23/B21</f>
        <v>0.66567607726597322</v>
      </c>
      <c r="D23" s="19">
        <v>1034</v>
      </c>
      <c r="E23" s="44">
        <f>D23/D21</f>
        <v>0.63319044703000615</v>
      </c>
      <c r="F23" s="19">
        <v>1285</v>
      </c>
      <c r="G23" s="44">
        <f>F23/F21</f>
        <v>0.61336515513126488</v>
      </c>
      <c r="H23" s="19">
        <v>1794</v>
      </c>
      <c r="I23" s="44">
        <f>H23/H21</f>
        <v>0.61947513812154698</v>
      </c>
      <c r="J23" s="19">
        <v>1556</v>
      </c>
      <c r="K23" s="44">
        <f>J23/J21</f>
        <v>0.63098134630981351</v>
      </c>
      <c r="L23" s="19">
        <v>914</v>
      </c>
      <c r="M23" s="44">
        <f>L23/L21</f>
        <v>0.63034482758620691</v>
      </c>
      <c r="N23" s="19">
        <v>2139</v>
      </c>
      <c r="O23" s="44">
        <f>N23/N21</f>
        <v>0.64680979739945565</v>
      </c>
      <c r="P23" s="19">
        <v>1859</v>
      </c>
      <c r="Q23" s="44">
        <f>P23/P21</f>
        <v>0.639051220350636</v>
      </c>
      <c r="R23" s="19">
        <v>1901</v>
      </c>
      <c r="S23" s="44">
        <f>R23/R21</f>
        <v>0.6332445036642238</v>
      </c>
      <c r="T23" s="19">
        <v>4486</v>
      </c>
      <c r="U23" s="44">
        <f>T23/T21</f>
        <v>0.71387651177593892</v>
      </c>
      <c r="V23" s="19">
        <v>5047</v>
      </c>
      <c r="W23" s="44">
        <f>V23/V21</f>
        <v>0.69633002207505523</v>
      </c>
      <c r="X23" s="19">
        <v>3894</v>
      </c>
      <c r="Y23" s="44">
        <f>X23/X21</f>
        <v>0.71123287671232882</v>
      </c>
      <c r="Z23" s="19">
        <v>2222</v>
      </c>
      <c r="AA23" s="44">
        <f>Z23/Z21</f>
        <v>0.70116756074471442</v>
      </c>
      <c r="AB23" s="19">
        <v>5489</v>
      </c>
      <c r="AC23" s="44">
        <f>AB23/AB21</f>
        <v>0.71443446570350122</v>
      </c>
      <c r="AD23" s="19">
        <v>6424</v>
      </c>
      <c r="AE23" s="44">
        <f>AD23/AD21</f>
        <v>0.72489280072218465</v>
      </c>
      <c r="AF23" s="19">
        <v>4871</v>
      </c>
      <c r="AG23" s="44">
        <f>AF23/AF21</f>
        <v>0.71854255789939514</v>
      </c>
      <c r="AH23" s="19">
        <v>3694</v>
      </c>
      <c r="AI23" s="44">
        <f>AH23/AH21</f>
        <v>0.71395438732122152</v>
      </c>
      <c r="AJ23" s="19">
        <v>2485</v>
      </c>
      <c r="AK23" s="44">
        <f>AJ23/AJ21</f>
        <v>0.68760376314333149</v>
      </c>
      <c r="AL23" s="19">
        <v>1500</v>
      </c>
      <c r="AM23" s="44">
        <f>AL23/AL21</f>
        <v>0.67144136078782457</v>
      </c>
      <c r="AN23" s="19">
        <v>954</v>
      </c>
      <c r="AO23" s="44">
        <f>AN23/AN21</f>
        <v>0.66112266112266116</v>
      </c>
      <c r="AP23" s="19" t="s">
        <v>111</v>
      </c>
      <c r="AQ23" s="44">
        <f>AP23/AP21</f>
        <v>0.66954270923209669</v>
      </c>
      <c r="AR23" s="19">
        <v>2190</v>
      </c>
      <c r="AS23" s="44">
        <f>AR23/AR21</f>
        <v>0.67571737118173403</v>
      </c>
      <c r="AT23" s="19"/>
      <c r="AU23" s="44" t="e">
        <f>AT23/AT21</f>
        <v>#DIV/0!</v>
      </c>
      <c r="AV23" s="19"/>
      <c r="AW23" s="44" t="e">
        <f>AV23/AV21</f>
        <v>#DIV/0!</v>
      </c>
      <c r="AX23" s="19"/>
      <c r="AY23" s="44" t="e">
        <f>AX23/AX21</f>
        <v>#DIV/0!</v>
      </c>
      <c r="AZ23" s="19"/>
      <c r="BA23" s="44" t="e">
        <f>AZ23/AZ21</f>
        <v>#DIV/0!</v>
      </c>
      <c r="BB23" s="19"/>
      <c r="BC23" s="44" t="e">
        <f>BB23/BB21</f>
        <v>#DIV/0!</v>
      </c>
      <c r="BD23" s="19"/>
      <c r="BE23" s="44" t="e">
        <f>BD23/BD21</f>
        <v>#DIV/0!</v>
      </c>
      <c r="BF23" s="49">
        <f>AVERAGE(B23,D23,F23,H23,J23,L23,N23,P23,R23,T23,V23,X23,Z23,AB23,AD23,AF23,AH23,AJ23,AL23,AN23,AP23,AR23,AT23,AV23,AX23,AZ23,BB23,BD23)</f>
        <v>2718.1904761904761</v>
      </c>
      <c r="BG23" s="59">
        <f>BF23/BF21</f>
        <v>0.68787582998927488</v>
      </c>
      <c r="BH23" s="49">
        <f>SUM(B23,D23,F23,H23,J23,L23,N23,P23,R23,T23,V23,X23,Z23,AB23,AD23,AF23,AH23,AJ23,AL23,AN23,AP23,AR23,AT23,AV23,AX23,AZ23,BB23,BD23)</f>
        <v>57082</v>
      </c>
      <c r="BI23" s="8"/>
    </row>
    <row r="24" spans="1:65" ht="15.75" customHeight="1" thickBot="1">
      <c r="A24" s="9" t="s">
        <v>58</v>
      </c>
      <c r="B24" s="19">
        <v>1085</v>
      </c>
      <c r="C24" s="44">
        <f>B24/B21</f>
        <v>0.5373947498761763</v>
      </c>
      <c r="D24" s="19">
        <v>828</v>
      </c>
      <c r="E24" s="44">
        <f>D24/D21</f>
        <v>0.50704225352112675</v>
      </c>
      <c r="F24" s="19">
        <v>1060</v>
      </c>
      <c r="G24" s="44">
        <f>F24/F21</f>
        <v>0.5059665871121718</v>
      </c>
      <c r="H24" s="19">
        <v>1461</v>
      </c>
      <c r="I24" s="44">
        <f>H24/H21</f>
        <v>0.50448895027624308</v>
      </c>
      <c r="J24" s="19">
        <v>1312</v>
      </c>
      <c r="K24" s="44">
        <f>J24/J21</f>
        <v>0.53203568532035683</v>
      </c>
      <c r="L24" s="19">
        <v>724</v>
      </c>
      <c r="M24" s="44">
        <f>L24/L21</f>
        <v>0.49931034482758618</v>
      </c>
      <c r="N24" s="19">
        <v>1743</v>
      </c>
      <c r="O24" s="44">
        <f>N24/N21</f>
        <v>0.52706380405201092</v>
      </c>
      <c r="P24" s="19">
        <v>1515</v>
      </c>
      <c r="Q24" s="44">
        <f>P24/P21</f>
        <v>0.52079752492265385</v>
      </c>
      <c r="R24" s="19">
        <v>1554</v>
      </c>
      <c r="S24" s="44">
        <f>R24/R21</f>
        <v>0.51765489673550968</v>
      </c>
      <c r="T24" s="19">
        <v>3703</v>
      </c>
      <c r="U24" s="44">
        <f>T24/T21</f>
        <v>0.58927434754933161</v>
      </c>
      <c r="V24" s="19">
        <v>4177</v>
      </c>
      <c r="W24" s="44">
        <f>V24/V21</f>
        <v>0.57629690949227375</v>
      </c>
      <c r="X24" s="19">
        <v>3215</v>
      </c>
      <c r="Y24" s="44">
        <f>X24/X21</f>
        <v>0.58721461187214608</v>
      </c>
      <c r="Z24" s="19">
        <v>1817</v>
      </c>
      <c r="AA24" s="44">
        <f>Z24/Z21</f>
        <v>0.57336699274218994</v>
      </c>
      <c r="AB24" s="19">
        <v>4534</v>
      </c>
      <c r="AC24" s="44">
        <f>AB24/AB21</f>
        <v>0.59013406221528053</v>
      </c>
      <c r="AD24" s="19">
        <v>5300</v>
      </c>
      <c r="AE24" s="44">
        <f>AD24/AD21</f>
        <v>0.59805912886481605</v>
      </c>
      <c r="AF24" s="19">
        <v>4011</v>
      </c>
      <c r="AG24" s="44">
        <f>AF24/AF21</f>
        <v>0.59168018881840978</v>
      </c>
      <c r="AH24" s="19">
        <v>3030</v>
      </c>
      <c r="AI24" s="44">
        <f>AH24/AH21</f>
        <v>0.5856204097410127</v>
      </c>
      <c r="AJ24" s="19">
        <v>2025</v>
      </c>
      <c r="AK24" s="44">
        <f>AJ24/AJ21</f>
        <v>0.56032097399003877</v>
      </c>
      <c r="AL24" s="19">
        <v>1221</v>
      </c>
      <c r="AM24" s="44">
        <f>AL24/AL21</f>
        <v>0.5465532676812892</v>
      </c>
      <c r="AN24" s="19">
        <v>759</v>
      </c>
      <c r="AO24" s="44">
        <f>AN24/AN21</f>
        <v>0.52598752598752596</v>
      </c>
      <c r="AP24" s="19" t="s">
        <v>112</v>
      </c>
      <c r="AQ24" s="44">
        <f>AP24/AP21</f>
        <v>0.55277538107563995</v>
      </c>
      <c r="AR24" s="24">
        <v>1801</v>
      </c>
      <c r="AS24" s="44">
        <f>AR24/AR21</f>
        <v>0.5556926874421475</v>
      </c>
      <c r="AT24" s="19"/>
      <c r="AU24" s="44" t="e">
        <f>AT24/AT21</f>
        <v>#DIV/0!</v>
      </c>
      <c r="AV24" s="19"/>
      <c r="AW24" s="44" t="e">
        <f>AV24/AV21</f>
        <v>#DIV/0!</v>
      </c>
      <c r="AX24" s="19"/>
      <c r="AY24" s="44" t="e">
        <f>AX24/AX21</f>
        <v>#DIV/0!</v>
      </c>
      <c r="AZ24" s="19"/>
      <c r="BA24" s="44" t="e">
        <f>AZ24/AZ21</f>
        <v>#DIV/0!</v>
      </c>
      <c r="BB24" s="19"/>
      <c r="BC24" s="44" t="e">
        <f>BB24/BB21</f>
        <v>#DIV/0!</v>
      </c>
      <c r="BD24" s="19"/>
      <c r="BE24" s="44" t="e">
        <f>BD24/BD21</f>
        <v>#DIV/0!</v>
      </c>
      <c r="BF24" s="50">
        <f>AVERAGE(B24,D24,F24,H24,J24,L24,N24,P24,R24,T24,V24,X24,Z24,AB24,AD24,AF24,AH24,AJ24,AL24,AN24,AP24,AR24,AT24,AV24,AX24,AZ24,BB24,BD24)</f>
        <v>2232.1428571428573</v>
      </c>
      <c r="BG24" s="62">
        <f>BF24/BF21</f>
        <v>0.56487473337912586</v>
      </c>
      <c r="BH24" s="50">
        <f>SUM(B24,D24,F24,H24,J24,L24,N24,P24,R24,T24,V24,X24,Z24,AB24,AD24,AF24,AH24,AJ24,AL24,AN24,AP24,AR24,AT24,AV24,AX24,AZ24,BB24,BD24)</f>
        <v>46875</v>
      </c>
      <c r="BI24" s="8"/>
    </row>
    <row r="25" spans="1:65">
      <c r="A25" s="6" t="s">
        <v>59</v>
      </c>
      <c r="B25" s="21"/>
      <c r="C25" s="46"/>
      <c r="D25" s="21"/>
      <c r="E25" s="46"/>
      <c r="F25" s="21"/>
      <c r="G25" s="46"/>
      <c r="H25" s="21"/>
      <c r="I25" s="46"/>
      <c r="J25" s="21"/>
      <c r="K25" s="46"/>
      <c r="L25" s="21"/>
      <c r="M25" s="46"/>
      <c r="N25" s="21"/>
      <c r="O25" s="46"/>
      <c r="P25" s="21"/>
      <c r="Q25" s="46"/>
      <c r="R25" s="21"/>
      <c r="S25" s="46"/>
      <c r="T25" s="21"/>
      <c r="U25" s="46"/>
      <c r="V25" s="21"/>
      <c r="W25" s="46"/>
      <c r="X25" s="21"/>
      <c r="Y25" s="46"/>
      <c r="Z25" s="21"/>
      <c r="AA25" s="46"/>
      <c r="AB25" s="21"/>
      <c r="AC25" s="46"/>
      <c r="AD25" s="21"/>
      <c r="AE25" s="46"/>
      <c r="AF25" s="21"/>
      <c r="AG25" s="46"/>
      <c r="AH25" s="21"/>
      <c r="AI25" s="46"/>
      <c r="AJ25" s="21"/>
      <c r="AK25" s="46"/>
      <c r="AL25" s="21"/>
      <c r="AM25" s="46"/>
      <c r="AN25" s="21"/>
      <c r="AO25" s="46"/>
      <c r="AP25" s="21"/>
      <c r="AQ25" s="46"/>
      <c r="AR25" s="21"/>
      <c r="AS25" s="46"/>
      <c r="AT25" s="21"/>
      <c r="AU25" s="46"/>
      <c r="AV25" s="21"/>
      <c r="AW25" s="46"/>
      <c r="AX25" s="21"/>
      <c r="AY25" s="46"/>
      <c r="AZ25" s="21"/>
      <c r="BA25" s="46"/>
      <c r="BB25" s="21"/>
      <c r="BC25" s="46"/>
      <c r="BD25" s="21"/>
      <c r="BE25" s="46"/>
      <c r="BF25" s="49"/>
      <c r="BG25" s="60"/>
      <c r="BH25" s="49"/>
      <c r="BI25" s="8"/>
    </row>
    <row r="26" spans="1:65">
      <c r="A26" s="9" t="s">
        <v>60</v>
      </c>
      <c r="B26" s="19">
        <v>746</v>
      </c>
      <c r="C26" s="44">
        <f>B26/B21</f>
        <v>0.36948984645864291</v>
      </c>
      <c r="D26" s="19">
        <v>594</v>
      </c>
      <c r="E26" s="44">
        <f>D26/D21</f>
        <v>0.36374770361298225</v>
      </c>
      <c r="F26" s="19">
        <v>712</v>
      </c>
      <c r="G26" s="44">
        <f>F26/F21</f>
        <v>0.33985680190930789</v>
      </c>
      <c r="H26" s="19">
        <v>945</v>
      </c>
      <c r="I26" s="44">
        <f>H26/H21</f>
        <v>0.32631215469613262</v>
      </c>
      <c r="J26" s="19">
        <v>832</v>
      </c>
      <c r="K26" s="44">
        <f>J26/J21</f>
        <v>0.33738848337388483</v>
      </c>
      <c r="L26" s="19">
        <v>513</v>
      </c>
      <c r="M26" s="44">
        <f>L26/L21</f>
        <v>0.35379310344827586</v>
      </c>
      <c r="N26" s="19">
        <v>1131</v>
      </c>
      <c r="O26" s="44">
        <f>N26/N21</f>
        <v>0.34200181433323251</v>
      </c>
      <c r="P26" s="19">
        <v>986</v>
      </c>
      <c r="Q26" s="44">
        <f>P26/P21</f>
        <v>0.33894809212787902</v>
      </c>
      <c r="R26" s="19">
        <v>1077</v>
      </c>
      <c r="S26" s="44">
        <f>R26/R21</f>
        <v>0.35876082611592269</v>
      </c>
      <c r="T26" s="19">
        <v>2388</v>
      </c>
      <c r="U26" s="44">
        <f>T26/T21</f>
        <v>0.38001273074474856</v>
      </c>
      <c r="V26" s="19">
        <v>2660</v>
      </c>
      <c r="W26" s="44">
        <f>V26/V21</f>
        <v>0.36699779249448122</v>
      </c>
      <c r="X26" s="19">
        <v>2004</v>
      </c>
      <c r="Y26" s="44">
        <f>X26/X21</f>
        <v>0.36602739726027395</v>
      </c>
      <c r="Z26" s="19">
        <v>1207</v>
      </c>
      <c r="AA26" s="44">
        <f>Z26/Z21</f>
        <v>0.38087724834332598</v>
      </c>
      <c r="AB26" s="19">
        <v>2936</v>
      </c>
      <c r="AC26" s="44">
        <f>AB26/AB21</f>
        <v>0.38214239229467656</v>
      </c>
      <c r="AD26" s="19">
        <v>3297</v>
      </c>
      <c r="AE26" s="44">
        <f>AD26/AD21</f>
        <v>0.37203791469194314</v>
      </c>
      <c r="AF26" s="19">
        <v>2548</v>
      </c>
      <c r="AG26" s="44">
        <f>AF26/AF21</f>
        <v>0.37586664699808231</v>
      </c>
      <c r="AH26" s="19">
        <v>1988</v>
      </c>
      <c r="AI26" s="44">
        <f>AH26/AH21</f>
        <v>0.384228836490143</v>
      </c>
      <c r="AJ26" s="19">
        <v>1271</v>
      </c>
      <c r="AK26" s="44">
        <f>AJ26/AJ21</f>
        <v>0.35168788046485888</v>
      </c>
      <c r="AL26" s="19">
        <v>811</v>
      </c>
      <c r="AM26" s="44">
        <f>AL26/AL21</f>
        <v>0.36302596239928381</v>
      </c>
      <c r="AN26" s="19">
        <v>520</v>
      </c>
      <c r="AO26" s="44">
        <f>AN26/AN21</f>
        <v>0.36036036036036034</v>
      </c>
      <c r="AP26" s="19" t="s">
        <v>113</v>
      </c>
      <c r="AQ26" s="44">
        <f>AP26/AP21</f>
        <v>0.34771354616048317</v>
      </c>
      <c r="AR26" s="19">
        <v>1129</v>
      </c>
      <c r="AS26" s="44">
        <f>AR26/AR21</f>
        <v>0.34834927491514966</v>
      </c>
      <c r="AT26" s="19"/>
      <c r="AU26" s="44" t="e">
        <f>AT26/AT21</f>
        <v>#DIV/0!</v>
      </c>
      <c r="AV26" s="19"/>
      <c r="AW26" s="44" t="e">
        <f>AV26/AV21</f>
        <v>#DIV/0!</v>
      </c>
      <c r="AX26" s="19"/>
      <c r="AY26" s="44" t="e">
        <f>AX26/AX21</f>
        <v>#DIV/0!</v>
      </c>
      <c r="AZ26" s="19"/>
      <c r="BA26" s="44" t="e">
        <f>AZ26/AZ21</f>
        <v>#DIV/0!</v>
      </c>
      <c r="BB26" s="19"/>
      <c r="BC26" s="44" t="e">
        <f>BB26/BB21</f>
        <v>#DIV/0!</v>
      </c>
      <c r="BD26" s="19"/>
      <c r="BE26" s="44" t="e">
        <f>BD26/BD21</f>
        <v>#DIV/0!</v>
      </c>
      <c r="BF26" s="49">
        <f>AVERAGE(B26,D26,F26,H26,J26,L26,N26,P26,R26,T26,V26,X26,Z26,AB26,AD26,AF26,AH26,AJ26,AL26,AN26,AP26,AR26,AT26,AV26,AX26,AZ26,BB26,BD26)</f>
        <v>1442.6190476190477</v>
      </c>
      <c r="BG26" s="60">
        <f>BF26/BF21</f>
        <v>0.3650747743513732</v>
      </c>
      <c r="BH26" s="49">
        <f>SUM(B26,D26,F26,H26,J26,L26,N26,P26,R26,T26,V26,X26,Z26,AB26,AD26,AF26,AH26,AJ26,AL26,AN26,AP26,AR26,AT26,AV26,AX26,AZ26,BB26,BD26)</f>
        <v>30295</v>
      </c>
      <c r="BI26" s="8"/>
    </row>
    <row r="27" spans="1:65">
      <c r="A27" s="9" t="s">
        <v>57</v>
      </c>
      <c r="B27" s="19">
        <v>648</v>
      </c>
      <c r="C27" s="44">
        <f>B27/B21</f>
        <v>0.3209509658246657</v>
      </c>
      <c r="D27" s="19">
        <v>492</v>
      </c>
      <c r="E27" s="44">
        <f>D27/D21</f>
        <v>0.30128597672994489</v>
      </c>
      <c r="F27" s="19">
        <v>595</v>
      </c>
      <c r="G27" s="44">
        <f>F27/F21</f>
        <v>0.28400954653937949</v>
      </c>
      <c r="H27" s="19">
        <v>770</v>
      </c>
      <c r="I27" s="44">
        <f>H27/H21</f>
        <v>0.26588397790055246</v>
      </c>
      <c r="J27" s="19">
        <v>682</v>
      </c>
      <c r="K27" s="44">
        <f>J27/J21</f>
        <v>0.27656123276561234</v>
      </c>
      <c r="L27" s="19">
        <v>433</v>
      </c>
      <c r="M27" s="44">
        <f>L27/L21</f>
        <v>0.29862068965517241</v>
      </c>
      <c r="N27" s="19">
        <v>932</v>
      </c>
      <c r="O27" s="44">
        <f>N27/N21</f>
        <v>0.28182642878742065</v>
      </c>
      <c r="P27" s="19">
        <v>821</v>
      </c>
      <c r="Q27" s="44">
        <f>P27/P21</f>
        <v>0.28222756961155038</v>
      </c>
      <c r="R27" s="19">
        <v>908</v>
      </c>
      <c r="S27" s="44">
        <f>R27/R21</f>
        <v>0.30246502331778813</v>
      </c>
      <c r="T27" s="19">
        <v>2101</v>
      </c>
      <c r="U27" s="44">
        <f>T27/T21</f>
        <v>0.3343411839592616</v>
      </c>
      <c r="V27" s="19">
        <v>2303</v>
      </c>
      <c r="W27" s="44">
        <f>V27/V21</f>
        <v>0.31774282560706402</v>
      </c>
      <c r="X27" s="19">
        <v>1743</v>
      </c>
      <c r="Y27" s="44">
        <f>X27/X21</f>
        <v>0.31835616438356162</v>
      </c>
      <c r="Z27" s="19">
        <v>1035</v>
      </c>
      <c r="AA27" s="44">
        <f>Z27/Z21</f>
        <v>0.32660145156200693</v>
      </c>
      <c r="AB27" s="19">
        <v>2561</v>
      </c>
      <c r="AC27" s="44">
        <f>AB27/AB21</f>
        <v>0.33333333333333331</v>
      </c>
      <c r="AD27" s="19">
        <v>2936</v>
      </c>
      <c r="AE27" s="44">
        <f>AD27/AD21</f>
        <v>0.33130218912209436</v>
      </c>
      <c r="AF27" s="19">
        <v>2226</v>
      </c>
      <c r="AG27" s="44">
        <f>AF27/AF21</f>
        <v>0.32836701578403893</v>
      </c>
      <c r="AH27" s="19">
        <v>1702</v>
      </c>
      <c r="AI27" s="44">
        <f>AH27/AH21</f>
        <v>0.3289524545805953</v>
      </c>
      <c r="AJ27" s="19">
        <v>1101</v>
      </c>
      <c r="AK27" s="44">
        <f>AJ27/AJ21</f>
        <v>0.30464858882125068</v>
      </c>
      <c r="AL27" s="19">
        <v>671</v>
      </c>
      <c r="AM27" s="44">
        <f>AL27/AL21</f>
        <v>0.30035810205908686</v>
      </c>
      <c r="AN27" s="19">
        <v>439</v>
      </c>
      <c r="AO27" s="44">
        <f>AN27/AN21</f>
        <v>0.30422730422730421</v>
      </c>
      <c r="AP27" s="19" t="s">
        <v>114</v>
      </c>
      <c r="AQ27" s="44">
        <f>AP27/AP21</f>
        <v>0.28616623526028184</v>
      </c>
      <c r="AR27" s="19">
        <v>931</v>
      </c>
      <c r="AS27" s="44">
        <f>AR27/AR21</f>
        <v>0.28725701943844495</v>
      </c>
      <c r="AT27" s="19"/>
      <c r="AU27" s="44" t="e">
        <f>AT27/AT21</f>
        <v>#DIV/0!</v>
      </c>
      <c r="AV27" s="19"/>
      <c r="AW27" s="44" t="e">
        <f>AV27/AV21</f>
        <v>#DIV/0!</v>
      </c>
      <c r="AX27" s="19"/>
      <c r="AY27" s="44" t="e">
        <f>AX27/AX21</f>
        <v>#DIV/0!</v>
      </c>
      <c r="AZ27" s="19"/>
      <c r="BA27" s="44" t="e">
        <f>AZ27/AZ21</f>
        <v>#DIV/0!</v>
      </c>
      <c r="BB27" s="19"/>
      <c r="BC27" s="44" t="e">
        <f>BB27/BB21</f>
        <v>#DIV/0!</v>
      </c>
      <c r="BD27" s="19"/>
      <c r="BE27" s="44" t="e">
        <f>BD27/BD21</f>
        <v>#DIV/0!</v>
      </c>
      <c r="BF27" s="49">
        <f>AVERAGE(B27,D27,F27,H27,J27,L27,N27,P27,R27,T27,V27,X27,Z27,AB27,AD27,AF27,AH27,AJ27,AL27,AN27,AP27,AR27,AT27,AV27,AX27,AZ27,BB27,BD27)</f>
        <v>1239.5238095238096</v>
      </c>
      <c r="BG27" s="60">
        <f>BF27/BF21</f>
        <v>0.31367870527698449</v>
      </c>
      <c r="BH27" s="49">
        <f>SUM(B27,D27,F27,H27,J27,L27,N27,P27,R27,T27,V27,X27,Z27,AB27,AD27,AF27,AH27,AJ27,AL27,AN27,AP27,AR27,AT27,AV27,AX27,AZ27,BB27,BD27)</f>
        <v>26030</v>
      </c>
      <c r="BI27" s="8"/>
    </row>
    <row r="28" spans="1:65" ht="15.75" customHeight="1" thickBot="1">
      <c r="A28" s="9" t="s">
        <v>58</v>
      </c>
      <c r="B28" s="19">
        <v>520</v>
      </c>
      <c r="C28" s="44">
        <f>B28/B21</f>
        <v>0.25755324418028724</v>
      </c>
      <c r="D28" s="19">
        <v>388</v>
      </c>
      <c r="E28" s="44">
        <f>D28/D21</f>
        <v>0.23759951010410288</v>
      </c>
      <c r="F28" s="19">
        <v>493</v>
      </c>
      <c r="G28" s="44">
        <f>F28/F21</f>
        <v>0.23532219570405727</v>
      </c>
      <c r="H28" s="19">
        <v>621</v>
      </c>
      <c r="I28" s="44">
        <f>H28/H21</f>
        <v>0.21443370165745856</v>
      </c>
      <c r="J28" s="19">
        <v>575</v>
      </c>
      <c r="K28" s="44">
        <f>J28/J21</f>
        <v>0.23317112733171128</v>
      </c>
      <c r="L28" s="19">
        <v>324</v>
      </c>
      <c r="M28" s="44">
        <f>L28/L21</f>
        <v>0.22344827586206897</v>
      </c>
      <c r="N28" s="19">
        <v>758</v>
      </c>
      <c r="O28" s="44">
        <f>N28/N21</f>
        <v>0.22921076504384638</v>
      </c>
      <c r="P28" s="19">
        <v>654</v>
      </c>
      <c r="Q28" s="44">
        <f>P28/P21</f>
        <v>0.22481952561017532</v>
      </c>
      <c r="R28" s="19">
        <v>726</v>
      </c>
      <c r="S28" s="44">
        <f>R28/R21</f>
        <v>0.24183877415056629</v>
      </c>
      <c r="T28" s="19">
        <v>1740</v>
      </c>
      <c r="U28" s="44">
        <f>T28/T21</f>
        <v>0.27689369828134947</v>
      </c>
      <c r="V28" s="19">
        <v>1893</v>
      </c>
      <c r="W28" s="44">
        <f>V28/V21</f>
        <v>0.26117549668874174</v>
      </c>
      <c r="X28" s="19">
        <v>1421</v>
      </c>
      <c r="Y28" s="44">
        <f>X28/X21</f>
        <v>0.25954337899543378</v>
      </c>
      <c r="Z28" s="19">
        <v>825</v>
      </c>
      <c r="AA28" s="44">
        <f>Z28/Z21</f>
        <v>0.26033449037551276</v>
      </c>
      <c r="AB28" s="19">
        <v>2114</v>
      </c>
      <c r="AC28" s="44">
        <f>AB28/AB21</f>
        <v>0.2751529350514122</v>
      </c>
      <c r="AD28" s="19">
        <v>2405</v>
      </c>
      <c r="AE28" s="44">
        <f>AD28/AD21</f>
        <v>0.2713834348905439</v>
      </c>
      <c r="AF28" s="19">
        <v>1818</v>
      </c>
      <c r="AG28" s="44">
        <f>AF28/AF21</f>
        <v>0.26818114766189705</v>
      </c>
      <c r="AH28" s="19">
        <v>1388</v>
      </c>
      <c r="AI28" s="44">
        <f>AH28/AH21</f>
        <v>0.26826439891766524</v>
      </c>
      <c r="AJ28" s="19">
        <v>891</v>
      </c>
      <c r="AK28" s="44">
        <f>AJ28/AJ21</f>
        <v>0.24654122855561705</v>
      </c>
      <c r="AL28" s="19">
        <v>527</v>
      </c>
      <c r="AM28" s="44">
        <f>AL28/AL21</f>
        <v>0.23589973142345569</v>
      </c>
      <c r="AN28" s="19">
        <v>351</v>
      </c>
      <c r="AO28" s="44">
        <f>AN28/AN21</f>
        <v>0.24324324324324326</v>
      </c>
      <c r="AP28" s="19" t="s">
        <v>115</v>
      </c>
      <c r="AQ28" s="44">
        <f>AP28/AP21</f>
        <v>0.22979580097785446</v>
      </c>
      <c r="AR28" s="19">
        <v>751</v>
      </c>
      <c r="AS28" s="44">
        <f>AR28/AR21</f>
        <v>0.23171860536871336</v>
      </c>
      <c r="AT28" s="19"/>
      <c r="AU28" s="44" t="e">
        <f>AT28/AT21</f>
        <v>#DIV/0!</v>
      </c>
      <c r="AV28" s="19"/>
      <c r="AW28" s="44" t="e">
        <f>AV28/AV21</f>
        <v>#DIV/0!</v>
      </c>
      <c r="AX28" s="19"/>
      <c r="AY28" s="44" t="e">
        <f>AX28/AX21</f>
        <v>#DIV/0!</v>
      </c>
      <c r="AZ28" s="19"/>
      <c r="BA28" s="44" t="e">
        <f>AZ28/AZ21</f>
        <v>#DIV/0!</v>
      </c>
      <c r="BB28" s="19"/>
      <c r="BC28" s="44" t="e">
        <f>BB28/BB21</f>
        <v>#DIV/0!</v>
      </c>
      <c r="BD28" s="19"/>
      <c r="BE28" s="44" t="e">
        <f>BD28/BD21</f>
        <v>#DIV/0!</v>
      </c>
      <c r="BF28" s="49">
        <f>AVERAGE(B28,D28,F28,H28,J28,L28,N28,P28,R28,T28,V28,X28,Z28,AB28,AD28,AF28,AH28,AJ28,AL28,AN28,AP28,AR28,AT28,AV28,AX28,AZ28,BB28,BD28)</f>
        <v>1008.7142857142857</v>
      </c>
      <c r="BG28" s="60">
        <f>BF28/BF21</f>
        <v>0.25526915151296048</v>
      </c>
      <c r="BH28" s="49">
        <f>SUM(B28,D28,F28,H28,J28,L28,N28,P28,R28,T28,V28,X28,Z28,AB28,AD28,AF28,AH28,AJ28,AL28,AN28,AP28,AR28,AT28,AV28,AX28,AZ28,BB28,BD28)</f>
        <v>21183</v>
      </c>
      <c r="BI28" s="8"/>
    </row>
    <row r="29" spans="1:65" ht="15.75" customHeight="1" thickBot="1">
      <c r="A29" s="10" t="s">
        <v>61</v>
      </c>
      <c r="B29" s="23">
        <v>2410</v>
      </c>
      <c r="C29" s="35"/>
      <c r="D29" s="23">
        <v>1965</v>
      </c>
      <c r="E29" s="35"/>
      <c r="F29" s="23">
        <v>2509</v>
      </c>
      <c r="G29" s="35"/>
      <c r="H29" s="23">
        <v>3513</v>
      </c>
      <c r="I29" s="35"/>
      <c r="J29" s="23">
        <v>2681</v>
      </c>
      <c r="K29" s="35"/>
      <c r="L29" s="23">
        <v>1508</v>
      </c>
      <c r="M29" s="35"/>
      <c r="N29" s="23">
        <v>3252</v>
      </c>
      <c r="O29" s="35"/>
      <c r="P29" s="23">
        <v>3160</v>
      </c>
      <c r="Q29" s="35"/>
      <c r="R29" s="23">
        <v>3030</v>
      </c>
      <c r="S29" s="35"/>
      <c r="T29" s="23">
        <v>7413</v>
      </c>
      <c r="U29" s="35"/>
      <c r="V29" s="23">
        <v>7883</v>
      </c>
      <c r="W29" s="35"/>
      <c r="X29" s="23">
        <v>5194</v>
      </c>
      <c r="Y29" s="35"/>
      <c r="Z29" s="23">
        <v>3010</v>
      </c>
      <c r="AA29" s="35"/>
      <c r="AB29" s="23">
        <v>7320</v>
      </c>
      <c r="AC29" s="35"/>
      <c r="AD29" s="23">
        <v>9955</v>
      </c>
      <c r="AE29" s="35"/>
      <c r="AF29" s="23">
        <v>6356</v>
      </c>
      <c r="AG29" s="35"/>
      <c r="AH29" s="23">
        <v>4704</v>
      </c>
      <c r="AI29" s="35"/>
      <c r="AJ29" s="23">
        <v>3601</v>
      </c>
      <c r="AK29" s="35"/>
      <c r="AL29" s="23">
        <v>2173</v>
      </c>
      <c r="AM29" s="35"/>
      <c r="AN29" s="23">
        <v>1441</v>
      </c>
      <c r="AO29" s="35"/>
      <c r="AP29" s="23" t="s">
        <v>116</v>
      </c>
      <c r="AQ29" s="35"/>
      <c r="AR29" s="23">
        <v>3368</v>
      </c>
      <c r="AS29" s="35"/>
      <c r="AT29" s="23"/>
      <c r="AU29" s="35"/>
      <c r="AV29" s="23"/>
      <c r="AW29" s="35"/>
      <c r="AX29" s="23"/>
      <c r="AY29" s="35"/>
      <c r="AZ29" s="23"/>
      <c r="BA29" s="35"/>
      <c r="BB29" s="23"/>
      <c r="BC29" s="35"/>
      <c r="BD29" s="23"/>
      <c r="BE29" s="35"/>
      <c r="BF29" s="55">
        <f>AVERAGE(B29,D29,F29,H29,J29,L29,N29,P29,R29,T29,V29,X29,Z29,AB29,AD29,AF29,AH29,AJ29,AL29,AN29,AP29,AR29,AT29,AV29,AX29,AZ29,BB29,BD29)</f>
        <v>4116.4761904761908</v>
      </c>
      <c r="BG29" s="63"/>
      <c r="BH29" s="55">
        <f>SUM(B29,D29,F29,H29,J29,L29,N29,P29,R29,T29,V29,X29,Z29,AB29,AD29,AF29,AH29,AJ29,AL29,AN29,AP29,AR29,AT29,AV29,AX29,AZ29,BB29,BD29)</f>
        <v>86446</v>
      </c>
      <c r="BI29" s="8"/>
    </row>
    <row r="30" spans="1:65">
      <c r="A30" s="6" t="s">
        <v>62</v>
      </c>
      <c r="B30" s="21"/>
      <c r="C30" s="46"/>
      <c r="D30" s="21"/>
      <c r="E30" s="46"/>
      <c r="F30" s="21"/>
      <c r="G30" s="46"/>
      <c r="H30" s="21"/>
      <c r="I30" s="46"/>
      <c r="J30" s="21"/>
      <c r="K30" s="46"/>
      <c r="L30" s="21"/>
      <c r="M30" s="46"/>
      <c r="N30" s="21"/>
      <c r="O30" s="46"/>
      <c r="P30" s="21"/>
      <c r="Q30" s="46"/>
      <c r="R30" s="21"/>
      <c r="S30" s="46"/>
      <c r="T30" s="21"/>
      <c r="U30" s="46"/>
      <c r="V30" s="21"/>
      <c r="W30" s="46"/>
      <c r="X30" s="21"/>
      <c r="Y30" s="46"/>
      <c r="Z30" s="21"/>
      <c r="AA30" s="46"/>
      <c r="AB30" s="21"/>
      <c r="AC30" s="46"/>
      <c r="AD30" s="21"/>
      <c r="AE30" s="46"/>
      <c r="AF30" s="21"/>
      <c r="AG30" s="46"/>
      <c r="AH30" s="21"/>
      <c r="AI30" s="46"/>
      <c r="AJ30" s="21"/>
      <c r="AK30" s="46"/>
      <c r="AL30" s="21"/>
      <c r="AM30" s="46"/>
      <c r="AN30" s="21"/>
      <c r="AO30" s="46"/>
      <c r="AP30" s="21"/>
      <c r="AQ30" s="46"/>
      <c r="AR30" s="21"/>
      <c r="AS30" s="46"/>
      <c r="AT30" s="21"/>
      <c r="AU30" s="46"/>
      <c r="AV30" s="21"/>
      <c r="AW30" s="46"/>
      <c r="AX30" s="21"/>
      <c r="AY30" s="46"/>
      <c r="AZ30" s="21"/>
      <c r="BA30" s="46"/>
      <c r="BB30" s="21"/>
      <c r="BC30" s="46"/>
      <c r="BD30" s="21"/>
      <c r="BE30" s="46"/>
      <c r="BF30" s="49"/>
      <c r="BG30" s="59"/>
      <c r="BH30" s="49"/>
      <c r="BI30" s="8"/>
    </row>
    <row r="31" spans="1:65">
      <c r="A31" s="9" t="s">
        <v>63</v>
      </c>
      <c r="B31" s="19">
        <v>10299</v>
      </c>
      <c r="C31" s="38">
        <f>B31/B3</f>
        <v>0.4569210292812777</v>
      </c>
      <c r="D31" s="19">
        <v>9345</v>
      </c>
      <c r="E31" s="38">
        <f>D31/D4</f>
        <v>1.1966961198616981</v>
      </c>
      <c r="F31" s="19">
        <v>10639</v>
      </c>
      <c r="G31" s="38">
        <f>F31/F4</f>
        <v>1.1957963358435428</v>
      </c>
      <c r="H31" s="19">
        <v>12428</v>
      </c>
      <c r="I31" s="38">
        <f>H31/H4</f>
        <v>1.2306168927616596</v>
      </c>
      <c r="J31" s="19">
        <v>10315</v>
      </c>
      <c r="K31" s="38">
        <f>J31/J4</f>
        <v>1.2275377841247173</v>
      </c>
      <c r="L31" s="19">
        <v>7988</v>
      </c>
      <c r="M31" s="38">
        <f>L31/L4</f>
        <v>1.20428162219207</v>
      </c>
      <c r="N31" s="19">
        <v>11902</v>
      </c>
      <c r="O31" s="38">
        <f>N31/N4</f>
        <v>1.2337514253135691</v>
      </c>
      <c r="P31" s="19">
        <v>11891</v>
      </c>
      <c r="Q31" s="38">
        <f>P31/P4</f>
        <v>1.2272680359170194</v>
      </c>
      <c r="R31" s="19">
        <v>11763</v>
      </c>
      <c r="S31" s="38">
        <f>R31/R4</f>
        <v>1.2244196939731447</v>
      </c>
      <c r="T31" s="19">
        <v>19207</v>
      </c>
      <c r="U31" s="38">
        <f>T31/T4</f>
        <v>1.2163257551769995</v>
      </c>
      <c r="V31" s="19">
        <v>20232</v>
      </c>
      <c r="W31" s="38">
        <f>V31/V4</f>
        <v>1.2397058823529412</v>
      </c>
      <c r="X31" s="19">
        <v>14717</v>
      </c>
      <c r="Y31" s="38">
        <f>X31/X4</f>
        <v>1.2234599717349739</v>
      </c>
      <c r="Z31" s="19">
        <v>11151</v>
      </c>
      <c r="AA31" s="38">
        <f>Z31/Z4</f>
        <v>1.1958176943699732</v>
      </c>
      <c r="AB31" s="19">
        <v>19213</v>
      </c>
      <c r="AC31" s="38">
        <f>AB31/AB4</f>
        <v>1.2309712967708868</v>
      </c>
      <c r="AD31" s="19">
        <v>23495</v>
      </c>
      <c r="AE31" s="38">
        <f>AD31/AD4</f>
        <v>1.2426614481409002</v>
      </c>
      <c r="AF31" s="19">
        <v>17480</v>
      </c>
      <c r="AG31" s="38">
        <f>AF31/AF4</f>
        <v>1.2478583666476299</v>
      </c>
      <c r="AH31" s="19">
        <v>14252</v>
      </c>
      <c r="AI31" s="38">
        <f>AH31/AH4</f>
        <v>1.2418961310561172</v>
      </c>
      <c r="AJ31" s="19">
        <v>12916</v>
      </c>
      <c r="AK31" s="38">
        <f>AJ31/AJ4</f>
        <v>1.2522784564669383</v>
      </c>
      <c r="AL31" s="19">
        <v>9606</v>
      </c>
      <c r="AM31" s="38">
        <f>AL31/AL4</f>
        <v>1.2324865280985373</v>
      </c>
      <c r="AN31" s="19">
        <v>8049</v>
      </c>
      <c r="AO31" s="38">
        <f>AN31/AN4</f>
        <v>1.2154938085170643</v>
      </c>
      <c r="AP31" s="19" t="s">
        <v>117</v>
      </c>
      <c r="AQ31" s="38">
        <f>AP31/AP4</f>
        <v>1.2457549567869852</v>
      </c>
      <c r="AR31" s="19">
        <v>12119</v>
      </c>
      <c r="AS31" s="38">
        <f>AR31/AR4</f>
        <v>1.2357499745080045</v>
      </c>
      <c r="AT31" s="19"/>
      <c r="AU31" s="38">
        <f>AT31/AT4</f>
        <v>0</v>
      </c>
      <c r="AV31" s="19"/>
      <c r="AW31" s="38" t="e">
        <f>AV31/AV4</f>
        <v>#DIV/0!</v>
      </c>
      <c r="AX31" s="19"/>
      <c r="AY31" s="38" t="e">
        <f>AX31/AX4</f>
        <v>#DIV/0!</v>
      </c>
      <c r="AZ31" s="19"/>
      <c r="BA31" s="38" t="e">
        <f>AZ31/AZ4</f>
        <v>#DIV/0!</v>
      </c>
      <c r="BB31" s="19"/>
      <c r="BC31" s="38" t="e">
        <f>BB31/BB4</f>
        <v>#DIV/0!</v>
      </c>
      <c r="BD31" s="19"/>
      <c r="BE31" s="38" t="e">
        <f>BD31/BD4</f>
        <v>#DIV/0!</v>
      </c>
      <c r="BF31" s="49">
        <f t="shared" ref="BF31:BF37" si="0">AVERAGE(B31,D31,F31,H31,J31,L31,N31,P31,R31,T31,V31,X31,Z31,AB31,AD31,AF31,AH31,AJ31,AL31,AN31,AP31,AR31,AT31,AV31,AX31,AZ31,BB31,BD31)</f>
        <v>13286.047619047618</v>
      </c>
      <c r="BG31" s="59">
        <f>BF31/BF4</f>
        <v>1.2530101167728487</v>
      </c>
      <c r="BH31" s="49">
        <f t="shared" ref="BH31:BH37" si="1">SUM(B31,D31,F31,H31,J31,L31,N31,P31,R31,T31,V31,X31,Z31,AB31,AD31,AF31,AH31,AJ31,AL31,AN31,AP31,AR31,AT31,AV31,AX31,AZ31,BB31,BD31)</f>
        <v>279007</v>
      </c>
      <c r="BI31" s="8"/>
    </row>
    <row r="32" spans="1:65">
      <c r="A32" s="9" t="s">
        <v>64</v>
      </c>
      <c r="B32" s="19">
        <v>9983</v>
      </c>
      <c r="C32" s="38">
        <f>B32/B31</f>
        <v>0.96931740945722888</v>
      </c>
      <c r="D32" s="19">
        <v>9039</v>
      </c>
      <c r="E32" s="38">
        <f>D32/D31</f>
        <v>0.96725521669341896</v>
      </c>
      <c r="F32" s="19">
        <v>10345</v>
      </c>
      <c r="G32" s="38">
        <f>F32/F31</f>
        <v>0.97236582385562553</v>
      </c>
      <c r="H32" s="19">
        <v>11986</v>
      </c>
      <c r="I32" s="38">
        <f>H32/H31</f>
        <v>0.96443514644351469</v>
      </c>
      <c r="J32" s="19">
        <v>9966</v>
      </c>
      <c r="K32" s="38">
        <f>J32/J31</f>
        <v>0.96616577799321379</v>
      </c>
      <c r="L32" s="19">
        <v>7729</v>
      </c>
      <c r="M32" s="38">
        <f>L32/L31</f>
        <v>0.96757636454682028</v>
      </c>
      <c r="N32" s="19">
        <v>11498</v>
      </c>
      <c r="O32" s="38">
        <f>N32/N31</f>
        <v>0.96605612502100491</v>
      </c>
      <c r="P32" s="19">
        <v>11064</v>
      </c>
      <c r="Q32" s="38">
        <f>P32/P31</f>
        <v>0.93045160205197208</v>
      </c>
      <c r="R32" s="19">
        <v>10898</v>
      </c>
      <c r="S32" s="38">
        <f>R32/R31</f>
        <v>0.92646433732891265</v>
      </c>
      <c r="T32" s="19">
        <v>18477</v>
      </c>
      <c r="U32" s="38">
        <f>T32/T31</f>
        <v>0.96199302337689385</v>
      </c>
      <c r="V32" s="19">
        <v>19539</v>
      </c>
      <c r="W32" s="38">
        <f>V32/V31</f>
        <v>0.96574733096085408</v>
      </c>
      <c r="X32" s="19">
        <v>14252</v>
      </c>
      <c r="Y32" s="38">
        <f>X32/X31</f>
        <v>0.96840388666168375</v>
      </c>
      <c r="Z32" s="19">
        <v>10782</v>
      </c>
      <c r="AA32" s="38">
        <f>Z32/Z31</f>
        <v>0.96690879741727198</v>
      </c>
      <c r="AB32" s="19">
        <v>18629</v>
      </c>
      <c r="AC32" s="38">
        <f>AB32/AB31</f>
        <v>0.96960391401655133</v>
      </c>
      <c r="AD32" s="19">
        <v>22746</v>
      </c>
      <c r="AE32" s="38">
        <f>AD32/AD31</f>
        <v>0.96812087678229408</v>
      </c>
      <c r="AF32" s="19">
        <v>16870</v>
      </c>
      <c r="AG32" s="38">
        <f>AF32/AF31</f>
        <v>0.96510297482837526</v>
      </c>
      <c r="AH32" s="19">
        <v>13773</v>
      </c>
      <c r="AI32" s="38">
        <f>AH32/AH31</f>
        <v>0.96639068200954248</v>
      </c>
      <c r="AJ32" s="19">
        <v>12474</v>
      </c>
      <c r="AK32" s="38">
        <f>AJ32/AJ31</f>
        <v>0.96577887890987923</v>
      </c>
      <c r="AL32" s="19">
        <v>9302</v>
      </c>
      <c r="AM32" s="38">
        <f>AL32/AL31</f>
        <v>0.96835311263793467</v>
      </c>
      <c r="AN32" s="19">
        <v>7821</v>
      </c>
      <c r="AO32" s="38">
        <f>AN32/AN31</f>
        <v>0.97167349981364148</v>
      </c>
      <c r="AP32" s="19" t="s">
        <v>118</v>
      </c>
      <c r="AQ32" s="38">
        <f>AP32/AP31</f>
        <v>0.9667809337251061</v>
      </c>
      <c r="AR32" s="19">
        <v>11751</v>
      </c>
      <c r="AS32" s="38">
        <f>AR32/AR31</f>
        <v>0.9696344582886377</v>
      </c>
      <c r="AT32" s="19"/>
      <c r="AU32" s="38" t="e">
        <f>AT32/AT31</f>
        <v>#DIV/0!</v>
      </c>
      <c r="AV32" s="19"/>
      <c r="AW32" s="38" t="e">
        <f>AV32/AV31</f>
        <v>#DIV/0!</v>
      </c>
      <c r="AX32" s="19"/>
      <c r="AY32" s="38" t="e">
        <f>AX32/AX31</f>
        <v>#DIV/0!</v>
      </c>
      <c r="AZ32" s="19"/>
      <c r="BA32" s="38" t="e">
        <f>AZ32/AZ31</f>
        <v>#DIV/0!</v>
      </c>
      <c r="BB32" s="19"/>
      <c r="BC32" s="38" t="e">
        <f>BB32/BB31</f>
        <v>#DIV/0!</v>
      </c>
      <c r="BD32" s="19"/>
      <c r="BE32" s="38" t="e">
        <f>BD32/BD31</f>
        <v>#DIV/0!</v>
      </c>
      <c r="BF32" s="49">
        <f t="shared" si="0"/>
        <v>12805.904761904761</v>
      </c>
      <c r="BG32" s="59">
        <f>BF32/BF31</f>
        <v>0.9638611217639701</v>
      </c>
      <c r="BH32" s="49">
        <f t="shared" si="1"/>
        <v>268924</v>
      </c>
      <c r="BI32" s="8"/>
    </row>
    <row r="33" spans="1:61">
      <c r="A33" s="9" t="s">
        <v>65</v>
      </c>
      <c r="B33" s="19">
        <v>9929</v>
      </c>
      <c r="C33" s="38">
        <f>B33/B31</f>
        <v>0.96407418195941352</v>
      </c>
      <c r="D33" s="19">
        <v>8988</v>
      </c>
      <c r="E33" s="38">
        <f>D33/D31</f>
        <v>0.96179775280898872</v>
      </c>
      <c r="F33" s="19">
        <v>10295</v>
      </c>
      <c r="G33" s="38">
        <f>F33/F31</f>
        <v>0.96766613403515367</v>
      </c>
      <c r="H33" s="19">
        <v>11928</v>
      </c>
      <c r="I33" s="38">
        <f>H33/H31</f>
        <v>0.95976826520759573</v>
      </c>
      <c r="J33" s="19">
        <v>9906</v>
      </c>
      <c r="K33" s="38">
        <f>J33/J31</f>
        <v>0.96034900630150266</v>
      </c>
      <c r="L33" s="19">
        <v>7679</v>
      </c>
      <c r="M33" s="38">
        <f>L33/L31</f>
        <v>0.96131697546319483</v>
      </c>
      <c r="N33" s="19">
        <v>11431</v>
      </c>
      <c r="O33" s="38">
        <f>N33/N31</f>
        <v>0.9604268190220131</v>
      </c>
      <c r="P33" s="19">
        <v>10991</v>
      </c>
      <c r="Q33" s="38">
        <f>P33/P31</f>
        <v>0.924312505256076</v>
      </c>
      <c r="R33" s="19">
        <v>10844</v>
      </c>
      <c r="S33" s="38">
        <f>R33/R31</f>
        <v>0.92187367168239398</v>
      </c>
      <c r="T33" s="19">
        <v>18386</v>
      </c>
      <c r="U33" s="38">
        <f>T33/T31</f>
        <v>0.9572551673868902</v>
      </c>
      <c r="V33" s="19">
        <v>19416</v>
      </c>
      <c r="W33" s="38">
        <f>V33/V31</f>
        <v>0.95966785290628709</v>
      </c>
      <c r="X33" s="19">
        <v>14181</v>
      </c>
      <c r="Y33" s="38">
        <f>X33/X31</f>
        <v>0.96357953387239248</v>
      </c>
      <c r="Z33" s="19">
        <v>10718</v>
      </c>
      <c r="AA33" s="38">
        <f>Z33/Z31</f>
        <v>0.96116940184736799</v>
      </c>
      <c r="AB33" s="19">
        <v>18524</v>
      </c>
      <c r="AC33" s="38">
        <f>AB33/AB31</f>
        <v>0.96413886431062301</v>
      </c>
      <c r="AD33" s="19">
        <v>22613</v>
      </c>
      <c r="AE33" s="38">
        <f>AD33/AD31</f>
        <v>0.96246009789316878</v>
      </c>
      <c r="AF33" s="19">
        <v>16779</v>
      </c>
      <c r="AG33" s="38">
        <f>AF33/AF31</f>
        <v>0.95989702517162467</v>
      </c>
      <c r="AH33" s="19">
        <v>13707</v>
      </c>
      <c r="AI33" s="38">
        <f>AH33/AH31</f>
        <v>0.96175975301712036</v>
      </c>
      <c r="AJ33" s="19">
        <v>12413</v>
      </c>
      <c r="AK33" s="38">
        <f>AJ33/AJ31</f>
        <v>0.96105605450603904</v>
      </c>
      <c r="AL33" s="19">
        <v>9267</v>
      </c>
      <c r="AM33" s="38">
        <f>AL33/AL31</f>
        <v>0.9647095565271705</v>
      </c>
      <c r="AN33" s="19">
        <v>7772</v>
      </c>
      <c r="AO33" s="38">
        <f>AN33/AN31</f>
        <v>0.96558578705429243</v>
      </c>
      <c r="AP33" s="19" t="s">
        <v>119</v>
      </c>
      <c r="AQ33" s="38">
        <f>AP33/AP31</f>
        <v>0.96106758080313415</v>
      </c>
      <c r="AR33" s="24">
        <v>11692</v>
      </c>
      <c r="AS33" s="38">
        <f>AR33/AR31</f>
        <v>0.96476606980773993</v>
      </c>
      <c r="AT33" s="19"/>
      <c r="AU33" s="38" t="e">
        <f>AT33/AT31</f>
        <v>#DIV/0!</v>
      </c>
      <c r="AV33" s="19"/>
      <c r="AW33" s="38" t="e">
        <f>AV33/AV31</f>
        <v>#DIV/0!</v>
      </c>
      <c r="AX33" s="19"/>
      <c r="AY33" s="38" t="e">
        <f>AX33/AX31</f>
        <v>#DIV/0!</v>
      </c>
      <c r="AZ33" s="19"/>
      <c r="BA33" s="38" t="e">
        <f>AZ33/AZ31</f>
        <v>#DIV/0!</v>
      </c>
      <c r="BB33" s="19"/>
      <c r="BC33" s="38" t="e">
        <f>BB33/BB31</f>
        <v>#DIV/0!</v>
      </c>
      <c r="BD33" s="19"/>
      <c r="BE33" s="38" t="e">
        <f>BD33/BD31</f>
        <v>#DIV/0!</v>
      </c>
      <c r="BF33" s="49">
        <f t="shared" si="0"/>
        <v>12736.142857142857</v>
      </c>
      <c r="BG33" s="59">
        <f>BF33/BF31</f>
        <v>0.95861035744622902</v>
      </c>
      <c r="BH33" s="49">
        <f t="shared" si="1"/>
        <v>267459</v>
      </c>
      <c r="BI33" s="8"/>
    </row>
    <row r="34" spans="1:61" ht="15.75" customHeight="1" thickBot="1">
      <c r="A34" s="12" t="s">
        <v>66</v>
      </c>
      <c r="B34" s="26">
        <v>9409</v>
      </c>
      <c r="C34" s="38">
        <f>B34/B31</f>
        <v>0.91358384309156226</v>
      </c>
      <c r="D34" s="26">
        <v>8516</v>
      </c>
      <c r="E34" s="38">
        <f>D34/D31</f>
        <v>0.91128945960406638</v>
      </c>
      <c r="F34" s="26">
        <v>9834</v>
      </c>
      <c r="G34" s="38">
        <f>F34/F31</f>
        <v>0.92433499389040319</v>
      </c>
      <c r="H34" s="26">
        <v>11415</v>
      </c>
      <c r="I34" s="38">
        <f>H34/H31</f>
        <v>0.91849050531058896</v>
      </c>
      <c r="J34" s="26">
        <v>9412</v>
      </c>
      <c r="K34" s="38">
        <f>J34/J31</f>
        <v>0.91245758603974791</v>
      </c>
      <c r="L34" s="26">
        <v>7201</v>
      </c>
      <c r="M34" s="38">
        <f>L34/L31</f>
        <v>0.90147721582373563</v>
      </c>
      <c r="N34" s="26">
        <v>10880</v>
      </c>
      <c r="O34" s="38">
        <f>N34/N31</f>
        <v>0.91413207864224499</v>
      </c>
      <c r="P34" s="26">
        <v>10423</v>
      </c>
      <c r="Q34" s="38">
        <f>P34/P31</f>
        <v>0.8765452863510218</v>
      </c>
      <c r="R34" s="26">
        <v>10273</v>
      </c>
      <c r="S34" s="38">
        <f>R34/R31</f>
        <v>0.87333163308679762</v>
      </c>
      <c r="T34" s="26">
        <v>17746</v>
      </c>
      <c r="U34" s="38">
        <f>T34/T31</f>
        <v>0.92393398240224922</v>
      </c>
      <c r="V34" s="26">
        <v>18810</v>
      </c>
      <c r="W34" s="38">
        <f>V34/V31</f>
        <v>0.92971530249110323</v>
      </c>
      <c r="X34" s="26">
        <v>13711</v>
      </c>
      <c r="Y34" s="38">
        <f>X34/X31</f>
        <v>0.93164367737990084</v>
      </c>
      <c r="Z34" s="26">
        <v>10220</v>
      </c>
      <c r="AA34" s="38">
        <f>Z34/Z31</f>
        <v>0.91650973006905212</v>
      </c>
      <c r="AB34" s="26">
        <v>17937</v>
      </c>
      <c r="AC34" s="38">
        <f>AB34/AB31</f>
        <v>0.93358663404986209</v>
      </c>
      <c r="AD34" s="26">
        <v>21984</v>
      </c>
      <c r="AE34" s="38">
        <f>AD34/AD31</f>
        <v>0.93568844434986165</v>
      </c>
      <c r="AF34" s="26">
        <v>16185</v>
      </c>
      <c r="AG34" s="38">
        <f>AF34/AF31</f>
        <v>0.9259153318077803</v>
      </c>
      <c r="AH34" s="26">
        <v>13116</v>
      </c>
      <c r="AI34" s="38">
        <f>AH34/AH31</f>
        <v>0.92029188885770419</v>
      </c>
      <c r="AJ34" s="26">
        <v>11812</v>
      </c>
      <c r="AK34" s="38">
        <f>AJ34/AJ31</f>
        <v>0.91452462062558071</v>
      </c>
      <c r="AL34" s="26">
        <v>8743</v>
      </c>
      <c r="AM34" s="38">
        <f>AL34/AL31</f>
        <v>0.91016031646887363</v>
      </c>
      <c r="AN34" s="26">
        <v>7248</v>
      </c>
      <c r="AO34" s="38">
        <f>AN34/AN31</f>
        <v>0.90048453224002978</v>
      </c>
      <c r="AP34" s="26" t="s">
        <v>120</v>
      </c>
      <c r="AQ34" s="38">
        <f>AP34/AP31</f>
        <v>0.91625857002938293</v>
      </c>
      <c r="AR34" s="47">
        <v>11148</v>
      </c>
      <c r="AS34" s="38">
        <f>AR34/AR31</f>
        <v>0.91987787771268259</v>
      </c>
      <c r="AT34" s="26"/>
      <c r="AU34" s="38" t="e">
        <f>AT34/AT31</f>
        <v>#DIV/0!</v>
      </c>
      <c r="AV34" s="26"/>
      <c r="AW34" s="38" t="e">
        <f>AV34/AV31</f>
        <v>#DIV/0!</v>
      </c>
      <c r="AX34" s="26"/>
      <c r="AY34" s="38" t="e">
        <f>AX34/AX31</f>
        <v>#DIV/0!</v>
      </c>
      <c r="AZ34" s="26"/>
      <c r="BA34" s="38" t="e">
        <f>AZ34/AZ31</f>
        <v>#DIV/0!</v>
      </c>
      <c r="BB34" s="26"/>
      <c r="BC34" s="38" t="e">
        <f>BB34/BB31</f>
        <v>#DIV/0!</v>
      </c>
      <c r="BD34" s="26"/>
      <c r="BE34" s="38" t="e">
        <f>BD34/BD31</f>
        <v>#DIV/0!</v>
      </c>
      <c r="BF34" s="49">
        <f t="shared" si="0"/>
        <v>12191.571428571429</v>
      </c>
      <c r="BG34" s="59">
        <f>BF34/BF31</f>
        <v>0.91762213851265395</v>
      </c>
      <c r="BH34" s="49">
        <f t="shared" si="1"/>
        <v>256023</v>
      </c>
      <c r="BI34" s="8"/>
    </row>
    <row r="35" spans="1:61" ht="15.75" customHeight="1" thickBot="1">
      <c r="A35" s="10" t="s">
        <v>67</v>
      </c>
      <c r="B35" s="23">
        <v>223</v>
      </c>
      <c r="C35" s="35">
        <f>B35/B6</f>
        <v>6.8848410003087376E-2</v>
      </c>
      <c r="D35" s="23">
        <v>205</v>
      </c>
      <c r="E35" s="35">
        <f>D35/D6</f>
        <v>6.7478604344963791E-2</v>
      </c>
      <c r="F35" s="23">
        <v>218</v>
      </c>
      <c r="G35" s="35">
        <f>F35/F6</f>
        <v>6.3243400058021468E-2</v>
      </c>
      <c r="H35" s="23">
        <v>289</v>
      </c>
      <c r="I35" s="35">
        <f>H35/H6</f>
        <v>6.3031624863685937E-2</v>
      </c>
      <c r="J35" s="23">
        <v>219</v>
      </c>
      <c r="K35" s="35">
        <f>J35/J6</f>
        <v>5.8839333691563675E-2</v>
      </c>
      <c r="L35" s="23">
        <v>190</v>
      </c>
      <c r="M35" s="35">
        <f>L35/L6</f>
        <v>6.9343065693430656E-2</v>
      </c>
      <c r="N35" s="23">
        <v>267</v>
      </c>
      <c r="O35" s="35">
        <f>N35/N6</f>
        <v>5.9346521449210939E-2</v>
      </c>
      <c r="P35" s="23">
        <v>376</v>
      </c>
      <c r="Q35" s="35">
        <f>P35/P6</f>
        <v>8.497175141242938E-2</v>
      </c>
      <c r="R35" s="23">
        <v>372</v>
      </c>
      <c r="S35" s="35">
        <f>R35/R6</f>
        <v>9.1288343558282206E-2</v>
      </c>
      <c r="T35" s="23">
        <v>424</v>
      </c>
      <c r="U35" s="35">
        <f>T35/T6</f>
        <v>6.5981948334889517E-2</v>
      </c>
      <c r="V35" s="23">
        <v>429</v>
      </c>
      <c r="W35" s="35">
        <f>V35/V6</f>
        <v>5.8145838980753595E-2</v>
      </c>
      <c r="X35" s="23">
        <v>289</v>
      </c>
      <c r="Y35" s="35">
        <f>X35/X6</f>
        <v>5.5576923076923079E-2</v>
      </c>
      <c r="Z35" s="23">
        <v>243</v>
      </c>
      <c r="AA35" s="35">
        <f>Z35/Z6</f>
        <v>6.6140446379967341E-2</v>
      </c>
      <c r="AB35" s="23">
        <v>389</v>
      </c>
      <c r="AC35" s="35">
        <f>AB35/AB6</f>
        <v>6.000308499151627E-2</v>
      </c>
      <c r="AD35" s="23">
        <v>513</v>
      </c>
      <c r="AE35" s="35">
        <f>AD35/AD6</f>
        <v>6.3869521912350596E-2</v>
      </c>
      <c r="AF35" s="23">
        <v>384</v>
      </c>
      <c r="AG35" s="35">
        <f>AF35/AF6</f>
        <v>6.5106815869786366E-2</v>
      </c>
      <c r="AH35" s="23">
        <v>297</v>
      </c>
      <c r="AI35" s="35">
        <f>AH35/AH6</f>
        <v>6.1300309597523223E-2</v>
      </c>
      <c r="AJ35" s="23">
        <v>278</v>
      </c>
      <c r="AK35" s="35">
        <f>AJ35/AJ6</f>
        <v>6.4441353732035231E-2</v>
      </c>
      <c r="AL35" s="23">
        <v>201</v>
      </c>
      <c r="AM35" s="35">
        <f>AL35/AL6</f>
        <v>6.1187214611872147E-2</v>
      </c>
      <c r="AN35" s="23">
        <v>194</v>
      </c>
      <c r="AO35" s="35">
        <f>AN35/AN6</f>
        <v>7.7662129703763016E-2</v>
      </c>
      <c r="AP35" s="23" t="s">
        <v>121</v>
      </c>
      <c r="AQ35" s="35">
        <f>AP35/AP6</f>
        <v>6.7907444668008049E-2</v>
      </c>
      <c r="AR35" s="23">
        <v>236</v>
      </c>
      <c r="AS35" s="35">
        <f>AR35/AR6</f>
        <v>6.2682602921646749E-2</v>
      </c>
      <c r="AT35" s="23"/>
      <c r="AU35" s="35" t="e">
        <f>AT35/AT6</f>
        <v>#DIV/0!</v>
      </c>
      <c r="AV35" s="23"/>
      <c r="AW35" s="35" t="e">
        <f>AV35/AV6</f>
        <v>#DIV/0!</v>
      </c>
      <c r="AX35" s="23"/>
      <c r="AY35" s="35" t="e">
        <f>AX35/AX6</f>
        <v>#DIV/0!</v>
      </c>
      <c r="AZ35" s="23"/>
      <c r="BA35" s="35" t="e">
        <f>AZ35/AZ6</f>
        <v>#DIV/0!</v>
      </c>
      <c r="BB35" s="23"/>
      <c r="BC35" s="35" t="e">
        <f>BB35/BB6</f>
        <v>#DIV/0!</v>
      </c>
      <c r="BD35" s="23"/>
      <c r="BE35" s="35" t="e">
        <f>BD35/BD6</f>
        <v>#DIV/0!</v>
      </c>
      <c r="BF35" s="55">
        <f t="shared" si="0"/>
        <v>296.95238095238096</v>
      </c>
      <c r="BG35" s="105">
        <f>BF35/BF6</f>
        <v>6.5251967185668835E-2</v>
      </c>
      <c r="BH35" s="55">
        <f t="shared" si="1"/>
        <v>6236</v>
      </c>
      <c r="BI35" s="8"/>
    </row>
    <row r="36" spans="1:61" ht="15.75" customHeight="1" thickBot="1">
      <c r="A36" s="11" t="s">
        <v>68</v>
      </c>
      <c r="B36" s="25">
        <v>1</v>
      </c>
      <c r="C36" s="40">
        <f>B36/B9</f>
        <v>1</v>
      </c>
      <c r="D36" s="25"/>
      <c r="E36" s="40" t="e">
        <f>D36/D9</f>
        <v>#DIV/0!</v>
      </c>
      <c r="F36" s="25"/>
      <c r="G36" s="40" t="e">
        <f>F36/F9</f>
        <v>#DIV/0!</v>
      </c>
      <c r="H36" s="25"/>
      <c r="I36" s="40" t="e">
        <f>H36/H9</f>
        <v>#DIV/0!</v>
      </c>
      <c r="J36" s="25"/>
      <c r="K36" s="40" t="e">
        <f>J36/J9</f>
        <v>#DIV/0!</v>
      </c>
      <c r="L36" s="25"/>
      <c r="M36" s="40" t="e">
        <f>L36/L9</f>
        <v>#DIV/0!</v>
      </c>
      <c r="N36" s="25"/>
      <c r="O36" s="40" t="e">
        <f>N36/N9</f>
        <v>#DIV/0!</v>
      </c>
      <c r="P36" s="25"/>
      <c r="Q36" s="40" t="e">
        <f>P36/P9</f>
        <v>#DIV/0!</v>
      </c>
      <c r="R36" s="25"/>
      <c r="S36" s="40" t="e">
        <f>R36/R9</f>
        <v>#DIV/0!</v>
      </c>
      <c r="T36" s="25"/>
      <c r="U36" s="40" t="e">
        <f>T36/T9</f>
        <v>#DIV/0!</v>
      </c>
      <c r="V36" s="25"/>
      <c r="W36" s="40" t="e">
        <f>V36/V9</f>
        <v>#DIV/0!</v>
      </c>
      <c r="X36" s="25"/>
      <c r="Y36" s="40" t="e">
        <f>X36/X9</f>
        <v>#DIV/0!</v>
      </c>
      <c r="Z36" s="25"/>
      <c r="AA36" s="40" t="e">
        <f>Z36/Z9</f>
        <v>#DIV/0!</v>
      </c>
      <c r="AB36" s="25"/>
      <c r="AC36" s="40" t="e">
        <f>AB36/AB9</f>
        <v>#DIV/0!</v>
      </c>
      <c r="AD36" s="25"/>
      <c r="AE36" s="40" t="e">
        <f>AD36/AD9</f>
        <v>#DIV/0!</v>
      </c>
      <c r="AF36" s="25"/>
      <c r="AG36" s="40">
        <f>AF36/AF9</f>
        <v>0</v>
      </c>
      <c r="AH36" s="25"/>
      <c r="AI36" s="40">
        <f>AH36/AH9</f>
        <v>0</v>
      </c>
      <c r="AJ36" s="25"/>
      <c r="AK36" s="40">
        <f>AJ36/AJ9</f>
        <v>0</v>
      </c>
      <c r="AL36" s="25"/>
      <c r="AM36" s="40" t="e">
        <f>AL36/AL9</f>
        <v>#DIV/0!</v>
      </c>
      <c r="AN36" s="25"/>
      <c r="AO36" s="40" t="e">
        <f>AN36/AN9</f>
        <v>#DIV/0!</v>
      </c>
      <c r="AP36" s="25"/>
      <c r="AQ36" s="40" t="e">
        <f>AP36/AP9</f>
        <v>#DIV/0!</v>
      </c>
      <c r="AR36" s="25"/>
      <c r="AS36" s="40" t="e">
        <f>AR36/AR9</f>
        <v>#DIV/0!</v>
      </c>
      <c r="AT36" s="25"/>
      <c r="AU36" s="40" t="e">
        <f>AT36/AT9</f>
        <v>#DIV/0!</v>
      </c>
      <c r="AV36" s="25"/>
      <c r="AW36" s="40" t="e">
        <f>AV36/AV9</f>
        <v>#DIV/0!</v>
      </c>
      <c r="AX36" s="25"/>
      <c r="AY36" s="40" t="e">
        <f>AX36/AX9</f>
        <v>#DIV/0!</v>
      </c>
      <c r="AZ36" s="25"/>
      <c r="BA36" s="40" t="e">
        <f>AZ36/AZ9</f>
        <v>#DIV/0!</v>
      </c>
      <c r="BB36" s="25"/>
      <c r="BC36" s="40" t="e">
        <f>BB36/BB9</f>
        <v>#DIV/0!</v>
      </c>
      <c r="BD36" s="25"/>
      <c r="BE36" s="40" t="e">
        <f>BD36/BD9</f>
        <v>#DIV/0!</v>
      </c>
      <c r="BF36" s="49">
        <f t="shared" si="0"/>
        <v>1</v>
      </c>
      <c r="BG36" s="65">
        <f>BF36/B9</f>
        <v>1</v>
      </c>
      <c r="BH36" s="49">
        <f t="shared" si="1"/>
        <v>1</v>
      </c>
      <c r="BI36" s="8"/>
    </row>
    <row r="37" spans="1:61" ht="15.75" customHeight="1" thickBot="1">
      <c r="A37" s="10" t="s">
        <v>69</v>
      </c>
      <c r="B37" s="23">
        <v>262</v>
      </c>
      <c r="C37" s="35">
        <f>B37/B6</f>
        <v>8.0889163322012972E-2</v>
      </c>
      <c r="D37" s="23">
        <v>244</v>
      </c>
      <c r="E37" s="35">
        <f>D37/D6</f>
        <v>8.031599736668861E-2</v>
      </c>
      <c r="F37" s="23">
        <v>250</v>
      </c>
      <c r="G37" s="35">
        <f>F37/F6</f>
        <v>7.25268349289237E-2</v>
      </c>
      <c r="H37" s="23">
        <v>394</v>
      </c>
      <c r="I37" s="35">
        <f>H37/H6</f>
        <v>8.5932388222464559E-2</v>
      </c>
      <c r="J37" s="23">
        <v>311</v>
      </c>
      <c r="K37" s="35">
        <f>J37/J6</f>
        <v>8.3557227297152065E-2</v>
      </c>
      <c r="L37" s="23">
        <v>201</v>
      </c>
      <c r="M37" s="35">
        <f>L37/L6</f>
        <v>7.3357664233576647E-2</v>
      </c>
      <c r="N37" s="23">
        <v>331</v>
      </c>
      <c r="O37" s="35">
        <f>N37/N6</f>
        <v>7.3571904867748394E-2</v>
      </c>
      <c r="P37" s="23">
        <v>757</v>
      </c>
      <c r="Q37" s="35">
        <f>P37/P6</f>
        <v>0.17107344632768362</v>
      </c>
      <c r="R37" s="23">
        <v>835</v>
      </c>
      <c r="S37" s="35">
        <f>R37/R6</f>
        <v>0.20490797546012271</v>
      </c>
      <c r="T37" s="23">
        <v>646</v>
      </c>
      <c r="U37" s="35">
        <f>T37/T6</f>
        <v>0.10052910052910052</v>
      </c>
      <c r="V37" s="23">
        <v>682</v>
      </c>
      <c r="W37" s="35">
        <f>V37/V6</f>
        <v>9.2436974789915971E-2</v>
      </c>
      <c r="X37" s="23">
        <v>467</v>
      </c>
      <c r="Y37" s="35">
        <f>X37/X6</f>
        <v>8.9807692307692311E-2</v>
      </c>
      <c r="Z37" s="23">
        <v>278</v>
      </c>
      <c r="AA37" s="35">
        <f>Z37/Z6</f>
        <v>7.5666848121937941E-2</v>
      </c>
      <c r="AB37" s="23">
        <v>559</v>
      </c>
      <c r="AC37" s="35">
        <f>AB37/AB6</f>
        <v>8.622551287983958E-2</v>
      </c>
      <c r="AD37" s="23">
        <v>703</v>
      </c>
      <c r="AE37" s="35">
        <f>AD37/AD6</f>
        <v>8.752490039840638E-2</v>
      </c>
      <c r="AF37" s="23">
        <v>604</v>
      </c>
      <c r="AG37" s="35">
        <f>AF37/AF6</f>
        <v>0.10240759579518481</v>
      </c>
      <c r="AH37" s="23">
        <v>425</v>
      </c>
      <c r="AI37" s="35">
        <f>AH37/AH6</f>
        <v>8.771929824561403E-2</v>
      </c>
      <c r="AJ37" s="23">
        <v>368</v>
      </c>
      <c r="AK37" s="35">
        <f>AJ37/AJ6</f>
        <v>8.5303662494204915E-2</v>
      </c>
      <c r="AL37" s="23">
        <v>269</v>
      </c>
      <c r="AM37" s="35">
        <f>AL37/AL6</f>
        <v>8.1887366818873666E-2</v>
      </c>
      <c r="AN37" s="23">
        <v>188</v>
      </c>
      <c r="AO37" s="35">
        <f>AN37/AN6</f>
        <v>7.5260208166533227E-2</v>
      </c>
      <c r="AP37" s="23" t="s">
        <v>122</v>
      </c>
      <c r="AQ37" s="35">
        <f>AP37/AP6</f>
        <v>9.406438631790745E-2</v>
      </c>
      <c r="AR37" s="23">
        <v>335</v>
      </c>
      <c r="AS37" s="35">
        <f>AR37/AR6</f>
        <v>8.8977423638778225E-2</v>
      </c>
      <c r="AT37" s="23"/>
      <c r="AU37" s="35" t="e">
        <f>AT37/AT6</f>
        <v>#DIV/0!</v>
      </c>
      <c r="AV37" s="23"/>
      <c r="AW37" s="35" t="e">
        <f>AV37/AV6</f>
        <v>#DIV/0!</v>
      </c>
      <c r="AX37" s="23"/>
      <c r="AY37" s="35" t="e">
        <f>AX37/AX6</f>
        <v>#DIV/0!</v>
      </c>
      <c r="AZ37" s="23"/>
      <c r="BA37" s="35" t="e">
        <f>AZ37/AZ6</f>
        <v>#DIV/0!</v>
      </c>
      <c r="BB37" s="23"/>
      <c r="BC37" s="35" t="e">
        <f>BB37/BB6</f>
        <v>#DIV/0!</v>
      </c>
      <c r="BD37" s="23"/>
      <c r="BE37" s="35" t="e">
        <f>BD37/BD6</f>
        <v>#DIV/0!</v>
      </c>
      <c r="BF37" s="55">
        <f t="shared" si="0"/>
        <v>433.76190476190476</v>
      </c>
      <c r="BG37" s="63">
        <f>BF37/BF6</f>
        <v>9.5314331156872587E-2</v>
      </c>
      <c r="BH37" s="55">
        <f t="shared" si="1"/>
        <v>9109</v>
      </c>
      <c r="BI37" s="8"/>
    </row>
    <row r="38" spans="1:61">
      <c r="A38" s="6" t="s">
        <v>70</v>
      </c>
      <c r="B38" s="20"/>
      <c r="C38" s="46"/>
      <c r="D38" s="21"/>
      <c r="E38" s="46"/>
      <c r="F38" s="21"/>
      <c r="G38" s="46"/>
      <c r="H38" s="21"/>
      <c r="I38" s="46"/>
      <c r="J38" s="21"/>
      <c r="K38" s="46"/>
      <c r="L38" s="21"/>
      <c r="M38" s="46"/>
      <c r="N38" s="21"/>
      <c r="O38" s="46"/>
      <c r="P38" s="21"/>
      <c r="Q38" s="46"/>
      <c r="R38" s="21"/>
      <c r="S38" s="46"/>
      <c r="T38" s="21"/>
      <c r="U38" s="46"/>
      <c r="V38" s="21"/>
      <c r="W38" s="46"/>
      <c r="X38" s="21"/>
      <c r="Y38" s="46"/>
      <c r="Z38" s="21"/>
      <c r="AA38" s="46"/>
      <c r="AB38" s="21"/>
      <c r="AC38" s="46"/>
      <c r="AD38" s="21"/>
      <c r="AE38" s="46"/>
      <c r="AF38" s="21"/>
      <c r="AG38" s="46"/>
      <c r="AH38" s="21"/>
      <c r="AI38" s="46"/>
      <c r="AJ38" s="21"/>
      <c r="AK38" s="46"/>
      <c r="AL38" s="21"/>
      <c r="AM38" s="46"/>
      <c r="AN38" s="21"/>
      <c r="AO38" s="46"/>
      <c r="AP38" s="21"/>
      <c r="AQ38" s="46"/>
      <c r="AR38" s="21"/>
      <c r="AS38" s="46"/>
      <c r="AT38" s="21"/>
      <c r="AU38" s="46"/>
      <c r="AV38" s="21"/>
      <c r="AW38" s="46"/>
      <c r="AX38" s="21"/>
      <c r="AY38" s="46"/>
      <c r="AZ38" s="21"/>
      <c r="BA38" s="46"/>
      <c r="BB38" s="21"/>
      <c r="BC38" s="46"/>
      <c r="BD38" s="21"/>
      <c r="BE38" s="46"/>
      <c r="BF38" s="49"/>
      <c r="BG38" s="60"/>
      <c r="BH38" s="49"/>
      <c r="BI38" s="8"/>
    </row>
    <row r="39" spans="1:61">
      <c r="A39" s="9" t="s">
        <v>71</v>
      </c>
      <c r="B39" s="22">
        <v>117</v>
      </c>
      <c r="C39" s="41">
        <f>B39/B4</f>
        <v>1.3777673104097974E-2</v>
      </c>
      <c r="D39" s="19">
        <v>133</v>
      </c>
      <c r="E39" s="41">
        <f>D39/D4</f>
        <v>1.7031630170316302E-2</v>
      </c>
      <c r="F39" s="19">
        <v>159</v>
      </c>
      <c r="G39" s="41">
        <f>F39/F4</f>
        <v>1.787119253681016E-2</v>
      </c>
      <c r="H39" s="19">
        <v>224</v>
      </c>
      <c r="I39" s="41">
        <f>H39/H4</f>
        <v>2.218041390236657E-2</v>
      </c>
      <c r="J39" s="19">
        <v>113</v>
      </c>
      <c r="K39" s="41">
        <f>J39/J4</f>
        <v>1.3447578245864572E-2</v>
      </c>
      <c r="L39" s="19">
        <v>97</v>
      </c>
      <c r="M39" s="41">
        <f>L39/L4</f>
        <v>1.4623850444745966E-2</v>
      </c>
      <c r="N39" s="19">
        <v>114</v>
      </c>
      <c r="O39" s="41">
        <f>N39/N4</f>
        <v>1.1817145226495284E-2</v>
      </c>
      <c r="P39" s="19">
        <v>154</v>
      </c>
      <c r="Q39" s="41">
        <f>P39/P4</f>
        <v>1.5894313138610797E-2</v>
      </c>
      <c r="R39" s="19">
        <v>163</v>
      </c>
      <c r="S39" s="41">
        <f>R39/R4</f>
        <v>1.6966795045279485E-2</v>
      </c>
      <c r="T39" s="19">
        <v>338</v>
      </c>
      <c r="U39" s="41">
        <f>T39/T4</f>
        <v>2.1404597555569629E-2</v>
      </c>
      <c r="V39" s="19">
        <v>407</v>
      </c>
      <c r="W39" s="41">
        <f>V39/V4</f>
        <v>2.493872549019608E-2</v>
      </c>
      <c r="X39" s="19">
        <v>204</v>
      </c>
      <c r="Y39" s="41">
        <f>X39/X4</f>
        <v>1.6959015712029263E-2</v>
      </c>
      <c r="Z39" s="19">
        <v>105</v>
      </c>
      <c r="AA39" s="41">
        <f>Z39/Z4</f>
        <v>1.1260053619302948E-2</v>
      </c>
      <c r="AB39" s="19">
        <v>265</v>
      </c>
      <c r="AC39" s="41">
        <f>AB39/AB4</f>
        <v>1.6978472578165045E-2</v>
      </c>
      <c r="AD39" s="19">
        <v>415</v>
      </c>
      <c r="AE39" s="41">
        <f>AD39/AD4</f>
        <v>2.1949542497487703E-2</v>
      </c>
      <c r="AF39" s="19">
        <v>221</v>
      </c>
      <c r="AG39" s="41">
        <f>AF39/AF4</f>
        <v>1.5776699029126214E-2</v>
      </c>
      <c r="AH39" s="19">
        <v>170</v>
      </c>
      <c r="AI39" s="41">
        <f>AH39/AH4</f>
        <v>1.4813523875914954E-2</v>
      </c>
      <c r="AJ39" s="19">
        <v>178</v>
      </c>
      <c r="AK39" s="41">
        <f>AJ39/AJ4</f>
        <v>1.7258095792127205E-2</v>
      </c>
      <c r="AL39" s="19">
        <v>102</v>
      </c>
      <c r="AM39" s="41">
        <f>AL39/AL4</f>
        <v>1.3086989992301771E-2</v>
      </c>
      <c r="AN39" s="19">
        <v>67</v>
      </c>
      <c r="AO39" s="41">
        <f>AN39/AN4</f>
        <v>1.011778918755663E-2</v>
      </c>
      <c r="AP39" s="19" t="s">
        <v>123</v>
      </c>
      <c r="AQ39" s="41">
        <f>AP39/AP4</f>
        <v>1.5149974580579562E-2</v>
      </c>
      <c r="AR39" s="19">
        <v>196</v>
      </c>
      <c r="AS39" s="41">
        <f>AR39/AR4</f>
        <v>1.9985724482512492E-2</v>
      </c>
      <c r="AT39" s="19"/>
      <c r="AU39" s="41">
        <f>AT39/AT4</f>
        <v>0</v>
      </c>
      <c r="AV39" s="19"/>
      <c r="AW39" s="41" t="e">
        <f>AV39/AV4</f>
        <v>#DIV/0!</v>
      </c>
      <c r="AX39" s="19"/>
      <c r="AY39" s="41" t="e">
        <f>AX39/AX4</f>
        <v>#DIV/0!</v>
      </c>
      <c r="AZ39" s="19"/>
      <c r="BA39" s="41" t="e">
        <f>AZ39/AZ4</f>
        <v>#DIV/0!</v>
      </c>
      <c r="BB39" s="19"/>
      <c r="BC39" s="41" t="e">
        <f>BB39/BB4</f>
        <v>#DIV/0!</v>
      </c>
      <c r="BD39" s="19"/>
      <c r="BE39" s="41" t="e">
        <f>BD39/BD4</f>
        <v>#DIV/0!</v>
      </c>
      <c r="BF39" s="49">
        <f>AVERAGE(B39,D39,F39,H39,J39,L39,N39,P39,R39,T39,V39,X39,Z39,AB39,AD39,AF39,AH39,AJ39,AL39,AN39,AP39,AR39,AT39,AV39,AX39,AZ39,BB39,BD39)</f>
        <v>187.71428571428572</v>
      </c>
      <c r="BG39" s="60">
        <f>BF39/BF4</f>
        <v>1.7703376188836016E-2</v>
      </c>
      <c r="BH39" s="49">
        <f>SUM(B39,D39,F39,H39,J39,L39,N39,P39,R39,T39,V39,X39,Z39,AB39,AD39,AF39,AH39,AJ39,AL39,AN39,AP39,AR39,AT39,AV39,AX39,AZ39,BB39,BD39)</f>
        <v>3942</v>
      </c>
      <c r="BI39" s="8"/>
    </row>
    <row r="40" spans="1:61">
      <c r="A40" s="9" t="s">
        <v>72</v>
      </c>
      <c r="B40" s="22">
        <v>74</v>
      </c>
      <c r="C40" s="41">
        <f>B40/B39</f>
        <v>0.63247863247863245</v>
      </c>
      <c r="D40" s="19">
        <v>82</v>
      </c>
      <c r="E40" s="41">
        <f>D40/D39</f>
        <v>0.61654135338345861</v>
      </c>
      <c r="F40" s="19">
        <v>91</v>
      </c>
      <c r="G40" s="41">
        <f>F40/F39</f>
        <v>0.57232704402515722</v>
      </c>
      <c r="H40" s="19">
        <v>136</v>
      </c>
      <c r="I40" s="41">
        <f>H40/H39</f>
        <v>0.6071428571428571</v>
      </c>
      <c r="J40" s="19">
        <v>70</v>
      </c>
      <c r="K40" s="41">
        <f>J40/J39</f>
        <v>0.61946902654867253</v>
      </c>
      <c r="L40" s="19">
        <v>60</v>
      </c>
      <c r="M40" s="41">
        <f>L40/L39</f>
        <v>0.61855670103092786</v>
      </c>
      <c r="N40" s="19">
        <v>70</v>
      </c>
      <c r="O40" s="41">
        <f>N40/N39</f>
        <v>0.61403508771929827</v>
      </c>
      <c r="P40" s="19">
        <v>74</v>
      </c>
      <c r="Q40" s="41">
        <f>P40/P39</f>
        <v>0.48051948051948051</v>
      </c>
      <c r="R40" s="19">
        <v>96</v>
      </c>
      <c r="S40" s="41">
        <f>R40/R39</f>
        <v>0.58895705521472397</v>
      </c>
      <c r="T40" s="19">
        <v>174</v>
      </c>
      <c r="U40" s="41">
        <f>T40/T39</f>
        <v>0.51479289940828399</v>
      </c>
      <c r="V40" s="19">
        <v>244</v>
      </c>
      <c r="W40" s="41">
        <f>V40/V39</f>
        <v>0.59950859950859947</v>
      </c>
      <c r="X40" s="19">
        <v>130</v>
      </c>
      <c r="Y40" s="41">
        <f>X40/X39</f>
        <v>0.63725490196078427</v>
      </c>
      <c r="Z40" s="19">
        <v>65</v>
      </c>
      <c r="AA40" s="41">
        <f>Z40/Z39</f>
        <v>0.61904761904761907</v>
      </c>
      <c r="AB40" s="19">
        <v>144</v>
      </c>
      <c r="AC40" s="41">
        <f>AB40/AB39</f>
        <v>0.54339622641509433</v>
      </c>
      <c r="AD40" s="19">
        <v>230</v>
      </c>
      <c r="AE40" s="41">
        <f>AD40/AD39</f>
        <v>0.55421686746987953</v>
      </c>
      <c r="AF40" s="19">
        <v>132</v>
      </c>
      <c r="AG40" s="41">
        <f>AF40/AF39</f>
        <v>0.59728506787330315</v>
      </c>
      <c r="AH40" s="19">
        <v>99</v>
      </c>
      <c r="AI40" s="41">
        <f>AH40/AH39</f>
        <v>0.58235294117647063</v>
      </c>
      <c r="AJ40" s="19">
        <v>109</v>
      </c>
      <c r="AK40" s="41">
        <f>AJ40/AJ39</f>
        <v>0.61235955056179781</v>
      </c>
      <c r="AL40" s="19">
        <v>54</v>
      </c>
      <c r="AM40" s="41">
        <f>AL40/AL39</f>
        <v>0.52941176470588236</v>
      </c>
      <c r="AN40" s="19">
        <v>38</v>
      </c>
      <c r="AO40" s="41">
        <f>AN40/AN39</f>
        <v>0.56716417910447758</v>
      </c>
      <c r="AP40" s="19" t="s">
        <v>124</v>
      </c>
      <c r="AQ40" s="41">
        <f>AP40/AP39</f>
        <v>0.52348993288590606</v>
      </c>
      <c r="AR40" s="19">
        <v>116</v>
      </c>
      <c r="AS40" s="41">
        <f>AR40/AR39</f>
        <v>0.59183673469387754</v>
      </c>
      <c r="AT40" s="19"/>
      <c r="AU40" s="41" t="e">
        <f>AT40/AT39</f>
        <v>#DIV/0!</v>
      </c>
      <c r="AV40" s="19"/>
      <c r="AW40" s="41" t="e">
        <f>AV40/AV39</f>
        <v>#DIV/0!</v>
      </c>
      <c r="AX40" s="19"/>
      <c r="AY40" s="41" t="e">
        <f>AX40/AX39</f>
        <v>#DIV/0!</v>
      </c>
      <c r="AZ40" s="19"/>
      <c r="BA40" s="41" t="e">
        <f>AZ40/AZ39</f>
        <v>#DIV/0!</v>
      </c>
      <c r="BB40" s="19"/>
      <c r="BC40" s="41" t="e">
        <f>BB40/BB39</f>
        <v>#DIV/0!</v>
      </c>
      <c r="BD40" s="19"/>
      <c r="BE40" s="41" t="e">
        <f>BD40/BD39</f>
        <v>#DIV/0!</v>
      </c>
      <c r="BF40" s="49">
        <f>AVERAGE(B40,D40,F40,H40,J40,L40,N40,P40,R40,T40,V40,X40,Z40,AB40,AD40,AF40,AH40,AJ40,AL40,AN40,AP40,AR40,AT40,AV40,AX40,AZ40,BB40,BD40)</f>
        <v>108.95238095238095</v>
      </c>
      <c r="BG40" s="60">
        <f>BF40/BF39</f>
        <v>0.58041603247082696</v>
      </c>
      <c r="BH40" s="49">
        <f>SUM(B40,D40,F40,H40,J40,L40,N40,P40,R40,T40,V40,X40,Z40,AB40,AD40,AF40,AH40,AJ40,AL40,AN40,AP40,AR40,AT40,AV40,AX40,AZ40,BB40,BD40)</f>
        <v>2288</v>
      </c>
      <c r="BI40" s="8"/>
    </row>
    <row r="41" spans="1:61" ht="15.75" customHeight="1" thickBot="1">
      <c r="A41" s="9" t="s">
        <v>73</v>
      </c>
      <c r="B41" s="22">
        <v>73</v>
      </c>
      <c r="C41" s="40">
        <f>B41/B39</f>
        <v>0.62393162393162394</v>
      </c>
      <c r="D41" s="19">
        <v>81</v>
      </c>
      <c r="E41" s="40">
        <f>D41/D39</f>
        <v>0.60902255639097747</v>
      </c>
      <c r="F41" s="19">
        <v>87</v>
      </c>
      <c r="G41" s="40">
        <f>F41/F39</f>
        <v>0.54716981132075471</v>
      </c>
      <c r="H41" s="19">
        <v>127</v>
      </c>
      <c r="I41" s="40">
        <f>H41/H39</f>
        <v>0.5669642857142857</v>
      </c>
      <c r="J41" s="19">
        <v>66</v>
      </c>
      <c r="K41" s="40">
        <f>J41/J39</f>
        <v>0.58407079646017701</v>
      </c>
      <c r="L41" s="19">
        <v>57</v>
      </c>
      <c r="M41" s="40">
        <f>L41/L39</f>
        <v>0.58762886597938147</v>
      </c>
      <c r="N41" s="19">
        <v>69</v>
      </c>
      <c r="O41" s="40">
        <f>N41/N39</f>
        <v>0.60526315789473684</v>
      </c>
      <c r="P41" s="19">
        <v>64</v>
      </c>
      <c r="Q41" s="40">
        <f>P41/P39</f>
        <v>0.41558441558441561</v>
      </c>
      <c r="R41" s="19">
        <v>90</v>
      </c>
      <c r="S41" s="40">
        <f>R41/R39</f>
        <v>0.55214723926380371</v>
      </c>
      <c r="T41" s="19">
        <v>163</v>
      </c>
      <c r="U41" s="40">
        <f>T41/T39</f>
        <v>0.48224852071005919</v>
      </c>
      <c r="V41" s="19">
        <v>233</v>
      </c>
      <c r="W41" s="40">
        <f>V41/V39</f>
        <v>0.5724815724815725</v>
      </c>
      <c r="X41" s="19">
        <v>122</v>
      </c>
      <c r="Y41" s="40">
        <f>X41/X39</f>
        <v>0.59803921568627449</v>
      </c>
      <c r="Z41" s="19">
        <v>62</v>
      </c>
      <c r="AA41" s="40">
        <f>Z41/Z39</f>
        <v>0.59047619047619049</v>
      </c>
      <c r="AB41" s="19">
        <v>140</v>
      </c>
      <c r="AC41" s="40">
        <f>AB41/AB39</f>
        <v>0.52830188679245282</v>
      </c>
      <c r="AD41" s="19">
        <v>212</v>
      </c>
      <c r="AE41" s="40">
        <f>AD41/AD39</f>
        <v>0.51084337349397591</v>
      </c>
      <c r="AF41" s="19">
        <v>123</v>
      </c>
      <c r="AG41" s="40">
        <f>AF41/AF39</f>
        <v>0.5565610859728507</v>
      </c>
      <c r="AH41" s="19">
        <v>89</v>
      </c>
      <c r="AI41" s="40">
        <f>AH41/AH39</f>
        <v>0.52352941176470591</v>
      </c>
      <c r="AJ41" s="19">
        <v>105</v>
      </c>
      <c r="AK41" s="40">
        <f>AJ41/AJ39</f>
        <v>0.5898876404494382</v>
      </c>
      <c r="AL41" s="19">
        <v>53</v>
      </c>
      <c r="AM41" s="40">
        <f>AL41/AL39</f>
        <v>0.51960784313725494</v>
      </c>
      <c r="AN41" s="19">
        <v>37</v>
      </c>
      <c r="AO41" s="40">
        <f>AN41/AN39</f>
        <v>0.55223880597014929</v>
      </c>
      <c r="AP41" s="19" t="s">
        <v>125</v>
      </c>
      <c r="AQ41" s="40">
        <f>AP41/AP39</f>
        <v>0.48993288590604028</v>
      </c>
      <c r="AR41" s="19">
        <v>111</v>
      </c>
      <c r="AS41" s="40">
        <f>AR41/AR39</f>
        <v>0.56632653061224492</v>
      </c>
      <c r="AT41" s="19"/>
      <c r="AU41" s="40" t="e">
        <f>AT41/AT39</f>
        <v>#DIV/0!</v>
      </c>
      <c r="AV41" s="19"/>
      <c r="AW41" s="40" t="e">
        <f>AV41/AV39</f>
        <v>#DIV/0!</v>
      </c>
      <c r="AX41" s="19"/>
      <c r="AY41" s="40" t="e">
        <f>AX41/AX39</f>
        <v>#DIV/0!</v>
      </c>
      <c r="AZ41" s="19"/>
      <c r="BA41" s="40" t="e">
        <f>AZ41/AZ39</f>
        <v>#DIV/0!</v>
      </c>
      <c r="BB41" s="19"/>
      <c r="BC41" s="40" t="e">
        <f>BB41/BB39</f>
        <v>#DIV/0!</v>
      </c>
      <c r="BD41" s="19"/>
      <c r="BE41" s="40" t="e">
        <f>BD41/BD39</f>
        <v>#DIV/0!</v>
      </c>
      <c r="BF41" s="49">
        <f>AVERAGE(B41,D41,F41,H41,J41,L41,N41,P41,R41,T41,V41,X41,Z41,AB41,AD41,AF41,AH41,AJ41,AL41,AN41,AP41,AR41,AT41,AV41,AX41,AZ41,BB41,BD41)</f>
        <v>103.04761904761905</v>
      </c>
      <c r="BG41" s="60">
        <f>BF41/BF39</f>
        <v>0.54895991882293249</v>
      </c>
      <c r="BH41" s="49">
        <f>SUM(B41,D41,F41,H41,J41,L41,N41,P41,R41,T41,V41,X41,Z41,AB41,AD41,AF41,AH41,AJ41,AL41,AN41,AP41,AR41,AT41,AV41,AX41,AZ41,BB41,BD41)</f>
        <v>2164</v>
      </c>
      <c r="BI41" s="8"/>
    </row>
    <row r="42" spans="1:61">
      <c r="A42" s="6" t="s">
        <v>74</v>
      </c>
      <c r="B42" s="21"/>
      <c r="C42" s="44"/>
      <c r="D42" s="21"/>
      <c r="E42" s="44"/>
      <c r="F42" s="21"/>
      <c r="G42" s="44"/>
      <c r="H42" s="21"/>
      <c r="I42" s="44"/>
      <c r="J42" s="21"/>
      <c r="K42" s="44"/>
      <c r="L42" s="21"/>
      <c r="M42" s="44"/>
      <c r="N42" s="21"/>
      <c r="O42" s="44"/>
      <c r="P42" s="21"/>
      <c r="Q42" s="44"/>
      <c r="R42" s="21"/>
      <c r="S42" s="44"/>
      <c r="T42" s="21"/>
      <c r="U42" s="44"/>
      <c r="V42" s="21"/>
      <c r="W42" s="44"/>
      <c r="X42" s="21"/>
      <c r="Y42" s="44"/>
      <c r="Z42" s="21"/>
      <c r="AA42" s="44"/>
      <c r="AB42" s="21"/>
      <c r="AC42" s="44"/>
      <c r="AD42" s="21"/>
      <c r="AE42" s="44"/>
      <c r="AF42" s="21"/>
      <c r="AG42" s="44"/>
      <c r="AH42" s="21"/>
      <c r="AI42" s="44"/>
      <c r="AJ42" s="21"/>
      <c r="AK42" s="44"/>
      <c r="AL42" s="21"/>
      <c r="AM42" s="44"/>
      <c r="AN42" s="21"/>
      <c r="AO42" s="44"/>
      <c r="AP42" s="21"/>
      <c r="AQ42" s="44"/>
      <c r="AR42" s="21"/>
      <c r="AS42" s="44"/>
      <c r="AT42" s="21"/>
      <c r="AU42" s="44"/>
      <c r="AV42" s="21"/>
      <c r="AW42" s="44"/>
      <c r="AX42" s="21"/>
      <c r="AY42" s="44"/>
      <c r="AZ42" s="21"/>
      <c r="BA42" s="44"/>
      <c r="BB42" s="21"/>
      <c r="BC42" s="44"/>
      <c r="BD42" s="21"/>
      <c r="BE42" s="44"/>
      <c r="BF42" s="48"/>
      <c r="BG42" s="64"/>
      <c r="BH42" s="48"/>
      <c r="BI42" s="8"/>
    </row>
    <row r="43" spans="1:61">
      <c r="A43" s="9" t="s">
        <v>75</v>
      </c>
      <c r="B43" s="19">
        <v>487</v>
      </c>
      <c r="C43" s="44">
        <f>B43/B4</f>
        <v>5.7348092322185587E-2</v>
      </c>
      <c r="D43" s="19">
        <v>467</v>
      </c>
      <c r="E43" s="44">
        <f>D43/D4</f>
        <v>5.9802791650659493E-2</v>
      </c>
      <c r="F43" s="19">
        <v>646</v>
      </c>
      <c r="G43" s="44">
        <f>F43/F4</f>
        <v>7.2608744520624935E-2</v>
      </c>
      <c r="H43" s="19">
        <v>843</v>
      </c>
      <c r="I43" s="44">
        <f>H43/H4</f>
        <v>8.3473611248638474E-2</v>
      </c>
      <c r="J43" s="19">
        <v>441</v>
      </c>
      <c r="K43" s="44">
        <f>J43/J4</f>
        <v>5.2481256694037845E-2</v>
      </c>
      <c r="L43" s="19">
        <v>286</v>
      </c>
      <c r="M43" s="44">
        <f>L43/L4</f>
        <v>4.3117744610281922E-2</v>
      </c>
      <c r="N43" s="19">
        <v>530</v>
      </c>
      <c r="O43" s="44">
        <f>N43/N4</f>
        <v>5.4939359386337719E-2</v>
      </c>
      <c r="P43" s="19">
        <v>668</v>
      </c>
      <c r="Q43" s="44">
        <f>P43/P4</f>
        <v>6.8944163484363705E-2</v>
      </c>
      <c r="R43" s="19">
        <v>580</v>
      </c>
      <c r="S43" s="44">
        <f>R43/R4</f>
        <v>6.0372644946393252E-2</v>
      </c>
      <c r="T43" s="19">
        <v>1768</v>
      </c>
      <c r="U43" s="44">
        <f>T43/T4</f>
        <v>0.1119625102906719</v>
      </c>
      <c r="V43" s="19">
        <v>1647</v>
      </c>
      <c r="W43" s="44">
        <f>V43/V4</f>
        <v>0.10091911764705883</v>
      </c>
      <c r="X43" s="19">
        <v>651</v>
      </c>
      <c r="Y43" s="44">
        <f>X43/X4</f>
        <v>5.4119211904563973E-2</v>
      </c>
      <c r="Z43" s="19">
        <v>319</v>
      </c>
      <c r="AA43" s="44">
        <f>Z43/Z4</f>
        <v>3.4209115281501341E-2</v>
      </c>
      <c r="AB43" s="19">
        <v>1096</v>
      </c>
      <c r="AC43" s="44">
        <f>AB43/AB4</f>
        <v>7.0220399794976934E-2</v>
      </c>
      <c r="AD43" s="19">
        <v>1510</v>
      </c>
      <c r="AE43" s="44">
        <f>AD43/AD4</f>
        <v>7.9864600412545617E-2</v>
      </c>
      <c r="AF43" s="19">
        <v>778</v>
      </c>
      <c r="AG43" s="44">
        <f>AF43/AF4</f>
        <v>5.5539691604797256E-2</v>
      </c>
      <c r="AH43" s="19">
        <v>583</v>
      </c>
      <c r="AI43" s="44">
        <f>AH43/AH4</f>
        <v>5.0801673056814219E-2</v>
      </c>
      <c r="AJ43" s="19">
        <v>643</v>
      </c>
      <c r="AK43" s="44">
        <f>AJ43/AJ4</f>
        <v>6.2342447159201085E-2</v>
      </c>
      <c r="AL43" s="19">
        <v>356</v>
      </c>
      <c r="AM43" s="44">
        <f>AL43/AL4</f>
        <v>4.5676161149602261E-2</v>
      </c>
      <c r="AN43" s="19">
        <v>247</v>
      </c>
      <c r="AO43" s="44">
        <f>AN43/AN4</f>
        <v>3.7299909392932651E-2</v>
      </c>
      <c r="AP43" s="19" t="s">
        <v>126</v>
      </c>
      <c r="AQ43" s="44">
        <f>AP43/AP4</f>
        <v>5.8871377732587694E-2</v>
      </c>
      <c r="AR43" s="19">
        <v>648</v>
      </c>
      <c r="AS43" s="44">
        <f>AR43/AR4</f>
        <v>6.607525237075558E-2</v>
      </c>
      <c r="AT43" s="19"/>
      <c r="AU43" s="44">
        <f>AT43/AT4</f>
        <v>0</v>
      </c>
      <c r="AV43" s="19"/>
      <c r="AW43" s="44" t="e">
        <f>AV43/AV4</f>
        <v>#DIV/0!</v>
      </c>
      <c r="AX43" s="19"/>
      <c r="AY43" s="44" t="e">
        <f>AX43/AX4</f>
        <v>#DIV/0!</v>
      </c>
      <c r="AZ43" s="19"/>
      <c r="BA43" s="44" t="e">
        <f>AZ43/AZ4</f>
        <v>#DIV/0!</v>
      </c>
      <c r="BB43" s="19"/>
      <c r="BC43" s="44" t="e">
        <f>BB43/BB4</f>
        <v>#DIV/0!</v>
      </c>
      <c r="BD43" s="19"/>
      <c r="BE43" s="44" t="e">
        <f>BD43/BD4</f>
        <v>#DIV/0!</v>
      </c>
      <c r="BF43" s="49">
        <f>AVERAGE(B43,D43,F43,H43,J43,L43,N43,P43,R43,T43,V43,X43,Z43,AB43,AD43,AF43,AH43,AJ43,AL43,AN43,AP43,AR43,AT43,AV43,AX43,AZ43,BB43,BD43)</f>
        <v>723.52380952380952</v>
      </c>
      <c r="BG43" s="60">
        <f>BF43/BF4</f>
        <v>6.8235691987106648E-2</v>
      </c>
      <c r="BH43" s="49">
        <f>SUM(B43,D43,F43,H43,J43,L43,N43,P43,R43,T43,V43,X43,Z43,AB43,AD43,AF43,AH43,AJ43,AL43,AN43,AP43,AR43,AT43,AV43,AX43,AZ43,BB43,BD43)</f>
        <v>15194</v>
      </c>
      <c r="BI43" s="8"/>
    </row>
    <row r="44" spans="1:61">
      <c r="A44" s="9" t="s">
        <v>76</v>
      </c>
      <c r="B44" s="19">
        <v>313</v>
      </c>
      <c r="C44" s="44">
        <f>B44/B43</f>
        <v>0.64271047227926081</v>
      </c>
      <c r="D44" s="19">
        <v>293</v>
      </c>
      <c r="E44" s="44">
        <f>D44/D43</f>
        <v>0.62740899357601709</v>
      </c>
      <c r="F44" s="19">
        <v>400</v>
      </c>
      <c r="G44" s="44">
        <f>F44/F43</f>
        <v>0.61919504643962853</v>
      </c>
      <c r="H44" s="19">
        <v>527</v>
      </c>
      <c r="I44" s="44">
        <f>H44/H43</f>
        <v>0.6251482799525504</v>
      </c>
      <c r="J44" s="19">
        <v>261</v>
      </c>
      <c r="K44" s="44">
        <f>J44/J43</f>
        <v>0.59183673469387754</v>
      </c>
      <c r="L44" s="19">
        <v>179</v>
      </c>
      <c r="M44" s="44">
        <f>L44/L43</f>
        <v>0.62587412587412583</v>
      </c>
      <c r="N44" s="19">
        <v>337</v>
      </c>
      <c r="O44" s="44">
        <f>N44/N43</f>
        <v>0.63584905660377355</v>
      </c>
      <c r="P44" s="19">
        <v>416</v>
      </c>
      <c r="Q44" s="44">
        <f>P44/P43</f>
        <v>0.6227544910179641</v>
      </c>
      <c r="R44" s="19">
        <v>360</v>
      </c>
      <c r="S44" s="44">
        <f>R44/R43</f>
        <v>0.62068965517241381</v>
      </c>
      <c r="T44" s="19">
        <v>1104</v>
      </c>
      <c r="U44" s="44">
        <f>T44/T43</f>
        <v>0.6244343891402715</v>
      </c>
      <c r="V44" s="19">
        <v>941</v>
      </c>
      <c r="W44" s="44">
        <f>V44/V43</f>
        <v>0.5713418336369156</v>
      </c>
      <c r="X44" s="19">
        <v>394</v>
      </c>
      <c r="Y44" s="44">
        <f>X44/X43</f>
        <v>0.60522273425499229</v>
      </c>
      <c r="Z44" s="19">
        <v>173</v>
      </c>
      <c r="AA44" s="44">
        <f>Z44/Z43</f>
        <v>0.54231974921630099</v>
      </c>
      <c r="AB44" s="19">
        <v>648</v>
      </c>
      <c r="AC44" s="44">
        <f>AB44/AB43</f>
        <v>0.59124087591240881</v>
      </c>
      <c r="AD44" s="19">
        <v>931</v>
      </c>
      <c r="AE44" s="44">
        <f>AD44/AD43</f>
        <v>0.61655629139072843</v>
      </c>
      <c r="AF44" s="19">
        <v>463</v>
      </c>
      <c r="AG44" s="44">
        <f>AF44/AF43</f>
        <v>0.59511568123393321</v>
      </c>
      <c r="AH44" s="19">
        <v>332</v>
      </c>
      <c r="AI44" s="44">
        <f>AH44/AH43</f>
        <v>0.56946826758147517</v>
      </c>
      <c r="AJ44" s="19">
        <v>389</v>
      </c>
      <c r="AK44" s="44">
        <f>AJ44/AJ43</f>
        <v>0.60497667185069981</v>
      </c>
      <c r="AL44" s="19">
        <v>223</v>
      </c>
      <c r="AM44" s="44">
        <f>AL44/AL43</f>
        <v>0.6264044943820225</v>
      </c>
      <c r="AN44" s="19">
        <v>141</v>
      </c>
      <c r="AO44" s="44">
        <f>AN44/AN43</f>
        <v>0.57085020242914974</v>
      </c>
      <c r="AP44" s="19" t="s">
        <v>127</v>
      </c>
      <c r="AQ44" s="44">
        <f>AP44/AP43</f>
        <v>0.60449050086355782</v>
      </c>
      <c r="AR44" s="19">
        <v>384</v>
      </c>
      <c r="AS44" s="44">
        <f>AR44/AR43</f>
        <v>0.59259259259259256</v>
      </c>
      <c r="AT44" s="19"/>
      <c r="AU44" s="44" t="e">
        <f>AT44/AT43</f>
        <v>#DIV/0!</v>
      </c>
      <c r="AV44" s="19"/>
      <c r="AW44" s="44" t="e">
        <f>AV44/AV43</f>
        <v>#DIV/0!</v>
      </c>
      <c r="AX44" s="19"/>
      <c r="AY44" s="44" t="e">
        <f>AX44/AX43</f>
        <v>#DIV/0!</v>
      </c>
      <c r="AZ44" s="19"/>
      <c r="BA44" s="44" t="e">
        <f>AZ44/AZ43</f>
        <v>#DIV/0!</v>
      </c>
      <c r="BB44" s="19"/>
      <c r="BC44" s="44" t="e">
        <f>BB44/BB43</f>
        <v>#DIV/0!</v>
      </c>
      <c r="BD44" s="19"/>
      <c r="BE44" s="44" t="e">
        <f>BD44/BD43</f>
        <v>#DIV/0!</v>
      </c>
      <c r="BF44" s="49">
        <f>AVERAGE(B44,D44,F44,H44,J44,L44,N44,P44,R44,T44,V44,X44,Z44,AB44,AD44,AF44,AH44,AJ44,AL44,AN44,AP44,AR44,AT44,AV44,AX44,AZ44,BB44,BD44)</f>
        <v>438.52380952380952</v>
      </c>
      <c r="BG44" s="60">
        <f>BF44/BF43</f>
        <v>0.60609451099118072</v>
      </c>
      <c r="BH44" s="49">
        <f>SUM(B44,D44,F44,H44,J44,L44,N44,P44,R44,T44,V44,X44,Z44,AB44,AD44,AF44,AH44,AJ44,AL44,AN44,AP44,AR44,AT44,AV44,AX44,AZ44,BB44,BD44)</f>
        <v>9209</v>
      </c>
      <c r="BI44" s="8"/>
    </row>
    <row r="45" spans="1:61" ht="15.75" customHeight="1" thickBot="1">
      <c r="A45" s="12" t="s">
        <v>77</v>
      </c>
      <c r="B45" s="26">
        <v>296</v>
      </c>
      <c r="C45" s="45">
        <f>B45/B43</f>
        <v>0.6078028747433265</v>
      </c>
      <c r="D45" s="26">
        <v>281</v>
      </c>
      <c r="E45" s="45">
        <f>D45/D43</f>
        <v>0.60171306209850106</v>
      </c>
      <c r="F45" s="26">
        <v>383</v>
      </c>
      <c r="G45" s="45">
        <f>F45/F43</f>
        <v>0.59287925696594423</v>
      </c>
      <c r="H45" s="26">
        <v>501</v>
      </c>
      <c r="I45" s="45">
        <f>H45/H43</f>
        <v>0.59430604982206403</v>
      </c>
      <c r="J45" s="26">
        <v>248</v>
      </c>
      <c r="K45" s="45">
        <f>J45/J43</f>
        <v>0.56235827664399096</v>
      </c>
      <c r="L45" s="26">
        <v>170</v>
      </c>
      <c r="M45" s="45">
        <f>L45/L43</f>
        <v>0.59440559440559437</v>
      </c>
      <c r="N45" s="26">
        <v>321</v>
      </c>
      <c r="O45" s="45">
        <f>N45/N43</f>
        <v>0.60566037735849054</v>
      </c>
      <c r="P45" s="19">
        <v>394</v>
      </c>
      <c r="Q45" s="45">
        <f>P45/P43</f>
        <v>0.58982035928143717</v>
      </c>
      <c r="R45" s="19">
        <v>341</v>
      </c>
      <c r="S45" s="45">
        <f>R45/R43</f>
        <v>0.58793103448275863</v>
      </c>
      <c r="T45" s="26">
        <v>1048</v>
      </c>
      <c r="U45" s="45">
        <f>T45/T43</f>
        <v>0.59276018099547512</v>
      </c>
      <c r="V45" s="26">
        <v>907</v>
      </c>
      <c r="W45" s="45">
        <f>V45/V43</f>
        <v>0.55069823922282934</v>
      </c>
      <c r="X45" s="26">
        <v>376</v>
      </c>
      <c r="Y45" s="45">
        <f>X45/X43</f>
        <v>0.57757296466973884</v>
      </c>
      <c r="Z45" s="26">
        <v>170</v>
      </c>
      <c r="AA45" s="45">
        <f>Z45/Z43</f>
        <v>0.5329153605015674</v>
      </c>
      <c r="AB45" s="26">
        <v>623</v>
      </c>
      <c r="AC45" s="45">
        <f>AB45/AB43</f>
        <v>0.56843065693430661</v>
      </c>
      <c r="AD45" s="26">
        <v>897</v>
      </c>
      <c r="AE45" s="45">
        <f>AD45/AD43</f>
        <v>0.59403973509933772</v>
      </c>
      <c r="AF45" s="19">
        <v>433</v>
      </c>
      <c r="AG45" s="45">
        <f>AF45/AF43</f>
        <v>0.55655526992287918</v>
      </c>
      <c r="AH45" s="26">
        <v>316</v>
      </c>
      <c r="AI45" s="45">
        <f>AH45/AH43</f>
        <v>0.54202401372212694</v>
      </c>
      <c r="AJ45" s="26">
        <v>373</v>
      </c>
      <c r="AK45" s="45">
        <f>AJ45/AJ43</f>
        <v>0.58009331259720065</v>
      </c>
      <c r="AL45" s="26">
        <v>219</v>
      </c>
      <c r="AM45" s="45">
        <f>AL45/AL43</f>
        <v>0.6151685393258427</v>
      </c>
      <c r="AN45" s="26">
        <v>135</v>
      </c>
      <c r="AO45" s="45">
        <f>AN45/AN43</f>
        <v>0.54655870445344135</v>
      </c>
      <c r="AP45" s="26" t="s">
        <v>128</v>
      </c>
      <c r="AQ45" s="45">
        <f>AP45/AP43</f>
        <v>0.5785837651122625</v>
      </c>
      <c r="AR45" s="26">
        <v>364</v>
      </c>
      <c r="AS45" s="45">
        <f>AR45/AR43</f>
        <v>0.56172839506172845</v>
      </c>
      <c r="AT45" s="26"/>
      <c r="AU45" s="45" t="e">
        <f>AT45/AT43</f>
        <v>#DIV/0!</v>
      </c>
      <c r="AV45" s="26"/>
      <c r="AW45" s="45" t="e">
        <f>AV45/AV43</f>
        <v>#DIV/0!</v>
      </c>
      <c r="AX45" s="26"/>
      <c r="AY45" s="45" t="e">
        <f>AX45/AX43</f>
        <v>#DIV/0!</v>
      </c>
      <c r="AZ45" s="26"/>
      <c r="BA45" s="45" t="e">
        <f>AZ45/AZ43</f>
        <v>#DIV/0!</v>
      </c>
      <c r="BB45" s="26"/>
      <c r="BC45" s="45" t="e">
        <f>BB45/BB43</f>
        <v>#DIV/0!</v>
      </c>
      <c r="BD45" s="26"/>
      <c r="BE45" s="45" t="e">
        <f>BD45/BD43</f>
        <v>#DIV/0!</v>
      </c>
      <c r="BF45" s="50">
        <f>AVERAGE(B45,D45,F45,H45,J45,L45,N45,P45,R45,T45,V45,X45,Z45,AB45,AD45,AF45,AH45,AJ45,AL45,AN45,AP45,AR45,AT45,AV45,AX45,AZ45,BB45,BD45)</f>
        <v>418.85714285714283</v>
      </c>
      <c r="BG45" s="61">
        <f>BF45/BF43</f>
        <v>0.57891272870870081</v>
      </c>
      <c r="BH45" s="50">
        <f>SUM(B45,D45,F45,H45,J45,L45,N45,P45,R45,T45,V45,X45,Z45,AB45,AD45,AF45,AH45,AJ45,AL45,AN45,AP45,AR45,AT45,AV45,AX45,AZ45,BB45,BD45)</f>
        <v>8796</v>
      </c>
      <c r="BI45" s="8"/>
    </row>
    <row r="46" spans="1:61" ht="15.75" customHeight="1" thickBot="1">
      <c r="A46" s="14" t="s">
        <v>78</v>
      </c>
      <c r="B46" s="25">
        <v>438</v>
      </c>
      <c r="C46" s="42">
        <f>B46/(B43+B39)</f>
        <v>0.72516556291390732</v>
      </c>
      <c r="D46" s="27">
        <v>410</v>
      </c>
      <c r="E46" s="42">
        <f>D46/(D43+D39)</f>
        <v>0.68333333333333335</v>
      </c>
      <c r="F46" s="27">
        <v>599</v>
      </c>
      <c r="G46" s="42">
        <f>F46/(F43+F39)</f>
        <v>0.74409937888198763</v>
      </c>
      <c r="H46" s="27">
        <v>769</v>
      </c>
      <c r="I46" s="42">
        <f>H46/(H43+H39)</f>
        <v>0.72071227741330834</v>
      </c>
      <c r="J46" s="27">
        <v>429</v>
      </c>
      <c r="K46" s="42">
        <f>J46/(J43+J39)</f>
        <v>0.77436823104693142</v>
      </c>
      <c r="L46" s="27">
        <v>239</v>
      </c>
      <c r="M46" s="42">
        <f>L46/(L43+L39)</f>
        <v>0.62402088772845954</v>
      </c>
      <c r="N46" s="27">
        <v>466</v>
      </c>
      <c r="O46" s="42">
        <f>N46/(N43+N39)</f>
        <v>0.72360248447204967</v>
      </c>
      <c r="P46" s="27">
        <v>597</v>
      </c>
      <c r="Q46" s="42">
        <f>P46/(P43+P39)</f>
        <v>0.72627737226277367</v>
      </c>
      <c r="R46" s="27">
        <v>532</v>
      </c>
      <c r="S46" s="42">
        <f>R46/(R43+R39)</f>
        <v>0.71601615074024227</v>
      </c>
      <c r="T46" s="27">
        <v>1570</v>
      </c>
      <c r="U46" s="42">
        <f>T46/(T43+T39)</f>
        <v>0.74548907882241211</v>
      </c>
      <c r="V46" s="27">
        <v>1645</v>
      </c>
      <c r="W46" s="42">
        <f>V46/(V43+V39)</f>
        <v>0.80087633885102238</v>
      </c>
      <c r="X46" s="27">
        <v>623</v>
      </c>
      <c r="Y46" s="42">
        <f>X46/(X43+X39)</f>
        <v>0.72865497076023389</v>
      </c>
      <c r="Z46" s="27">
        <v>318</v>
      </c>
      <c r="AA46" s="42">
        <f>Z46/(Z43+Z39)</f>
        <v>0.75</v>
      </c>
      <c r="AB46" s="27">
        <v>1070</v>
      </c>
      <c r="AC46" s="42">
        <f>AB46/(AB43+AB39)</f>
        <v>0.78618662747979429</v>
      </c>
      <c r="AD46" s="27">
        <v>1391</v>
      </c>
      <c r="AE46" s="51">
        <f>AD46/(AD43+AD39)</f>
        <v>0.72259740259740257</v>
      </c>
      <c r="AF46" s="53">
        <v>765</v>
      </c>
      <c r="AG46" s="42">
        <f>AF46/(AF43+AF39)</f>
        <v>0.76576576576576572</v>
      </c>
      <c r="AH46" s="28">
        <v>568</v>
      </c>
      <c r="AI46" s="42">
        <f>AH46/(AH43+AH39)</f>
        <v>0.75431606905710491</v>
      </c>
      <c r="AJ46" s="27">
        <v>620</v>
      </c>
      <c r="AK46" s="42">
        <f>AJ46/(AJ43+AJ39)</f>
        <v>0.7551766138855055</v>
      </c>
      <c r="AL46" s="27">
        <v>332</v>
      </c>
      <c r="AM46" s="42">
        <f>AL46/(AL43+AL39)</f>
        <v>0.72489082969432317</v>
      </c>
      <c r="AN46" s="27">
        <v>252</v>
      </c>
      <c r="AO46" s="42">
        <f>AN46/(AN43+AN39)</f>
        <v>0.80254777070063699</v>
      </c>
      <c r="AP46" s="29" t="s">
        <v>129</v>
      </c>
      <c r="AQ46" s="42">
        <f>AP46/(AP43+AP39)</f>
        <v>0.72252747252747251</v>
      </c>
      <c r="AR46" s="27">
        <v>594</v>
      </c>
      <c r="AS46" s="42">
        <f>AR46/(AR43+AR39)</f>
        <v>0.70379146919431279</v>
      </c>
      <c r="AT46" s="27"/>
      <c r="AU46" s="42" t="e">
        <f>AT46/(AT43+AT39)</f>
        <v>#DIV/0!</v>
      </c>
      <c r="AV46" s="27"/>
      <c r="AW46" s="42" t="e">
        <f>AV46/(AV43+AV39)</f>
        <v>#DIV/0!</v>
      </c>
      <c r="AX46" s="27"/>
      <c r="AY46" s="42" t="e">
        <f>AX46/(AX43+AX39)</f>
        <v>#DIV/0!</v>
      </c>
      <c r="AZ46" s="27"/>
      <c r="BA46" s="42" t="e">
        <f>AZ46/(AZ43+AZ39)</f>
        <v>#DIV/0!</v>
      </c>
      <c r="BB46" s="27"/>
      <c r="BC46" s="42" t="e">
        <f>BB46/(BB43+BB39)</f>
        <v>#DIV/0!</v>
      </c>
      <c r="BD46" s="27"/>
      <c r="BE46" s="42" t="e">
        <f>BD46/(BD43+BD39)</f>
        <v>#DIV/0!</v>
      </c>
      <c r="BF46" s="49">
        <f>AVERAGE(B46,D46,F46,H46,J46,L46,N46,P46,R46,T46,V46,X46,Z46,AB46,AD46,AF46,AH46,AJ46,AL46,AN46,AP46,AR46,AT46,AV46,AX46,AZ46,BB46,BD46)</f>
        <v>677.47619047619048</v>
      </c>
      <c r="BG46" s="65">
        <f>BF46/(BF43+BF39)</f>
        <v>0.74346780936454859</v>
      </c>
      <c r="BH46" s="49">
        <f>SUM(B46,D46,F46,H46,J46,L46,N46,P46,R46,T46,V46,X46,Z46,AB46,AD46,AF46,AH46,AJ46,AL46,AN46,AP46,AR46,AT46,AV46,AX46,AZ46,BB46,BD46)</f>
        <v>14227</v>
      </c>
      <c r="BI46" s="8"/>
    </row>
    <row r="47" spans="1:61" ht="15.75" customHeight="1" thickBot="1">
      <c r="A47" s="13" t="s">
        <v>79</v>
      </c>
      <c r="B47" s="25">
        <v>474</v>
      </c>
      <c r="C47" s="43">
        <f>B47/B17</f>
        <v>0.39532944120100083</v>
      </c>
      <c r="D47" s="30">
        <v>326</v>
      </c>
      <c r="E47" s="43">
        <f>D47/D17</f>
        <v>0.27144046627810159</v>
      </c>
      <c r="F47" s="30">
        <v>1108</v>
      </c>
      <c r="G47" s="43">
        <f>F47/F17</f>
        <v>1.000903342366757</v>
      </c>
      <c r="H47" s="30">
        <v>1297</v>
      </c>
      <c r="I47" s="43">
        <f>H47/H17</f>
        <v>0.99692544196771715</v>
      </c>
      <c r="J47" s="30">
        <v>1182</v>
      </c>
      <c r="K47" s="43">
        <f>J47/J17</f>
        <v>0.995787700084246</v>
      </c>
      <c r="L47" s="30">
        <v>1021</v>
      </c>
      <c r="M47" s="43">
        <f>L47/L17</f>
        <v>0.98552123552123549</v>
      </c>
      <c r="N47" s="30">
        <v>1124</v>
      </c>
      <c r="O47" s="43">
        <f>N47/N17</f>
        <v>0.98683055311676915</v>
      </c>
      <c r="P47" s="30">
        <v>1008</v>
      </c>
      <c r="Q47" s="43">
        <f>P47/P17</f>
        <v>0.98533724340175954</v>
      </c>
      <c r="R47" s="30">
        <v>1044</v>
      </c>
      <c r="S47" s="43">
        <f>R47/R17</f>
        <v>0.99239543726235746</v>
      </c>
      <c r="T47" s="30">
        <v>1161</v>
      </c>
      <c r="U47" s="43">
        <f>T47/T17</f>
        <v>0.98556876061120546</v>
      </c>
      <c r="V47" s="30">
        <v>1456</v>
      </c>
      <c r="W47" s="43">
        <f>V47/V17</f>
        <v>1.059679767103348</v>
      </c>
      <c r="X47" s="30">
        <v>1269</v>
      </c>
      <c r="Y47" s="43">
        <f>X47/X17</f>
        <v>0.98754863813229576</v>
      </c>
      <c r="Z47" s="30">
        <v>1121</v>
      </c>
      <c r="AA47" s="43">
        <f>Z47/Z17</f>
        <v>1.0017873100983021</v>
      </c>
      <c r="AB47" s="30">
        <v>1345</v>
      </c>
      <c r="AC47" s="43">
        <f>AB47/AB17</f>
        <v>0.99188790560471973</v>
      </c>
      <c r="AD47" s="30">
        <v>1535</v>
      </c>
      <c r="AE47" s="43">
        <f>AD47/AD17</f>
        <v>0.98713826366559487</v>
      </c>
      <c r="AF47" s="52">
        <v>1438</v>
      </c>
      <c r="AG47" s="43">
        <f>AF47/AF17</f>
        <v>0.99240855762594893</v>
      </c>
      <c r="AH47" s="30">
        <v>1389</v>
      </c>
      <c r="AI47" s="43">
        <f>AH47/AH17</f>
        <v>0.98510638297872344</v>
      </c>
      <c r="AJ47" s="30">
        <v>376</v>
      </c>
      <c r="AK47" s="43">
        <f>AJ47/AJ17</f>
        <v>0.25167336010709507</v>
      </c>
      <c r="AL47" s="30"/>
      <c r="AM47" s="43">
        <f>AL47/AL17</f>
        <v>0</v>
      </c>
      <c r="AN47" s="30"/>
      <c r="AO47" s="43">
        <f>AN47/AN17</f>
        <v>0</v>
      </c>
      <c r="AP47" s="31"/>
      <c r="AQ47" s="43">
        <f>AP47/AP17</f>
        <v>0</v>
      </c>
      <c r="AR47" s="30"/>
      <c r="AS47" s="43">
        <f>AR47/AR17</f>
        <v>0</v>
      </c>
      <c r="AT47" s="30"/>
      <c r="AU47" s="43" t="e">
        <f>AT47/AT17</f>
        <v>#DIV/0!</v>
      </c>
      <c r="AV47" s="30"/>
      <c r="AW47" s="43" t="e">
        <f>AV47/AV17</f>
        <v>#DIV/0!</v>
      </c>
      <c r="AX47" s="30"/>
      <c r="AY47" s="43" t="e">
        <f>AX47/AX17</f>
        <v>#DIV/0!</v>
      </c>
      <c r="AZ47" s="30"/>
      <c r="BA47" s="43" t="e">
        <f>AZ47/AZ17</f>
        <v>#DIV/0!</v>
      </c>
      <c r="BB47" s="30"/>
      <c r="BC47" s="43" t="e">
        <f>BB47/BB17</f>
        <v>#DIV/0!</v>
      </c>
      <c r="BD47" s="30"/>
      <c r="BE47" s="43" t="e">
        <f>BD47/BD17</f>
        <v>#DIV/0!</v>
      </c>
      <c r="BF47" s="55">
        <f>AVERAGE(B47,D47,F47,H47,J47,L47,N47,P47,R47,T47,V47,X47,Z47,AB47,AD47,AF47,AH47,AJ47,AL47,AN47,AP47,AR47,AT47,AV47,AX47,AZ47,BB47,BD47)</f>
        <v>1093</v>
      </c>
      <c r="BG47" s="63">
        <f>(BF47/BF17)</f>
        <v>0.85390624999999998</v>
      </c>
      <c r="BH47" s="55">
        <f>SUM(B47,D47,F47,H47,J47,L47,N47,P47,R47,T47,V47,X47,Z47,AB47,AD47,AF47,AH47,AJ47,AL47,AN47,AP47,AR47,AT47,AV47,AX47,AZ47,BB47,BD47)</f>
        <v>19674</v>
      </c>
      <c r="BI47" s="8"/>
    </row>
    <row r="48" spans="1:61">
      <c r="A48" s="6" t="s">
        <v>80</v>
      </c>
      <c r="B48" s="21"/>
      <c r="C48" s="46"/>
      <c r="D48" s="21"/>
      <c r="E48" s="46"/>
      <c r="F48" s="21"/>
      <c r="G48" s="46"/>
      <c r="H48" s="21"/>
      <c r="I48" s="46"/>
      <c r="J48" s="21"/>
      <c r="K48" s="46"/>
      <c r="L48" s="21"/>
      <c r="M48" s="46"/>
      <c r="N48" s="21"/>
      <c r="O48" s="46"/>
      <c r="P48" s="21"/>
      <c r="Q48" s="46"/>
      <c r="R48" s="21"/>
      <c r="S48" s="46"/>
      <c r="T48" s="21"/>
      <c r="U48" s="46"/>
      <c r="V48" s="21"/>
      <c r="W48" s="46"/>
      <c r="X48" s="21"/>
      <c r="Y48" s="46"/>
      <c r="Z48" s="21"/>
      <c r="AA48" s="46"/>
      <c r="AB48" s="21"/>
      <c r="AC48" s="46"/>
      <c r="AD48" s="21"/>
      <c r="AE48" s="46"/>
      <c r="AF48" s="21"/>
      <c r="AG48" s="46"/>
      <c r="AH48" s="21"/>
      <c r="AI48" s="46"/>
      <c r="AJ48" s="21"/>
      <c r="AK48" s="46"/>
      <c r="AL48" s="21"/>
      <c r="AM48" s="46"/>
      <c r="AN48" s="21"/>
      <c r="AO48" s="46"/>
      <c r="AP48" s="21"/>
      <c r="AQ48" s="46"/>
      <c r="AR48" s="21"/>
      <c r="AS48" s="46"/>
      <c r="AT48" s="21"/>
      <c r="AU48" s="46"/>
      <c r="AV48" s="21"/>
      <c r="AW48" s="46"/>
      <c r="AX48" s="21"/>
      <c r="AY48" s="46"/>
      <c r="AZ48" s="21"/>
      <c r="BA48" s="46"/>
      <c r="BB48" s="21"/>
      <c r="BC48" s="46"/>
      <c r="BD48" s="21"/>
      <c r="BE48" s="46"/>
      <c r="BF48" s="49"/>
      <c r="BG48" s="60"/>
      <c r="BH48" s="49"/>
      <c r="BI48" s="8"/>
    </row>
    <row r="49" spans="1:62">
      <c r="A49" s="9" t="s">
        <v>81</v>
      </c>
      <c r="B49" s="19">
        <v>285</v>
      </c>
      <c r="C49" s="44">
        <f>B49/B17</f>
        <v>0.23769808173477899</v>
      </c>
      <c r="D49" s="19">
        <v>293</v>
      </c>
      <c r="E49" s="44">
        <f>D49/D17</f>
        <v>0.24396336386344714</v>
      </c>
      <c r="F49" s="19">
        <v>237</v>
      </c>
      <c r="G49" s="44">
        <f>F49/F17</f>
        <v>0.21409214092140921</v>
      </c>
      <c r="H49" s="19">
        <v>323</v>
      </c>
      <c r="I49" s="44">
        <f>H49/H17</f>
        <v>0.2482705611068409</v>
      </c>
      <c r="J49" s="19">
        <v>307</v>
      </c>
      <c r="K49" s="44">
        <f>J49/J17</f>
        <v>0.25863521482729568</v>
      </c>
      <c r="L49" s="19">
        <v>230</v>
      </c>
      <c r="M49" s="44">
        <f>L49/L17</f>
        <v>0.22200772200772201</v>
      </c>
      <c r="N49" s="19">
        <v>270</v>
      </c>
      <c r="O49" s="44">
        <f>N49/N17</f>
        <v>0.23705004389815629</v>
      </c>
      <c r="P49" s="19">
        <v>264</v>
      </c>
      <c r="Q49" s="44">
        <f>P49/P17</f>
        <v>0.25806451612903225</v>
      </c>
      <c r="R49" s="19">
        <v>234</v>
      </c>
      <c r="S49" s="44">
        <f>R49/R17</f>
        <v>0.22243346007604561</v>
      </c>
      <c r="T49" s="19">
        <v>282</v>
      </c>
      <c r="U49" s="44">
        <f>T49/T17</f>
        <v>0.23938879456706283</v>
      </c>
      <c r="V49" s="19">
        <v>285</v>
      </c>
      <c r="W49" s="44">
        <f>V49/V17</f>
        <v>0.20742358078602621</v>
      </c>
      <c r="X49" s="19">
        <v>273</v>
      </c>
      <c r="Y49" s="44">
        <f>X49/X17</f>
        <v>0.21245136186770427</v>
      </c>
      <c r="Z49" s="19">
        <v>262</v>
      </c>
      <c r="AA49" s="44">
        <f>Z49/Z17</f>
        <v>0.23413762287756926</v>
      </c>
      <c r="AB49" s="19">
        <v>310</v>
      </c>
      <c r="AC49" s="44">
        <f>AB49/AB17</f>
        <v>0.22861356932153393</v>
      </c>
      <c r="AD49" s="19">
        <v>349</v>
      </c>
      <c r="AE49" s="44">
        <f>AD49/AD17</f>
        <v>0.22443729903536977</v>
      </c>
      <c r="AF49" s="19">
        <v>350</v>
      </c>
      <c r="AG49" s="44">
        <f>AF49/AF17</f>
        <v>0.24154589371980675</v>
      </c>
      <c r="AH49" s="19">
        <v>323</v>
      </c>
      <c r="AI49" s="44">
        <f>AH49/AH17</f>
        <v>0.22907801418439716</v>
      </c>
      <c r="AJ49" s="19">
        <v>325</v>
      </c>
      <c r="AK49" s="44">
        <f>AJ49/AJ17</f>
        <v>0.2175368139223561</v>
      </c>
      <c r="AL49" s="19">
        <v>308</v>
      </c>
      <c r="AM49" s="44">
        <f>AL49/AL17</f>
        <v>0.21875</v>
      </c>
      <c r="AN49" s="19">
        <v>261</v>
      </c>
      <c r="AO49" s="44">
        <f>AN49/AN17</f>
        <v>0.20248254460822343</v>
      </c>
      <c r="AP49" s="19" t="s">
        <v>130</v>
      </c>
      <c r="AQ49" s="44">
        <f>AP49/AP17</f>
        <v>0.23593220338983051</v>
      </c>
      <c r="AR49" s="19">
        <v>406</v>
      </c>
      <c r="AS49" s="44">
        <f>AR49/AR17</f>
        <v>0.23632130384167638</v>
      </c>
      <c r="AT49" s="19"/>
      <c r="AU49" s="44" t="e">
        <f>AT49/AT17</f>
        <v>#DIV/0!</v>
      </c>
      <c r="AV49" s="19"/>
      <c r="AW49" s="44" t="e">
        <f>AV49/AV17</f>
        <v>#DIV/0!</v>
      </c>
      <c r="AX49" s="19"/>
      <c r="AY49" s="44" t="e">
        <f>AX49/AX17</f>
        <v>#DIV/0!</v>
      </c>
      <c r="AZ49" s="19"/>
      <c r="BA49" s="44" t="e">
        <f>AZ49/AZ17</f>
        <v>#DIV/0!</v>
      </c>
      <c r="BB49" s="19"/>
      <c r="BC49" s="44" t="e">
        <f>BB49/BB17</f>
        <v>#DIV/0!</v>
      </c>
      <c r="BD49" s="19"/>
      <c r="BE49" s="44" t="e">
        <f>BD49/BD17</f>
        <v>#DIV/0!</v>
      </c>
      <c r="BF49" s="49">
        <f>AVERAGE(B49,D49,F49,H49,J49,L49,N49,P49,R49,T49,V49,X49,Z49,AB49,AD49,AF49,AH49,AJ49,AL49,AN49,AP49,AR49,AT49,AV49,AX49,AZ49,BB49,BD49)</f>
        <v>294.14285714285717</v>
      </c>
      <c r="BG49" s="60">
        <f>BF49/BF17</f>
        <v>0.22979910714285717</v>
      </c>
      <c r="BH49" s="49">
        <f>SUM(B49,D49,F49,H49,J49,L49,N49,P49,R49,T49,V49,X49,Z49,AB49,AD49,AF49,AH49,AJ49,AL49,AN49,AP49,AR49,AT49,AV49,AX49,AZ49,BB49,BD49)</f>
        <v>6177</v>
      </c>
      <c r="BI49" s="8"/>
    </row>
    <row r="50" spans="1:62" ht="15.75" customHeight="1" thickBot="1">
      <c r="A50" s="9" t="s">
        <v>82</v>
      </c>
      <c r="B50" s="19">
        <v>260</v>
      </c>
      <c r="C50" s="45">
        <f>B50/B49</f>
        <v>0.91228070175438591</v>
      </c>
      <c r="D50" s="19">
        <v>254</v>
      </c>
      <c r="E50" s="45">
        <f>D50/D49</f>
        <v>0.86689419795221845</v>
      </c>
      <c r="F50" s="19">
        <v>209</v>
      </c>
      <c r="G50" s="45">
        <f>F50/F49</f>
        <v>0.88185654008438819</v>
      </c>
      <c r="H50" s="19">
        <v>274</v>
      </c>
      <c r="I50" s="45">
        <f>H50/H49</f>
        <v>0.84829721362229105</v>
      </c>
      <c r="J50" s="19">
        <v>256</v>
      </c>
      <c r="K50" s="45">
        <f>J50/J49</f>
        <v>0.83387622149837137</v>
      </c>
      <c r="L50" s="19">
        <v>204</v>
      </c>
      <c r="M50" s="45">
        <f>L50/L49</f>
        <v>0.88695652173913042</v>
      </c>
      <c r="N50" s="19">
        <v>241</v>
      </c>
      <c r="O50" s="45">
        <f>N50/N49</f>
        <v>0.8925925925925926</v>
      </c>
      <c r="P50" s="19">
        <v>229</v>
      </c>
      <c r="Q50" s="45">
        <f>P50/P49</f>
        <v>0.86742424242424243</v>
      </c>
      <c r="R50" s="19">
        <v>211</v>
      </c>
      <c r="S50" s="45">
        <f>R50/R49</f>
        <v>0.90170940170940173</v>
      </c>
      <c r="T50" s="19">
        <v>241</v>
      </c>
      <c r="U50" s="45">
        <f>T50/T49</f>
        <v>0.85460992907801414</v>
      </c>
      <c r="V50" s="19">
        <v>258</v>
      </c>
      <c r="W50" s="45">
        <f>V50/V49</f>
        <v>0.90526315789473688</v>
      </c>
      <c r="X50" s="19">
        <v>245</v>
      </c>
      <c r="Y50" s="45">
        <f>X50/X49</f>
        <v>0.89743589743589747</v>
      </c>
      <c r="Z50" s="19">
        <v>225</v>
      </c>
      <c r="AA50" s="45">
        <f>Z50/Z49</f>
        <v>0.85877862595419852</v>
      </c>
      <c r="AB50" s="19">
        <v>277</v>
      </c>
      <c r="AC50" s="45">
        <f>AB50/AB49</f>
        <v>0.8935483870967742</v>
      </c>
      <c r="AD50" s="19">
        <v>302</v>
      </c>
      <c r="AE50" s="45">
        <f>AD50/AD49</f>
        <v>0.86532951289398286</v>
      </c>
      <c r="AF50" s="19">
        <v>309</v>
      </c>
      <c r="AG50" s="45">
        <f>AF50/AF49</f>
        <v>0.8828571428571429</v>
      </c>
      <c r="AH50" s="19">
        <v>282</v>
      </c>
      <c r="AI50" s="45">
        <f>AH50/AH49</f>
        <v>0.87306501547987614</v>
      </c>
      <c r="AJ50" s="19">
        <v>271</v>
      </c>
      <c r="AK50" s="45">
        <f>AJ50/AJ49</f>
        <v>0.83384615384615379</v>
      </c>
      <c r="AL50" s="19">
        <v>253</v>
      </c>
      <c r="AM50" s="45">
        <f>AL50/AL49</f>
        <v>0.8214285714285714</v>
      </c>
      <c r="AN50" s="19">
        <v>222</v>
      </c>
      <c r="AO50" s="45">
        <f>AN50/AN49</f>
        <v>0.85057471264367812</v>
      </c>
      <c r="AP50" s="19" t="s">
        <v>131</v>
      </c>
      <c r="AQ50" s="45">
        <f>AP50/AP49</f>
        <v>0.85919540229885061</v>
      </c>
      <c r="AR50" s="19">
        <v>339</v>
      </c>
      <c r="AS50" s="45">
        <f>AR50/AR49</f>
        <v>0.83497536945812811</v>
      </c>
      <c r="AT50" s="19"/>
      <c r="AU50" s="45" t="e">
        <f>AT50/AT49</f>
        <v>#DIV/0!</v>
      </c>
      <c r="AV50" s="19"/>
      <c r="AW50" s="45" t="e">
        <f>AV50/AV49</f>
        <v>#DIV/0!</v>
      </c>
      <c r="AX50" s="19"/>
      <c r="AY50" s="45" t="e">
        <f>AX50/AX49</f>
        <v>#DIV/0!</v>
      </c>
      <c r="AZ50" s="19"/>
      <c r="BA50" s="45" t="e">
        <f>AZ50/AZ49</f>
        <v>#DIV/0!</v>
      </c>
      <c r="BB50" s="19"/>
      <c r="BC50" s="45" t="e">
        <f>BB50/BB49</f>
        <v>#DIV/0!</v>
      </c>
      <c r="BD50" s="19"/>
      <c r="BE50" s="45" t="e">
        <f>BD50/BD49</f>
        <v>#DIV/0!</v>
      </c>
      <c r="BF50" s="49">
        <f>AVERAGE(B50,D50,F50,H50,J50,L50,N50,P50,R50,T50,V50,X50,Z50,AB50,AD50,AF50,AH50,AJ50,AL50,AN50,AP50,AR50,AT50,AV50,AX50,AZ50,BB50,BD50)</f>
        <v>255.33333333333334</v>
      </c>
      <c r="BG50" s="60">
        <f>BF50/BF49</f>
        <v>0.86805892828233766</v>
      </c>
      <c r="BH50" s="49">
        <f>SUM(B50,D50,F50,H50,J50,L50,N50,P50,R50,T50,V50,X50,Z50,AB50,AD50,AF50,AH50,AJ50,AL50,AN50,AP50,AR50,AT50,AV50,AX50,AZ50,BB50,BD50)</f>
        <v>5362</v>
      </c>
      <c r="BI50" s="8"/>
    </row>
    <row r="51" spans="1:62">
      <c r="A51" s="6" t="s">
        <v>83</v>
      </c>
      <c r="B51" s="21"/>
      <c r="C51" s="46"/>
      <c r="D51" s="21"/>
      <c r="E51" s="46"/>
      <c r="F51" s="21"/>
      <c r="G51" s="46"/>
      <c r="H51" s="21"/>
      <c r="I51" s="46"/>
      <c r="J51" s="21"/>
      <c r="K51" s="46"/>
      <c r="L51" s="21"/>
      <c r="M51" s="46"/>
      <c r="N51" s="21"/>
      <c r="O51" s="46"/>
      <c r="P51" s="21"/>
      <c r="Q51" s="46"/>
      <c r="R51" s="21"/>
      <c r="S51" s="46"/>
      <c r="T51" s="21"/>
      <c r="U51" s="46"/>
      <c r="V51" s="21"/>
      <c r="W51" s="46"/>
      <c r="X51" s="21"/>
      <c r="Y51" s="46"/>
      <c r="Z51" s="21"/>
      <c r="AA51" s="46"/>
      <c r="AB51" s="21"/>
      <c r="AC51" s="46"/>
      <c r="AD51" s="21"/>
      <c r="AE51" s="46"/>
      <c r="AF51" s="21"/>
      <c r="AG51" s="46"/>
      <c r="AH51" s="21"/>
      <c r="AI51" s="46"/>
      <c r="AJ51" s="21"/>
      <c r="AK51" s="46"/>
      <c r="AL51" s="21"/>
      <c r="AM51" s="46"/>
      <c r="AN51" s="21"/>
      <c r="AO51" s="46"/>
      <c r="AP51" s="21"/>
      <c r="AQ51" s="46"/>
      <c r="AR51" s="21"/>
      <c r="AS51" s="46"/>
      <c r="AT51" s="21"/>
      <c r="AU51" s="46"/>
      <c r="AV51" s="21"/>
      <c r="AW51" s="46"/>
      <c r="AX51" s="21"/>
      <c r="AY51" s="46"/>
      <c r="AZ51" s="21"/>
      <c r="BA51" s="46"/>
      <c r="BB51" s="21"/>
      <c r="BC51" s="46"/>
      <c r="BD51" s="21"/>
      <c r="BE51" s="46"/>
      <c r="BF51" s="48"/>
      <c r="BG51" s="64"/>
      <c r="BH51" s="48"/>
      <c r="BI51" s="8"/>
    </row>
    <row r="52" spans="1:62">
      <c r="A52" s="9" t="s">
        <v>81</v>
      </c>
      <c r="B52" s="19">
        <v>75</v>
      </c>
      <c r="C52" s="44">
        <f>B52/B4</f>
        <v>8.8318417333961372E-3</v>
      </c>
      <c r="D52" s="19">
        <v>99</v>
      </c>
      <c r="E52" s="44">
        <f>D52/D4</f>
        <v>1.2677679600461006E-2</v>
      </c>
      <c r="F52" s="19">
        <v>87</v>
      </c>
      <c r="G52" s="44">
        <f>F52/F4</f>
        <v>9.7785770484432964E-3</v>
      </c>
      <c r="H52" s="19">
        <v>95</v>
      </c>
      <c r="I52" s="44">
        <f>H52/H4</f>
        <v>9.4068719675215375E-3</v>
      </c>
      <c r="J52" s="19">
        <v>76</v>
      </c>
      <c r="K52" s="44">
        <f>J52/J4</f>
        <v>9.0443889087230746E-3</v>
      </c>
      <c r="L52" s="19">
        <v>70</v>
      </c>
      <c r="M52" s="44">
        <f>L52/L4</f>
        <v>1.0553294135383688E-2</v>
      </c>
      <c r="N52" s="19">
        <v>87</v>
      </c>
      <c r="O52" s="44">
        <f>N52/N4</f>
        <v>9.0183476728516645E-3</v>
      </c>
      <c r="P52" s="19">
        <v>79</v>
      </c>
      <c r="Q52" s="44">
        <f>P52/P4</f>
        <v>8.1535762204561872E-3</v>
      </c>
      <c r="R52" s="19">
        <v>81</v>
      </c>
      <c r="S52" s="44">
        <f>R52/R4</f>
        <v>8.4313521390652641E-3</v>
      </c>
      <c r="T52" s="19">
        <v>90</v>
      </c>
      <c r="U52" s="44">
        <f>T52/T4</f>
        <v>5.6994490532581848E-3</v>
      </c>
      <c r="V52" s="19">
        <v>118</v>
      </c>
      <c r="W52" s="44">
        <f>V52/V4</f>
        <v>7.2303921568627454E-3</v>
      </c>
      <c r="X52" s="19">
        <v>100</v>
      </c>
      <c r="Y52" s="44">
        <f>X52/X4</f>
        <v>8.3132429960927762E-3</v>
      </c>
      <c r="Z52" s="19">
        <v>90</v>
      </c>
      <c r="AA52" s="44">
        <f>Z52/Z4</f>
        <v>9.6514745308310997E-3</v>
      </c>
      <c r="AB52" s="19">
        <v>104</v>
      </c>
      <c r="AC52" s="44">
        <f>AB52/AB4</f>
        <v>6.6632496155817527E-3</v>
      </c>
      <c r="AD52" s="19">
        <v>120</v>
      </c>
      <c r="AE52" s="44">
        <f>AD52/AD4</f>
        <v>6.3468556619241554E-3</v>
      </c>
      <c r="AF52" s="19">
        <v>117</v>
      </c>
      <c r="AG52" s="44">
        <f>AF52/AF4</f>
        <v>8.3523700742432899E-3</v>
      </c>
      <c r="AH52" s="19">
        <v>97</v>
      </c>
      <c r="AI52" s="44">
        <f>AH52/AH4</f>
        <v>8.4524224468455911E-3</v>
      </c>
      <c r="AJ52" s="19">
        <v>102</v>
      </c>
      <c r="AK52" s="44">
        <f>AJ52/AJ4</f>
        <v>9.8894706224549149E-3</v>
      </c>
      <c r="AL52" s="19">
        <v>103</v>
      </c>
      <c r="AM52" s="44">
        <f>AL52/AL4</f>
        <v>1.3215293815755709E-2</v>
      </c>
      <c r="AN52" s="19">
        <v>88</v>
      </c>
      <c r="AO52" s="44">
        <f>AN52/AN4</f>
        <v>1.3289036544850499E-2</v>
      </c>
      <c r="AP52" s="19" t="s">
        <v>132</v>
      </c>
      <c r="AQ52" s="44">
        <f>AP52/AP4</f>
        <v>9.8627351296390435E-3</v>
      </c>
      <c r="AR52" s="19">
        <v>99</v>
      </c>
      <c r="AS52" s="44">
        <f>AR52/AR4</f>
        <v>1.009483022330988E-2</v>
      </c>
      <c r="AT52" s="19"/>
      <c r="AU52" s="44">
        <f>AT52/AT4</f>
        <v>0</v>
      </c>
      <c r="AV52" s="19"/>
      <c r="AW52" s="44" t="e">
        <f>AV52/AV4</f>
        <v>#DIV/0!</v>
      </c>
      <c r="AX52" s="19"/>
      <c r="AY52" s="44" t="e">
        <f>AX52/AX4</f>
        <v>#DIV/0!</v>
      </c>
      <c r="AZ52" s="19"/>
      <c r="BA52" s="44" t="e">
        <f>AZ52/AZ4</f>
        <v>#DIV/0!</v>
      </c>
      <c r="BB52" s="19"/>
      <c r="BC52" s="44" t="e">
        <f>BB52/BB4</f>
        <v>#DIV/0!</v>
      </c>
      <c r="BD52" s="19"/>
      <c r="BE52" s="44" t="e">
        <f>BD52/BD4</f>
        <v>#DIV/0!</v>
      </c>
      <c r="BF52" s="49">
        <f>AVERAGE(B52,D52,F52,H52,J52,L52,N52,P52,R52,T52,V52,X52,Z52,AB52,AD52,AF52,AH52,AJ52,AL52,AN52,AP52,AR52,AT52,AV52,AX52,AZ52,BB52,BD52)</f>
        <v>94.142857142857139</v>
      </c>
      <c r="BG52" s="60">
        <f>BF52/BF4</f>
        <v>8.8786338724832058E-3</v>
      </c>
      <c r="BH52" s="49">
        <f>SUM(B52,D52,F52,H52,J52,L52,N52,P52,R52,T52,V52,X52,Z52,AB52,AD52,AF52,AH52,AJ52,AL52,AN52,AP52,AR52,AT52,AV52,AX52,AZ52,BB52,BD52)</f>
        <v>1977</v>
      </c>
      <c r="BI52" s="8"/>
    </row>
    <row r="53" spans="1:62" ht="15.75" customHeight="1" thickBot="1">
      <c r="A53" s="9" t="s">
        <v>82</v>
      </c>
      <c r="B53" s="19">
        <v>27</v>
      </c>
      <c r="C53" s="44">
        <f>B53/B52</f>
        <v>0.36</v>
      </c>
      <c r="D53" s="19">
        <v>34</v>
      </c>
      <c r="E53" s="44">
        <f>D53/D52</f>
        <v>0.34343434343434343</v>
      </c>
      <c r="F53" s="19">
        <v>28</v>
      </c>
      <c r="G53" s="44">
        <f>F53/F52</f>
        <v>0.32183908045977011</v>
      </c>
      <c r="H53" s="19">
        <v>28</v>
      </c>
      <c r="I53" s="44">
        <f>H53/H52</f>
        <v>0.29473684210526313</v>
      </c>
      <c r="J53" s="19">
        <v>25</v>
      </c>
      <c r="K53" s="44">
        <f>J53/J52</f>
        <v>0.32894736842105265</v>
      </c>
      <c r="L53" s="19">
        <v>19</v>
      </c>
      <c r="M53" s="44">
        <f>L53/L52</f>
        <v>0.27142857142857141</v>
      </c>
      <c r="N53" s="19">
        <v>31</v>
      </c>
      <c r="O53" s="44">
        <f>N53/N52</f>
        <v>0.35632183908045978</v>
      </c>
      <c r="P53" s="19">
        <v>28</v>
      </c>
      <c r="Q53" s="44">
        <f>P53/P52</f>
        <v>0.35443037974683544</v>
      </c>
      <c r="R53" s="19">
        <v>33</v>
      </c>
      <c r="S53" s="44">
        <f>R53/R52</f>
        <v>0.40740740740740738</v>
      </c>
      <c r="T53" s="19">
        <v>34</v>
      </c>
      <c r="U53" s="44">
        <f>T53/T52</f>
        <v>0.37777777777777777</v>
      </c>
      <c r="V53" s="19">
        <v>29</v>
      </c>
      <c r="W53" s="44">
        <f>V53/V52</f>
        <v>0.24576271186440679</v>
      </c>
      <c r="X53" s="19">
        <v>39</v>
      </c>
      <c r="Y53" s="44">
        <f>X53/X52</f>
        <v>0.39</v>
      </c>
      <c r="Z53" s="19">
        <v>38</v>
      </c>
      <c r="AA53" s="44">
        <f>Z53/Z52</f>
        <v>0.42222222222222222</v>
      </c>
      <c r="AB53" s="19">
        <v>33</v>
      </c>
      <c r="AC53" s="44">
        <f>AB53/AB52</f>
        <v>0.31730769230769229</v>
      </c>
      <c r="AD53" s="19">
        <v>37</v>
      </c>
      <c r="AE53" s="44">
        <f>AD53/AD52</f>
        <v>0.30833333333333335</v>
      </c>
      <c r="AF53" s="19">
        <v>25</v>
      </c>
      <c r="AG53" s="44">
        <f>AF53/AF52</f>
        <v>0.21367521367521367</v>
      </c>
      <c r="AH53" s="19">
        <v>34</v>
      </c>
      <c r="AI53" s="44">
        <f>AH53/AH52</f>
        <v>0.35051546391752575</v>
      </c>
      <c r="AJ53" s="19">
        <v>34</v>
      </c>
      <c r="AK53" s="44">
        <f>AJ53/AJ52</f>
        <v>0.33333333333333331</v>
      </c>
      <c r="AL53" s="19">
        <v>37</v>
      </c>
      <c r="AM53" s="44">
        <f>AL53/AL52</f>
        <v>0.35922330097087379</v>
      </c>
      <c r="AN53" s="19">
        <v>24</v>
      </c>
      <c r="AO53" s="44">
        <f>AN53/AN52</f>
        <v>0.27272727272727271</v>
      </c>
      <c r="AP53" s="19" t="s">
        <v>133</v>
      </c>
      <c r="AQ53" s="44">
        <f>AP53/AP52</f>
        <v>0.26804123711340205</v>
      </c>
      <c r="AR53" s="19">
        <v>43</v>
      </c>
      <c r="AS53" s="44">
        <f>AR53/AR52</f>
        <v>0.43434343434343436</v>
      </c>
      <c r="AT53" s="19"/>
      <c r="AU53" s="44" t="e">
        <f>AT53/AT52</f>
        <v>#DIV/0!</v>
      </c>
      <c r="AV53" s="19"/>
      <c r="AW53" s="44" t="e">
        <f>AV53/AV52</f>
        <v>#DIV/0!</v>
      </c>
      <c r="AX53" s="19"/>
      <c r="AY53" s="44" t="e">
        <f>AX53/AX52</f>
        <v>#DIV/0!</v>
      </c>
      <c r="AZ53" s="19"/>
      <c r="BA53" s="44" t="e">
        <f>AZ53/AZ52</f>
        <v>#DIV/0!</v>
      </c>
      <c r="BB53" s="19"/>
      <c r="BC53" s="44" t="e">
        <f>BB53/BB52</f>
        <v>#DIV/0!</v>
      </c>
      <c r="BD53" s="19"/>
      <c r="BE53" s="44" t="e">
        <f>BD53/BD52</f>
        <v>#DIV/0!</v>
      </c>
      <c r="BF53" s="50">
        <f>AVERAGE(B53,D53,F53,H53,J53,L53,N53,P53,R53,T53,V53,X53,Z53,AB53,AD53,AF53,AH53,AJ53,AL53,AN53,AP53,AR53,AT53,AV53,AX53,AZ53,BB53,BD53)</f>
        <v>31.428571428571427</v>
      </c>
      <c r="BG53" s="61">
        <f>BF53/BF52</f>
        <v>0.33383915022761762</v>
      </c>
      <c r="BH53" s="50">
        <f>SUM(B53,D53,F53,H53,J53,L53,N53,P53,R53,T53,V53,X53,Z53,AB53,AD53,AF53,AH53,AJ53,AL53,AN53,AP53,AR53,AT53,AV53,AX53,AZ53,BB53,BD53)</f>
        <v>660</v>
      </c>
      <c r="BI53" s="8"/>
    </row>
    <row r="54" spans="1:62" ht="15.75" customHeight="1" thickBot="1">
      <c r="A54" s="54" t="s">
        <v>84</v>
      </c>
      <c r="B54" s="16">
        <v>55</v>
      </c>
      <c r="C54" s="35">
        <f>B54/B4</f>
        <v>6.4766839378238338E-3</v>
      </c>
      <c r="D54" s="23">
        <v>23</v>
      </c>
      <c r="E54" s="102">
        <f>D54/D4</f>
        <v>2.9453195031374055E-3</v>
      </c>
      <c r="F54" s="23">
        <v>53</v>
      </c>
      <c r="G54" s="102">
        <f>F54/F4</f>
        <v>5.9570641789367202E-3</v>
      </c>
      <c r="H54" s="23">
        <v>35</v>
      </c>
      <c r="I54" s="102">
        <f>H54/H4</f>
        <v>3.4656896722447769E-3</v>
      </c>
      <c r="J54" s="23">
        <v>22</v>
      </c>
      <c r="K54" s="35">
        <f>J54/J4</f>
        <v>2.6181125788408903E-3</v>
      </c>
      <c r="L54" s="23"/>
      <c r="M54" s="102">
        <f>L54/L4</f>
        <v>0</v>
      </c>
      <c r="N54" s="23">
        <v>78</v>
      </c>
      <c r="O54" s="102">
        <f>N54/N4</f>
        <v>8.0854151549704569E-3</v>
      </c>
      <c r="P54" s="23">
        <v>51</v>
      </c>
      <c r="Q54" s="102">
        <f>P54/P4</f>
        <v>5.2637011043451341E-3</v>
      </c>
      <c r="R54" s="23">
        <v>49</v>
      </c>
      <c r="S54" s="35">
        <f>R54/R4</f>
        <v>5.1004475902987406E-3</v>
      </c>
      <c r="T54" s="23">
        <v>84</v>
      </c>
      <c r="U54" s="35">
        <f>T54/T4</f>
        <v>5.3194857830409729E-3</v>
      </c>
      <c r="V54" s="23">
        <v>35</v>
      </c>
      <c r="W54" s="35">
        <f>V54/V4</f>
        <v>2.1446078431372551E-3</v>
      </c>
      <c r="X54" s="23">
        <v>19</v>
      </c>
      <c r="Y54" s="35">
        <f>X54/X4</f>
        <v>1.5795161692576274E-3</v>
      </c>
      <c r="Z54" s="23">
        <v>36</v>
      </c>
      <c r="AA54" s="35">
        <f>Z54/Z4</f>
        <v>3.8605898123324398E-3</v>
      </c>
      <c r="AB54" s="23">
        <v>44</v>
      </c>
      <c r="AC54" s="35">
        <f>AB54/AB4</f>
        <v>2.8190671450538185E-3</v>
      </c>
      <c r="AD54" s="23">
        <v>84</v>
      </c>
      <c r="AE54" s="35">
        <f>AD54/AD4</f>
        <v>4.4427989633469087E-3</v>
      </c>
      <c r="AF54" s="23">
        <v>68</v>
      </c>
      <c r="AG54" s="35">
        <f>AF54/AF4</f>
        <v>4.8543689320388345E-3</v>
      </c>
      <c r="AH54" s="23">
        <v>82</v>
      </c>
      <c r="AI54" s="35">
        <f>AH54/AH4</f>
        <v>7.1453468107354479E-3</v>
      </c>
      <c r="AJ54" s="23">
        <v>41</v>
      </c>
      <c r="AK54" s="35">
        <f>AJ54/AJ4</f>
        <v>3.9751793678495248E-3</v>
      </c>
      <c r="AL54" s="23">
        <v>23</v>
      </c>
      <c r="AM54" s="35">
        <f>AL54/AL4</f>
        <v>2.9509879394405952E-3</v>
      </c>
      <c r="AN54" s="23">
        <v>38</v>
      </c>
      <c r="AO54" s="35">
        <f>AN54/AN4</f>
        <v>5.7384475989127152E-3</v>
      </c>
      <c r="AP54" s="23" t="s">
        <v>134</v>
      </c>
      <c r="AQ54" s="35">
        <f>AP54/AP4</f>
        <v>5.1855617691916626E-3</v>
      </c>
      <c r="AR54" s="23">
        <v>30</v>
      </c>
      <c r="AS54" s="35">
        <f>AR54/AR4</f>
        <v>3.0590394616090547E-3</v>
      </c>
      <c r="AT54" s="23"/>
      <c r="AU54" s="35">
        <f>AT54/AT4</f>
        <v>0</v>
      </c>
      <c r="AV54" s="23"/>
      <c r="AW54" s="35" t="e">
        <f>AV54/AV4</f>
        <v>#DIV/0!</v>
      </c>
      <c r="AX54" s="23"/>
      <c r="AY54" s="35" t="e">
        <f>AX54/AX4</f>
        <v>#DIV/0!</v>
      </c>
      <c r="AZ54" s="23"/>
      <c r="BA54" s="35" t="e">
        <f>AZ54/AZ4</f>
        <v>#DIV/0!</v>
      </c>
      <c r="BB54" s="23"/>
      <c r="BC54" s="35" t="e">
        <f>BB54/BB4</f>
        <v>#DIV/0!</v>
      </c>
      <c r="BD54" s="23"/>
      <c r="BE54" s="35" t="e">
        <f>BD54/BD4</f>
        <v>#DIV/0!</v>
      </c>
      <c r="BF54" s="49">
        <f>AVERAGE(B54,D54,F54,H54,J54,L54,N54,P54,R54,T54,V54,X54,Z54,AB54,AD54,AF54,AH54,AJ54,AL54,AN54,AP54,AR54,AT54,AV54,AX54,AZ54,BB54,BD54)</f>
        <v>47.5</v>
      </c>
      <c r="BG54" s="65">
        <f>BF54/BF4</f>
        <v>4.4797356033394022E-3</v>
      </c>
      <c r="BH54" s="49">
        <f>SUM(B54,D54,F54,H54,J54,L54,N54,P54,R54,T54,V54,X54,Z54,AB54,AD54,AF54,AH54,AJ54,AL54,AN54,AP54,AR54,AT54,AV54,AX54,AZ54,BB54,BD54)</f>
        <v>950</v>
      </c>
      <c r="BI54" s="8"/>
    </row>
    <row r="55" spans="1:62" ht="15.75" customHeight="1" thickBot="1">
      <c r="A55" s="70" t="s">
        <v>85</v>
      </c>
      <c r="B55" s="106"/>
      <c r="C55" s="44">
        <f>B55/B54</f>
        <v>0</v>
      </c>
      <c r="D55" s="69"/>
      <c r="E55" s="44">
        <f>D55/D54</f>
        <v>0</v>
      </c>
      <c r="F55" s="19"/>
      <c r="G55" s="44">
        <f>F55/F54</f>
        <v>0</v>
      </c>
      <c r="H55" s="19"/>
      <c r="I55" s="44">
        <f>H55/H54</f>
        <v>0</v>
      </c>
      <c r="J55" s="19"/>
      <c r="K55" s="104">
        <f>J55/J54</f>
        <v>0</v>
      </c>
      <c r="L55" s="19"/>
      <c r="M55" s="44" t="e">
        <f>L55/L54</f>
        <v>#DIV/0!</v>
      </c>
      <c r="N55" s="19"/>
      <c r="O55" s="44">
        <f>N55/N54</f>
        <v>0</v>
      </c>
      <c r="P55" s="19"/>
      <c r="Q55" s="44">
        <f>P55/P54</f>
        <v>0</v>
      </c>
      <c r="R55" s="103"/>
      <c r="S55" s="104">
        <f>R55/R54</f>
        <v>0</v>
      </c>
      <c r="T55" s="103"/>
      <c r="U55" s="104">
        <f>T55/T54</f>
        <v>0</v>
      </c>
      <c r="V55" s="103"/>
      <c r="W55" s="104">
        <f>V55/V54</f>
        <v>0</v>
      </c>
      <c r="X55" s="103"/>
      <c r="Y55" s="104">
        <f>X55/X54</f>
        <v>0</v>
      </c>
      <c r="Z55" s="103"/>
      <c r="AA55" s="104">
        <f>Z55/Z54</f>
        <v>0</v>
      </c>
      <c r="AB55" s="103"/>
      <c r="AC55" s="104">
        <f>AB55/AB54</f>
        <v>0</v>
      </c>
      <c r="AD55" s="103"/>
      <c r="AE55" s="104">
        <f>AD55/AD54</f>
        <v>0</v>
      </c>
      <c r="AF55" s="103"/>
      <c r="AG55" s="104">
        <f>AF55/AF54</f>
        <v>0</v>
      </c>
      <c r="AH55" s="103"/>
      <c r="AI55" s="104">
        <f>AH55/AH54</f>
        <v>0</v>
      </c>
      <c r="AJ55" s="103"/>
      <c r="AK55" s="104">
        <f>AJ55/AJ54</f>
        <v>0</v>
      </c>
      <c r="AL55" s="103"/>
      <c r="AM55" s="104">
        <f>AL55/AL54</f>
        <v>0</v>
      </c>
      <c r="AN55" s="103"/>
      <c r="AO55" s="104">
        <f>AN55/AN54</f>
        <v>0</v>
      </c>
      <c r="AP55" s="103"/>
      <c r="AQ55" s="104">
        <f>AP55/AP54</f>
        <v>0</v>
      </c>
      <c r="AR55" s="24"/>
      <c r="AS55" s="104">
        <f>AR55/AR54</f>
        <v>0</v>
      </c>
      <c r="AT55" s="19"/>
      <c r="AU55" s="104" t="e">
        <f>AT55/AT54</f>
        <v>#DIV/0!</v>
      </c>
      <c r="AV55" s="19"/>
      <c r="AW55" s="104" t="e">
        <f>AV55/AV54</f>
        <v>#DIV/0!</v>
      </c>
      <c r="AX55" s="19"/>
      <c r="AY55" s="104" t="e">
        <f>AX55/AX54</f>
        <v>#DIV/0!</v>
      </c>
      <c r="AZ55" s="19"/>
      <c r="BA55" s="104" t="e">
        <f>AZ55/AZ54</f>
        <v>#DIV/0!</v>
      </c>
      <c r="BB55" s="19"/>
      <c r="BC55" s="44" t="e">
        <f>BB55/BB54</f>
        <v>#DIV/0!</v>
      </c>
      <c r="BD55" s="19"/>
      <c r="BE55" s="44" t="e">
        <f>BD55/BD54</f>
        <v>#DIV/0!</v>
      </c>
      <c r="BF55" s="55" t="e">
        <f>AVERAGE(B55,D55,F55,H55,J55,L55,N55,P55,R55,T55,V55,X55,Z55,AB55,AD55,AF55,AH55,AJ55,AL55,AN55,AP55,AR55,AT55,AV55,AX55,AZ55,BB55,BD55)</f>
        <v>#DIV/0!</v>
      </c>
      <c r="BG55" s="63" t="e">
        <f>BF55/BF54</f>
        <v>#DIV/0!</v>
      </c>
      <c r="BH55" s="55">
        <f>SUM(B55,D55,F55,H55,J55,L55,N55,P55,R55,T55,V55,X55,Z55,AB55,AD55,AF55,AH55,AJ55,AL55,AN55,AP55,AR55,AT55,AV55,AX55,AZ55,BB55,BD55)</f>
        <v>0</v>
      </c>
      <c r="BI55" s="8"/>
    </row>
    <row r="56" spans="1:62">
      <c r="A56" s="6" t="s">
        <v>86</v>
      </c>
      <c r="B56" s="107"/>
      <c r="C56" s="46"/>
      <c r="D56" s="107"/>
      <c r="E56" s="46"/>
      <c r="F56" s="107"/>
      <c r="G56" s="46"/>
      <c r="H56" s="107"/>
      <c r="I56" s="46"/>
      <c r="J56" s="107"/>
      <c r="K56" s="46"/>
      <c r="L56" s="107"/>
      <c r="M56" s="46"/>
      <c r="N56" s="107"/>
      <c r="O56" s="46"/>
      <c r="P56" s="107"/>
      <c r="Q56" s="46"/>
      <c r="R56" s="21"/>
      <c r="S56" s="46"/>
      <c r="T56" s="21"/>
      <c r="U56" s="46"/>
      <c r="V56" s="21"/>
      <c r="W56" s="46"/>
      <c r="X56" s="21"/>
      <c r="Y56" s="46"/>
      <c r="Z56" s="21"/>
      <c r="AA56" s="46"/>
      <c r="AB56" s="21"/>
      <c r="AC56" s="46"/>
      <c r="AD56" s="21"/>
      <c r="AE56" s="46"/>
      <c r="AF56" s="21"/>
      <c r="AG56" s="46"/>
      <c r="AH56" s="21"/>
      <c r="AI56" s="46"/>
      <c r="AJ56" s="21"/>
      <c r="AK56" s="46"/>
      <c r="AL56" s="21"/>
      <c r="AM56" s="46"/>
      <c r="AN56" s="21"/>
      <c r="AO56" s="46"/>
      <c r="AP56" s="21"/>
      <c r="AQ56" s="46"/>
      <c r="AR56" s="107"/>
      <c r="AS56" s="46"/>
      <c r="AT56" s="107"/>
      <c r="AU56" s="46"/>
      <c r="AV56" s="107"/>
      <c r="AW56" s="46"/>
      <c r="AX56" s="107"/>
      <c r="AY56" s="46"/>
      <c r="AZ56" s="107"/>
      <c r="BA56" s="46"/>
      <c r="BB56" s="107"/>
      <c r="BC56" s="46"/>
      <c r="BD56" s="107"/>
      <c r="BE56" s="46"/>
      <c r="BF56" s="49"/>
      <c r="BG56" s="60"/>
      <c r="BH56" s="49"/>
      <c r="BI56" s="8"/>
    </row>
    <row r="57" spans="1:62">
      <c r="A57" s="116" t="s">
        <v>87</v>
      </c>
      <c r="B57" s="108">
        <v>268</v>
      </c>
      <c r="C57" s="44">
        <f>B57/B3</f>
        <v>1.188997338065661E-2</v>
      </c>
      <c r="D57" s="108">
        <v>217</v>
      </c>
      <c r="E57" s="44">
        <f>D57/D3</f>
        <v>1.0728234537993771E-2</v>
      </c>
      <c r="F57" s="108">
        <v>217</v>
      </c>
      <c r="G57" s="44">
        <f>F57/F3</f>
        <v>9.6754057428214725E-3</v>
      </c>
      <c r="H57" s="108">
        <v>264</v>
      </c>
      <c r="I57" s="44">
        <f>H57/H3</f>
        <v>1.2250011600389773E-2</v>
      </c>
      <c r="J57" s="108">
        <v>255</v>
      </c>
      <c r="K57" s="44">
        <f>J57/J3</f>
        <v>1.1865432041319622E-2</v>
      </c>
      <c r="L57" s="108">
        <v>257</v>
      </c>
      <c r="M57" s="44">
        <f>L57/L3</f>
        <v>1.1856978085351787E-2</v>
      </c>
      <c r="N57" s="108">
        <v>257</v>
      </c>
      <c r="O57" s="44">
        <f>N57/N3</f>
        <v>1.0017930926950963E-2</v>
      </c>
      <c r="P57" s="108">
        <v>394</v>
      </c>
      <c r="Q57" s="44">
        <f>P57/P3</f>
        <v>1.5777039202338524E-2</v>
      </c>
      <c r="R57" s="19">
        <v>295</v>
      </c>
      <c r="S57" s="44">
        <f>R57/R3</f>
        <v>1.2174487227105773E-2</v>
      </c>
      <c r="T57" s="19">
        <v>380</v>
      </c>
      <c r="U57" s="44">
        <f>T57/T3</f>
        <v>1.2495478609713591E-2</v>
      </c>
      <c r="V57" s="19">
        <v>331</v>
      </c>
      <c r="W57" s="44">
        <f>V57/V3</f>
        <v>9.6956559946102701E-3</v>
      </c>
      <c r="X57" s="19">
        <v>285</v>
      </c>
      <c r="Y57" s="44">
        <f>X57/X3</f>
        <v>1.0271380689804302E-2</v>
      </c>
      <c r="Z57" s="19">
        <v>305</v>
      </c>
      <c r="AA57" s="44">
        <f>Z57/Z3</f>
        <v>1.3336248360297332E-2</v>
      </c>
      <c r="AB57" s="19">
        <v>359</v>
      </c>
      <c r="AC57" s="44">
        <f>AB57/AB3</f>
        <v>1.1252860232580007E-2</v>
      </c>
      <c r="AD57" s="19">
        <v>411</v>
      </c>
      <c r="AE57" s="44">
        <f>AD57/AD3</f>
        <v>1.1735480555079664E-2</v>
      </c>
      <c r="AF57" s="19">
        <v>392</v>
      </c>
      <c r="AG57" s="44">
        <f>AF57/AF3</f>
        <v>1.3442611707417441E-2</v>
      </c>
      <c r="AH57" s="19">
        <v>386</v>
      </c>
      <c r="AI57" s="44">
        <f>AH57/AH3</f>
        <v>1.4134534402577904E-2</v>
      </c>
      <c r="AJ57" s="19">
        <v>385</v>
      </c>
      <c r="AK57" s="44">
        <f>AJ57/AJ3</f>
        <v>1.3968000580488336E-2</v>
      </c>
      <c r="AL57" s="19">
        <v>393</v>
      </c>
      <c r="AM57" s="44">
        <f>AL57/AL3</f>
        <v>1.7605160596693994E-2</v>
      </c>
      <c r="AN57" s="19">
        <v>400</v>
      </c>
      <c r="AO57" s="44">
        <f>AN57/AN3</f>
        <v>1.9433513093329448E-2</v>
      </c>
      <c r="AP57" s="19" t="s">
        <v>135</v>
      </c>
      <c r="AQ57" s="44">
        <f>AP57/AP3</f>
        <v>1.6374953005555786E-2</v>
      </c>
      <c r="AR57" s="108">
        <v>353</v>
      </c>
      <c r="AS57" s="44">
        <f>AR57/AR3</f>
        <v>1.5795596921424737E-2</v>
      </c>
      <c r="AT57" s="108"/>
      <c r="AU57" s="44">
        <f>AT57/AT3</f>
        <v>0</v>
      </c>
      <c r="AV57" s="108"/>
      <c r="AW57" s="44" t="e">
        <f>AV57/AV3</f>
        <v>#DIV/0!</v>
      </c>
      <c r="AX57" s="108"/>
      <c r="AY57" s="44" t="e">
        <f>AX57/AX3</f>
        <v>#DIV/0!</v>
      </c>
      <c r="AZ57" s="108"/>
      <c r="BA57" s="44" t="e">
        <f>AZ57/AZ3</f>
        <v>#DIV/0!</v>
      </c>
      <c r="BB57" s="108"/>
      <c r="BC57" s="44" t="e">
        <f>BB57/BB3</f>
        <v>#DIV/0!</v>
      </c>
      <c r="BD57" s="108"/>
      <c r="BE57" s="44" t="e">
        <f>BD57/BD3</f>
        <v>#DIV/0!</v>
      </c>
      <c r="BF57" s="49">
        <f>AVERAGE(B57,D57,F57,H57,J57,L57,N57,P57,R57,T57,V57,X57,Z57,AB57,AD57,AF57,AH57,AJ57,AL57,AN57,AP57,AR57,AT57,AV57,AX57,AZ57,BB57,BD57)</f>
        <v>324</v>
      </c>
      <c r="BG57" s="60">
        <f>BF57/BF3</f>
        <v>1.2895500072679953E-2</v>
      </c>
      <c r="BH57" s="49">
        <f>SUM(B57,D57,F57,H57,J57,L57,N57,P57,R57,T57,V57,X57,Z57,AB57,AD57,AF57,AH57,AJ57,AL57,AN57,AP57,AR57,AT57,AV57,AX57,AZ57,BB57,BD57)</f>
        <v>6804</v>
      </c>
      <c r="BI57" s="8"/>
    </row>
    <row r="58" spans="1:62" ht="15.75" customHeight="1" thickBot="1">
      <c r="A58" s="117" t="s">
        <v>88</v>
      </c>
      <c r="B58" s="109">
        <v>174</v>
      </c>
      <c r="C58" s="114">
        <f>B58/B57</f>
        <v>0.64925373134328357</v>
      </c>
      <c r="D58" s="109">
        <v>136</v>
      </c>
      <c r="E58" s="114">
        <f>D58/D57</f>
        <v>0.62672811059907829</v>
      </c>
      <c r="F58" s="109">
        <v>139</v>
      </c>
      <c r="G58" s="114">
        <f>F58/F57</f>
        <v>0.64055299539170507</v>
      </c>
      <c r="H58" s="109">
        <v>168</v>
      </c>
      <c r="I58" s="114">
        <f>H58/H57</f>
        <v>0.63636363636363635</v>
      </c>
      <c r="J58" s="109">
        <v>154</v>
      </c>
      <c r="K58" s="114">
        <f>J58/J57</f>
        <v>0.60392156862745094</v>
      </c>
      <c r="L58" s="109">
        <v>166</v>
      </c>
      <c r="M58" s="114">
        <f>L58/L57</f>
        <v>0.64591439688715957</v>
      </c>
      <c r="N58" s="109">
        <v>165</v>
      </c>
      <c r="O58" s="114">
        <f>N58/N57</f>
        <v>0.642023346303502</v>
      </c>
      <c r="P58" s="109">
        <v>167</v>
      </c>
      <c r="Q58" s="114">
        <f>P58/P57</f>
        <v>0.42385786802030456</v>
      </c>
      <c r="R58" s="110">
        <v>175</v>
      </c>
      <c r="S58" s="114">
        <f>R58/R57</f>
        <v>0.59322033898305082</v>
      </c>
      <c r="T58" s="109">
        <v>219</v>
      </c>
      <c r="U58" s="114">
        <f>T58/T57</f>
        <v>0.57631578947368423</v>
      </c>
      <c r="V58" s="109">
        <v>191</v>
      </c>
      <c r="W58" s="114">
        <f>V58/V57</f>
        <v>0.57703927492447127</v>
      </c>
      <c r="X58" s="109">
        <v>159</v>
      </c>
      <c r="Y58" s="114">
        <f>X58/X57</f>
        <v>0.55789473684210522</v>
      </c>
      <c r="Z58" s="109">
        <v>202</v>
      </c>
      <c r="AA58" s="114">
        <f>Z58/Z57</f>
        <v>0.6622950819672131</v>
      </c>
      <c r="AB58" s="109">
        <v>218</v>
      </c>
      <c r="AC58" s="114">
        <f>AB58/AB57</f>
        <v>0.60724233983286913</v>
      </c>
      <c r="AD58" s="109">
        <v>221</v>
      </c>
      <c r="AE58" s="114">
        <f>AD58/AD57</f>
        <v>0.53771289537712896</v>
      </c>
      <c r="AF58" s="109">
        <v>236</v>
      </c>
      <c r="AG58" s="114">
        <f>AF58/AF57</f>
        <v>0.60204081632653061</v>
      </c>
      <c r="AH58" s="109">
        <v>221</v>
      </c>
      <c r="AI58" s="114">
        <f>AH58/AH57</f>
        <v>0.57253886010362698</v>
      </c>
      <c r="AJ58" s="109">
        <v>268</v>
      </c>
      <c r="AK58" s="114">
        <f>AJ58/AJ57</f>
        <v>0.69610389610389611</v>
      </c>
      <c r="AL58" s="139">
        <v>248</v>
      </c>
      <c r="AM58" s="114">
        <f>AL58/AL57</f>
        <v>0.63104325699745545</v>
      </c>
      <c r="AN58" s="139">
        <v>245</v>
      </c>
      <c r="AO58" s="114">
        <f>AN58/AN57</f>
        <v>0.61250000000000004</v>
      </c>
      <c r="AP58" s="139" t="s">
        <v>136</v>
      </c>
      <c r="AQ58" s="114">
        <f>AP58/AP57</f>
        <v>0.61479591836734693</v>
      </c>
      <c r="AR58" s="141">
        <v>223</v>
      </c>
      <c r="AS58" s="114">
        <f>AR58/AR57</f>
        <v>0.63172804532577909</v>
      </c>
      <c r="AT58" s="141"/>
      <c r="AU58" s="114" t="e">
        <f>AT58/AT57</f>
        <v>#DIV/0!</v>
      </c>
      <c r="AV58" s="141"/>
      <c r="AW58" s="114" t="e">
        <f>AV58/AV57</f>
        <v>#DIV/0!</v>
      </c>
      <c r="AX58" s="141"/>
      <c r="AY58" s="114" t="e">
        <f>AX58/AX57</f>
        <v>#DIV/0!</v>
      </c>
      <c r="AZ58" s="141"/>
      <c r="BA58" s="114" t="e">
        <f>AZ58/AZ57</f>
        <v>#DIV/0!</v>
      </c>
      <c r="BB58" s="141"/>
      <c r="BC58" s="143" t="e">
        <f>BB58/BB57</f>
        <v>#DIV/0!</v>
      </c>
      <c r="BD58" s="141"/>
      <c r="BE58" s="143" t="e">
        <f>BD58/BD57</f>
        <v>#DIV/0!</v>
      </c>
      <c r="BF58" s="49">
        <f>AVERAGE(B58,D58,F58,H58,J58,L58,N58,P58,R58,T58,V58,X58,Z58,AB58,AD58,AF58,AH58,AJ58,AL58,AN58,AP58,AR58,AT58,AV58,AX58,AZ58,BB58,BD58)</f>
        <v>195</v>
      </c>
      <c r="BG58" s="60">
        <f>BF58/BF57</f>
        <v>0.60185185185185186</v>
      </c>
      <c r="BH58" s="49">
        <f>SUM(B58,D58,F58,H58,J58,L58,N58,P58,R58,T58,V58,X58,Z58,AB58,AD58,AF58,AH58,AJ58,AL58,AN58,AP58,AR58,AT58,AV58,AX58,AZ58,BB58,BD58)</f>
        <v>4095</v>
      </c>
      <c r="BI58" s="8"/>
    </row>
    <row r="59" spans="1:62" ht="15.75" customHeight="1" thickBot="1">
      <c r="A59" s="121" t="s">
        <v>89</v>
      </c>
      <c r="C59" s="113"/>
      <c r="E59" s="113"/>
      <c r="G59" s="113"/>
      <c r="I59" s="113"/>
      <c r="K59" s="113"/>
      <c r="M59" s="113"/>
      <c r="O59" s="113"/>
      <c r="Q59" s="113"/>
      <c r="S59" s="113"/>
      <c r="U59" s="113"/>
      <c r="W59" s="113"/>
      <c r="Y59" s="113"/>
      <c r="AA59" s="113"/>
      <c r="AC59" s="113"/>
      <c r="AE59" s="113"/>
      <c r="AG59" s="113"/>
      <c r="AI59" s="113"/>
      <c r="AK59" s="113"/>
      <c r="AM59" s="113"/>
      <c r="AO59" s="113"/>
      <c r="AQ59" s="113"/>
      <c r="AS59" s="113"/>
      <c r="AU59" s="113"/>
      <c r="AW59" s="113"/>
      <c r="AY59" s="113"/>
      <c r="BA59" s="113"/>
      <c r="BC59" s="113"/>
      <c r="BE59" s="113"/>
      <c r="BF59" s="144" t="s">
        <v>31</v>
      </c>
      <c r="BG59" s="145" t="s">
        <v>32</v>
      </c>
      <c r="BH59" s="146" t="s">
        <v>33</v>
      </c>
      <c r="BI59" s="5" t="s">
        <v>90</v>
      </c>
      <c r="BJ59" s="5" t="s">
        <v>91</v>
      </c>
    </row>
    <row r="60" spans="1:62">
      <c r="A60" s="116" t="s">
        <v>92</v>
      </c>
      <c r="B60" s="19">
        <v>95</v>
      </c>
      <c r="C60" s="44">
        <f>B60/B58</f>
        <v>0.54597701149425293</v>
      </c>
      <c r="D60" s="19">
        <v>73</v>
      </c>
      <c r="E60" s="44">
        <f>D60/D58</f>
        <v>0.53676470588235292</v>
      </c>
      <c r="F60" s="19">
        <v>84</v>
      </c>
      <c r="G60" s="44">
        <f>F60/F58</f>
        <v>0.60431654676258995</v>
      </c>
      <c r="H60" s="19">
        <v>89</v>
      </c>
      <c r="I60" s="44">
        <f>H60/H58</f>
        <v>0.52976190476190477</v>
      </c>
      <c r="J60" s="19">
        <v>89</v>
      </c>
      <c r="K60" s="44">
        <f>J60/J58</f>
        <v>0.57792207792207795</v>
      </c>
      <c r="L60" s="19">
        <v>105</v>
      </c>
      <c r="M60" s="44">
        <f>L60/L58</f>
        <v>0.63253012048192769</v>
      </c>
      <c r="N60" s="19">
        <v>94</v>
      </c>
      <c r="O60" s="44">
        <f>N60/N58</f>
        <v>0.5696969696969697</v>
      </c>
      <c r="P60" s="19">
        <v>74</v>
      </c>
      <c r="Q60" s="44">
        <f>P60/P58</f>
        <v>0.44311377245508982</v>
      </c>
      <c r="R60" s="19">
        <v>83</v>
      </c>
      <c r="S60" s="44">
        <f>R60/R58</f>
        <v>0.47428571428571431</v>
      </c>
      <c r="T60" s="19">
        <v>119</v>
      </c>
      <c r="U60" s="44">
        <f>T60/T58</f>
        <v>0.54337899543378998</v>
      </c>
      <c r="V60" s="19">
        <v>94</v>
      </c>
      <c r="W60" s="44">
        <f>V60/V58</f>
        <v>0.49214659685863876</v>
      </c>
      <c r="X60" s="19">
        <v>95</v>
      </c>
      <c r="Y60" s="44">
        <f>X60/X58</f>
        <v>0.59748427672955973</v>
      </c>
      <c r="Z60" s="19">
        <v>116</v>
      </c>
      <c r="AA60" s="44">
        <f>Z60/Z58</f>
        <v>0.57425742574257421</v>
      </c>
      <c r="AB60" s="19">
        <v>123</v>
      </c>
      <c r="AC60" s="44">
        <f>AB60/AB58</f>
        <v>0.56422018348623848</v>
      </c>
      <c r="AD60" s="19">
        <v>108</v>
      </c>
      <c r="AE60" s="44">
        <f>AD60/AD58</f>
        <v>0.48868778280542985</v>
      </c>
      <c r="AF60" s="19">
        <v>107</v>
      </c>
      <c r="AG60" s="44">
        <f>AF60/AF58</f>
        <v>0.45338983050847459</v>
      </c>
      <c r="AH60" s="19">
        <v>108</v>
      </c>
      <c r="AI60" s="44">
        <f>AH60/AH58</f>
        <v>0.48868778280542985</v>
      </c>
      <c r="AJ60" s="19">
        <v>151</v>
      </c>
      <c r="AK60" s="44">
        <f>AJ60/AJ58</f>
        <v>0.56343283582089554</v>
      </c>
      <c r="AL60" s="19">
        <v>140</v>
      </c>
      <c r="AM60" s="44">
        <f>AL60/AL58</f>
        <v>0.56451612903225812</v>
      </c>
      <c r="AN60" s="19">
        <v>119</v>
      </c>
      <c r="AO60" s="44">
        <f>AN60/AN58</f>
        <v>0.48571428571428571</v>
      </c>
      <c r="AP60" s="19" t="s">
        <v>137</v>
      </c>
      <c r="AQ60" s="44">
        <f>AP60/AP58</f>
        <v>0.55186721991701249</v>
      </c>
      <c r="AR60" s="19">
        <v>122</v>
      </c>
      <c r="AS60" s="44">
        <f>AR60/AR58</f>
        <v>0.547085201793722</v>
      </c>
      <c r="AT60" s="19"/>
      <c r="AU60" s="44" t="e">
        <f>AT60/AT58</f>
        <v>#DIV/0!</v>
      </c>
      <c r="AV60" s="19"/>
      <c r="AW60" s="44" t="e">
        <f>AV60/AV58</f>
        <v>#DIV/0!</v>
      </c>
      <c r="AX60" s="19"/>
      <c r="AY60" s="44" t="e">
        <f>AX60/AX58</f>
        <v>#DIV/0!</v>
      </c>
      <c r="AZ60" s="19"/>
      <c r="BA60" s="44" t="e">
        <f>AZ60/AZ58</f>
        <v>#DIV/0!</v>
      </c>
      <c r="BB60" s="19"/>
      <c r="BC60" s="44" t="e">
        <f>BB60/BB58</f>
        <v>#DIV/0!</v>
      </c>
      <c r="BD60" s="19"/>
      <c r="BE60" s="44" t="e">
        <f>BD60/BD58</f>
        <v>#DIV/0!</v>
      </c>
      <c r="BF60" s="49">
        <f t="shared" ref="BF60:BF66" si="2">AVERAGE(B60,D60,F60,H60,J60,L60,N60,P60,R60,T60,V60,X60,Z60,AB60,AD60,AF60,AH60,AJ60,AL60,AN60,AP60,AR60,AT60,AV60,AX60,AZ60,BB60,BD60)</f>
        <v>104.19047619047619</v>
      </c>
      <c r="BG60" s="59">
        <f>BF60/BF58</f>
        <v>0.5343101343101343</v>
      </c>
      <c r="BH60" s="49">
        <f t="shared" ref="BH60:BH66" si="3">SUM(B60,D60,F60,H60,J60,L60,N60,P60,R60,T60,V60,X60,Z60,AB60,AD60,AF60,AH60,AJ60,AL60,AN60,AP60,AR60,AT60,AV60,AX60,AZ60,BB60,BD60)</f>
        <v>2188</v>
      </c>
      <c r="BI60" s="135">
        <v>1</v>
      </c>
      <c r="BJ60" s="136">
        <f>BH60/BH58</f>
        <v>0.5343101343101343</v>
      </c>
    </row>
    <row r="61" spans="1:62">
      <c r="A61" s="116" t="s">
        <v>93</v>
      </c>
      <c r="B61" s="19">
        <v>80</v>
      </c>
      <c r="C61" s="44">
        <f>B61/B60</f>
        <v>0.84210526315789469</v>
      </c>
      <c r="D61" s="19">
        <v>60</v>
      </c>
      <c r="E61" s="44">
        <f>D61/D60</f>
        <v>0.82191780821917804</v>
      </c>
      <c r="F61" s="19">
        <v>67</v>
      </c>
      <c r="G61" s="44">
        <f>F61/F60</f>
        <v>0.79761904761904767</v>
      </c>
      <c r="H61" s="19">
        <v>70</v>
      </c>
      <c r="I61" s="44">
        <f>H61/H60</f>
        <v>0.7865168539325843</v>
      </c>
      <c r="J61" s="19">
        <v>72</v>
      </c>
      <c r="K61" s="44">
        <f>J61/J60</f>
        <v>0.8089887640449438</v>
      </c>
      <c r="L61" s="19">
        <v>90</v>
      </c>
      <c r="M61" s="44">
        <f>L61/L60</f>
        <v>0.8571428571428571</v>
      </c>
      <c r="N61" s="19">
        <v>74</v>
      </c>
      <c r="O61" s="44">
        <f>N61/N60</f>
        <v>0.78723404255319152</v>
      </c>
      <c r="P61" s="19">
        <v>59</v>
      </c>
      <c r="Q61" s="44">
        <f>P61/P60</f>
        <v>0.79729729729729726</v>
      </c>
      <c r="R61" s="19">
        <v>66</v>
      </c>
      <c r="S61" s="44">
        <f>R61/R60</f>
        <v>0.79518072289156627</v>
      </c>
      <c r="T61" s="19">
        <v>94</v>
      </c>
      <c r="U61" s="44">
        <f>T61/T60</f>
        <v>0.78991596638655459</v>
      </c>
      <c r="V61" s="19">
        <v>73</v>
      </c>
      <c r="W61" s="44">
        <f>V61/V60</f>
        <v>0.77659574468085102</v>
      </c>
      <c r="X61" s="19">
        <v>76</v>
      </c>
      <c r="Y61" s="44">
        <f>X61/X60</f>
        <v>0.8</v>
      </c>
      <c r="Z61" s="19">
        <v>93</v>
      </c>
      <c r="AA61" s="44">
        <f>Z61/Z60</f>
        <v>0.80172413793103448</v>
      </c>
      <c r="AB61" s="19">
        <v>96</v>
      </c>
      <c r="AC61" s="44">
        <f>AB61/AB60</f>
        <v>0.78048780487804881</v>
      </c>
      <c r="AD61" s="19">
        <v>65</v>
      </c>
      <c r="AE61" s="44">
        <f>AD61/AD60</f>
        <v>0.60185185185185186</v>
      </c>
      <c r="AF61" s="19">
        <v>61</v>
      </c>
      <c r="AG61" s="44">
        <f>AF61/AF60</f>
        <v>0.57009345794392519</v>
      </c>
      <c r="AH61" s="19">
        <v>67</v>
      </c>
      <c r="AI61" s="44">
        <f>AH61/AH60</f>
        <v>0.62037037037037035</v>
      </c>
      <c r="AJ61" s="19">
        <v>103</v>
      </c>
      <c r="AK61" s="44">
        <f>AJ61/AJ60</f>
        <v>0.68211920529801329</v>
      </c>
      <c r="AL61" s="19">
        <v>87</v>
      </c>
      <c r="AM61" s="44">
        <f>AL61/AL60</f>
        <v>0.62142857142857144</v>
      </c>
      <c r="AN61" s="19">
        <v>84</v>
      </c>
      <c r="AO61" s="44">
        <f>AN61/AN60</f>
        <v>0.70588235294117652</v>
      </c>
      <c r="AP61" s="19" t="s">
        <v>138</v>
      </c>
      <c r="AQ61" s="44">
        <f>AP61/AP60</f>
        <v>0.70676691729323304</v>
      </c>
      <c r="AR61" s="19">
        <v>79</v>
      </c>
      <c r="AS61" s="44">
        <f>AR61/AR60</f>
        <v>0.64754098360655743</v>
      </c>
      <c r="AT61" s="19"/>
      <c r="AU61" s="44" t="e">
        <f>AT61/AT60</f>
        <v>#DIV/0!</v>
      </c>
      <c r="AV61" s="19"/>
      <c r="AW61" s="44" t="e">
        <f>AV61/AV60</f>
        <v>#DIV/0!</v>
      </c>
      <c r="AX61" s="19"/>
      <c r="AY61" s="44" t="e">
        <f>AX61/AX60</f>
        <v>#DIV/0!</v>
      </c>
      <c r="AZ61" s="19"/>
      <c r="BA61" s="44" t="e">
        <f>AZ61/AZ60</f>
        <v>#DIV/0!</v>
      </c>
      <c r="BB61" s="19"/>
      <c r="BC61" s="44" t="e">
        <f>BB61/BB60</f>
        <v>#DIV/0!</v>
      </c>
      <c r="BD61" s="19"/>
      <c r="BE61" s="44" t="e">
        <f>BD61/BD60</f>
        <v>#DIV/0!</v>
      </c>
      <c r="BF61" s="49">
        <f t="shared" si="2"/>
        <v>76.952380952380949</v>
      </c>
      <c r="BG61" s="59">
        <f>BF61/BF58</f>
        <v>0.39462759462759461</v>
      </c>
      <c r="BH61" s="49">
        <f t="shared" si="3"/>
        <v>1616</v>
      </c>
      <c r="BI61" s="127">
        <f t="shared" ref="BI61:BI66" si="4">BF61/BF60</f>
        <v>0.73857404021937845</v>
      </c>
      <c r="BJ61" s="32">
        <f>BH61/BH58</f>
        <v>0.39462759462759461</v>
      </c>
    </row>
    <row r="62" spans="1:62">
      <c r="A62" s="116" t="s">
        <v>94</v>
      </c>
      <c r="B62" s="19">
        <v>75</v>
      </c>
      <c r="C62" s="44">
        <f>B62/B60</f>
        <v>0.78947368421052633</v>
      </c>
      <c r="D62" s="19">
        <v>58</v>
      </c>
      <c r="E62" s="44">
        <f>D62/D60</f>
        <v>0.79452054794520544</v>
      </c>
      <c r="F62" s="19">
        <v>64</v>
      </c>
      <c r="G62" s="44">
        <f>F62/F60</f>
        <v>0.76190476190476186</v>
      </c>
      <c r="H62" s="19">
        <v>65</v>
      </c>
      <c r="I62" s="44">
        <f>H62/H60</f>
        <v>0.7303370786516854</v>
      </c>
      <c r="J62" s="19">
        <v>67</v>
      </c>
      <c r="K62" s="44">
        <f>J62/J60</f>
        <v>0.7528089887640449</v>
      </c>
      <c r="L62" s="19">
        <v>84</v>
      </c>
      <c r="M62" s="44">
        <f>L62/L60</f>
        <v>0.8</v>
      </c>
      <c r="N62" s="19">
        <v>66</v>
      </c>
      <c r="O62" s="44">
        <f>N62/N60</f>
        <v>0.7021276595744681</v>
      </c>
      <c r="P62" s="19">
        <v>52</v>
      </c>
      <c r="Q62" s="44">
        <f>P62/P60</f>
        <v>0.70270270270270274</v>
      </c>
      <c r="R62" s="19">
        <v>63</v>
      </c>
      <c r="S62" s="44">
        <f>R62/R60</f>
        <v>0.75903614457831325</v>
      </c>
      <c r="T62" s="19">
        <v>87</v>
      </c>
      <c r="U62" s="44">
        <f>T62/T60</f>
        <v>0.73109243697478987</v>
      </c>
      <c r="V62" s="19">
        <v>68</v>
      </c>
      <c r="W62" s="44">
        <f>V62/V60</f>
        <v>0.72340425531914898</v>
      </c>
      <c r="X62" s="19">
        <v>72</v>
      </c>
      <c r="Y62" s="44">
        <f>X62/X60</f>
        <v>0.75789473684210529</v>
      </c>
      <c r="Z62" s="19">
        <v>87</v>
      </c>
      <c r="AA62" s="44">
        <f>Z62/Z60</f>
        <v>0.75</v>
      </c>
      <c r="AB62" s="19">
        <v>84</v>
      </c>
      <c r="AC62" s="44">
        <f>AB62/AB60</f>
        <v>0.68292682926829273</v>
      </c>
      <c r="AD62" s="19">
        <v>58</v>
      </c>
      <c r="AE62" s="44">
        <f>AD62/AD60</f>
        <v>0.53703703703703709</v>
      </c>
      <c r="AF62" s="19">
        <v>56</v>
      </c>
      <c r="AG62" s="44">
        <f>AF62/AF60</f>
        <v>0.52336448598130836</v>
      </c>
      <c r="AH62" s="19">
        <v>59</v>
      </c>
      <c r="AI62" s="44">
        <f>AH62/AH60</f>
        <v>0.54629629629629628</v>
      </c>
      <c r="AJ62" s="19">
        <v>100</v>
      </c>
      <c r="AK62" s="44">
        <f>AJ62/AJ60</f>
        <v>0.66225165562913912</v>
      </c>
      <c r="AL62" s="19">
        <v>81</v>
      </c>
      <c r="AM62" s="44">
        <f>AL62/AL60</f>
        <v>0.57857142857142863</v>
      </c>
      <c r="AN62" s="19">
        <v>76</v>
      </c>
      <c r="AO62" s="44">
        <f>AN62/AN60</f>
        <v>0.6386554621848739</v>
      </c>
      <c r="AP62" s="19" t="s">
        <v>139</v>
      </c>
      <c r="AQ62" s="44">
        <f>AP62/AP60</f>
        <v>0.69172932330827064</v>
      </c>
      <c r="AR62" s="19">
        <v>77</v>
      </c>
      <c r="AS62" s="44">
        <f>AR62/AR60</f>
        <v>0.63114754098360659</v>
      </c>
      <c r="AT62" s="19"/>
      <c r="AU62" s="44" t="e">
        <f>AT62/AT60</f>
        <v>#DIV/0!</v>
      </c>
      <c r="AV62" s="19"/>
      <c r="AW62" s="44" t="e">
        <f>AV62/AV60</f>
        <v>#DIV/0!</v>
      </c>
      <c r="AX62" s="19"/>
      <c r="AY62" s="44" t="e">
        <f>AX62/AX60</f>
        <v>#DIV/0!</v>
      </c>
      <c r="AZ62" s="19"/>
      <c r="BA62" s="44" t="e">
        <f>AZ62/AZ60</f>
        <v>#DIV/0!</v>
      </c>
      <c r="BB62" s="19"/>
      <c r="BC62" s="44" t="e">
        <f>BB62/BB60</f>
        <v>#DIV/0!</v>
      </c>
      <c r="BD62" s="19"/>
      <c r="BE62" s="44" t="e">
        <f>BD62/BD60</f>
        <v>#DIV/0!</v>
      </c>
      <c r="BF62" s="49">
        <f t="shared" si="2"/>
        <v>71.38095238095238</v>
      </c>
      <c r="BG62" s="59">
        <f>BF62/BF58</f>
        <v>0.36605616605616603</v>
      </c>
      <c r="BH62" s="49">
        <f t="shared" si="3"/>
        <v>1499</v>
      </c>
      <c r="BI62" s="127">
        <f t="shared" si="4"/>
        <v>0.92759900990099009</v>
      </c>
      <c r="BJ62" s="32">
        <f>BH62/BH58</f>
        <v>0.36605616605616603</v>
      </c>
    </row>
    <row r="63" spans="1:62">
      <c r="A63" s="116" t="s">
        <v>95</v>
      </c>
      <c r="B63" s="19">
        <v>62</v>
      </c>
      <c r="C63" s="44">
        <f>B63/B60</f>
        <v>0.65263157894736845</v>
      </c>
      <c r="D63" s="19">
        <v>42</v>
      </c>
      <c r="E63" s="44">
        <f>D63/D60</f>
        <v>0.57534246575342463</v>
      </c>
      <c r="F63" s="19">
        <v>57</v>
      </c>
      <c r="G63" s="44">
        <f>F63/F60</f>
        <v>0.6785714285714286</v>
      </c>
      <c r="H63" s="19">
        <v>56</v>
      </c>
      <c r="I63" s="44">
        <f>H63/H60</f>
        <v>0.6292134831460674</v>
      </c>
      <c r="J63" s="19">
        <v>62</v>
      </c>
      <c r="K63" s="44">
        <f>J63/J60</f>
        <v>0.6966292134831461</v>
      </c>
      <c r="L63" s="19">
        <v>75</v>
      </c>
      <c r="M63" s="44">
        <f>L63/L60</f>
        <v>0.7142857142857143</v>
      </c>
      <c r="N63" s="19">
        <v>57</v>
      </c>
      <c r="O63" s="44">
        <f>N63/N60</f>
        <v>0.6063829787234043</v>
      </c>
      <c r="P63" s="19">
        <v>44</v>
      </c>
      <c r="Q63" s="44">
        <f>P63/P60</f>
        <v>0.59459459459459463</v>
      </c>
      <c r="R63" s="19">
        <v>41</v>
      </c>
      <c r="S63" s="44">
        <f>R63/R60</f>
        <v>0.49397590361445781</v>
      </c>
      <c r="T63" s="19">
        <v>83</v>
      </c>
      <c r="U63" s="44">
        <f>T63/T60</f>
        <v>0.69747899159663862</v>
      </c>
      <c r="V63" s="19">
        <v>64</v>
      </c>
      <c r="W63" s="44">
        <f>V63/V60</f>
        <v>0.68085106382978722</v>
      </c>
      <c r="X63" s="19">
        <v>64</v>
      </c>
      <c r="Y63" s="44">
        <f>X63/X60</f>
        <v>0.67368421052631577</v>
      </c>
      <c r="Z63" s="19">
        <v>80</v>
      </c>
      <c r="AA63" s="44">
        <f>Z63/Z60</f>
        <v>0.68965517241379315</v>
      </c>
      <c r="AB63" s="19">
        <v>68</v>
      </c>
      <c r="AC63" s="44">
        <f>AB63/AB60</f>
        <v>0.55284552845528456</v>
      </c>
      <c r="AD63" s="19">
        <v>51</v>
      </c>
      <c r="AE63" s="44">
        <f>AD63/AD60</f>
        <v>0.47222222222222221</v>
      </c>
      <c r="AF63" s="19">
        <v>50</v>
      </c>
      <c r="AG63" s="44">
        <f>AF63/AF60</f>
        <v>0.46728971962616822</v>
      </c>
      <c r="AH63" s="19">
        <v>51</v>
      </c>
      <c r="AI63" s="44">
        <f>AH63/AH60</f>
        <v>0.47222222222222221</v>
      </c>
      <c r="AJ63" s="19">
        <v>88</v>
      </c>
      <c r="AK63" s="44">
        <f>AJ63/AJ60</f>
        <v>0.58278145695364236</v>
      </c>
      <c r="AL63" s="19">
        <v>72</v>
      </c>
      <c r="AM63" s="44">
        <f>AL63/AL60</f>
        <v>0.51428571428571423</v>
      </c>
      <c r="AN63" s="19">
        <v>67</v>
      </c>
      <c r="AO63" s="44">
        <f>AN63/AN60</f>
        <v>0.56302521008403361</v>
      </c>
      <c r="AP63" s="19" t="s">
        <v>140</v>
      </c>
      <c r="AQ63" s="44">
        <f>AP63/AP60</f>
        <v>0.61654135338345861</v>
      </c>
      <c r="AR63" s="19">
        <v>64</v>
      </c>
      <c r="AS63" s="44">
        <f>AR63/AR60</f>
        <v>0.52459016393442626</v>
      </c>
      <c r="AT63" s="19"/>
      <c r="AU63" s="44" t="e">
        <f>AT63/AT60</f>
        <v>#DIV/0!</v>
      </c>
      <c r="AV63" s="19"/>
      <c r="AW63" s="44" t="e">
        <f>AV63/AV60</f>
        <v>#DIV/0!</v>
      </c>
      <c r="AX63" s="19"/>
      <c r="AY63" s="44" t="e">
        <f>AX63/AX60</f>
        <v>#DIV/0!</v>
      </c>
      <c r="AZ63" s="19"/>
      <c r="BA63" s="44" t="e">
        <f>AZ63/AZ60</f>
        <v>#DIV/0!</v>
      </c>
      <c r="BB63" s="19"/>
      <c r="BC63" s="44" t="e">
        <f>BB63/BB60</f>
        <v>#DIV/0!</v>
      </c>
      <c r="BD63" s="19"/>
      <c r="BE63" s="44" t="e">
        <f>BD63/BD60</f>
        <v>#DIV/0!</v>
      </c>
      <c r="BF63" s="49">
        <f t="shared" si="2"/>
        <v>61.80952380952381</v>
      </c>
      <c r="BG63" s="59">
        <f>BF63/BF58</f>
        <v>0.31697191697191696</v>
      </c>
      <c r="BH63" s="49">
        <f t="shared" si="3"/>
        <v>1298</v>
      </c>
      <c r="BI63" s="127">
        <f t="shared" si="4"/>
        <v>0.8659106070713809</v>
      </c>
      <c r="BJ63" s="32">
        <f>BH63/BH58</f>
        <v>0.31697191697191696</v>
      </c>
    </row>
    <row r="64" spans="1:62">
      <c r="A64" s="117" t="s">
        <v>96</v>
      </c>
      <c r="B64" s="110">
        <v>62</v>
      </c>
      <c r="C64" s="114">
        <f>B64/B60</f>
        <v>0.65263157894736845</v>
      </c>
      <c r="D64" s="110">
        <v>42</v>
      </c>
      <c r="E64" s="114">
        <f>D64/D60</f>
        <v>0.57534246575342463</v>
      </c>
      <c r="F64" s="110">
        <v>56</v>
      </c>
      <c r="G64" s="114">
        <f>F64/F60</f>
        <v>0.66666666666666663</v>
      </c>
      <c r="H64" s="109">
        <v>55</v>
      </c>
      <c r="I64" s="114">
        <f>H64/H60</f>
        <v>0.6179775280898876</v>
      </c>
      <c r="J64" s="109">
        <v>60</v>
      </c>
      <c r="K64" s="114">
        <f>J64/J60</f>
        <v>0.6741573033707865</v>
      </c>
      <c r="L64" s="109">
        <v>74</v>
      </c>
      <c r="M64" s="114">
        <f>L64/L60</f>
        <v>0.70476190476190481</v>
      </c>
      <c r="N64" s="110">
        <v>56</v>
      </c>
      <c r="O64" s="114">
        <f>N64/N60</f>
        <v>0.5957446808510638</v>
      </c>
      <c r="P64" s="110">
        <v>44</v>
      </c>
      <c r="Q64" s="114">
        <f>P64/P60</f>
        <v>0.59459459459459463</v>
      </c>
      <c r="R64" s="110">
        <v>41</v>
      </c>
      <c r="S64" s="114">
        <f>R64/R60</f>
        <v>0.49397590361445781</v>
      </c>
      <c r="T64" s="109">
        <v>82</v>
      </c>
      <c r="U64" s="114">
        <f>T64/T60</f>
        <v>0.68907563025210083</v>
      </c>
      <c r="V64" s="109">
        <v>63</v>
      </c>
      <c r="W64" s="114">
        <f>V64/V60</f>
        <v>0.67021276595744683</v>
      </c>
      <c r="X64" s="109">
        <v>64</v>
      </c>
      <c r="Y64" s="114">
        <f>X64/X60</f>
        <v>0.67368421052631577</v>
      </c>
      <c r="Z64" s="109">
        <v>80</v>
      </c>
      <c r="AA64" s="114">
        <f>Z64/Z60</f>
        <v>0.68965517241379315</v>
      </c>
      <c r="AB64" s="109">
        <v>67</v>
      </c>
      <c r="AC64" s="114">
        <f>AB64/AB60</f>
        <v>0.54471544715447151</v>
      </c>
      <c r="AD64" s="109">
        <v>50</v>
      </c>
      <c r="AE64" s="114">
        <f>AD64/AD60</f>
        <v>0.46296296296296297</v>
      </c>
      <c r="AF64" s="109">
        <v>50</v>
      </c>
      <c r="AG64" s="114">
        <f>AF64/AF60</f>
        <v>0.46728971962616822</v>
      </c>
      <c r="AH64" s="109">
        <v>50</v>
      </c>
      <c r="AI64" s="114">
        <f>AH64/AH60</f>
        <v>0.46296296296296297</v>
      </c>
      <c r="AJ64" s="109">
        <v>88</v>
      </c>
      <c r="AK64" s="114">
        <f>AJ64/AJ60</f>
        <v>0.58278145695364236</v>
      </c>
      <c r="AL64" s="139">
        <v>72</v>
      </c>
      <c r="AM64" s="114">
        <f>AL64/AL60</f>
        <v>0.51428571428571423</v>
      </c>
      <c r="AN64" s="139">
        <v>67</v>
      </c>
      <c r="AO64" s="114">
        <f>AN64/AN60</f>
        <v>0.56302521008403361</v>
      </c>
      <c r="AP64" s="139" t="s">
        <v>140</v>
      </c>
      <c r="AQ64" s="114">
        <f>AP64/AP60</f>
        <v>0.61654135338345861</v>
      </c>
      <c r="AR64" s="139">
        <v>64</v>
      </c>
      <c r="AS64" s="114">
        <f>AR64/AR60</f>
        <v>0.52459016393442626</v>
      </c>
      <c r="AT64" s="139"/>
      <c r="AU64" s="114" t="e">
        <f>AT64/AT60</f>
        <v>#DIV/0!</v>
      </c>
      <c r="AV64" s="139"/>
      <c r="AW64" s="114" t="e">
        <f>AV64/AV60</f>
        <v>#DIV/0!</v>
      </c>
      <c r="AX64" s="139"/>
      <c r="AY64" s="114" t="e">
        <f>AX64/AX60</f>
        <v>#DIV/0!</v>
      </c>
      <c r="AZ64" s="139"/>
      <c r="BA64" s="114" t="e">
        <f>AZ64/AZ60</f>
        <v>#DIV/0!</v>
      </c>
      <c r="BB64" s="139"/>
      <c r="BC64" s="114" t="e">
        <f>BB64/BB60</f>
        <v>#DIV/0!</v>
      </c>
      <c r="BD64" s="141"/>
      <c r="BE64" s="114" t="e">
        <f>BD64/BD60</f>
        <v>#DIV/0!</v>
      </c>
      <c r="BF64" s="130">
        <f t="shared" si="2"/>
        <v>61.285714285714285</v>
      </c>
      <c r="BG64" s="131">
        <f>BF64/BF58</f>
        <v>0.31428571428571428</v>
      </c>
      <c r="BH64" s="130">
        <f t="shared" si="3"/>
        <v>1287</v>
      </c>
      <c r="BI64" s="129">
        <f t="shared" si="4"/>
        <v>0.99152542372881358</v>
      </c>
      <c r="BJ64" s="129">
        <f>BH64/BH58</f>
        <v>0.31428571428571428</v>
      </c>
    </row>
    <row r="65" spans="1:62">
      <c r="A65" s="119" t="s">
        <v>97</v>
      </c>
      <c r="B65" s="112">
        <v>7</v>
      </c>
      <c r="C65" s="115">
        <f>B65/B64</f>
        <v>0.11290322580645161</v>
      </c>
      <c r="D65" s="112">
        <v>4</v>
      </c>
      <c r="E65" s="115">
        <f>D65/D64</f>
        <v>9.5238095238095233E-2</v>
      </c>
      <c r="F65" s="112">
        <v>11</v>
      </c>
      <c r="G65" s="115">
        <f>F65/F64</f>
        <v>0.19642857142857142</v>
      </c>
      <c r="H65" s="120">
        <v>14</v>
      </c>
      <c r="I65" s="115">
        <f>H65/H64</f>
        <v>0.25454545454545452</v>
      </c>
      <c r="J65" s="120">
        <v>7</v>
      </c>
      <c r="K65" s="115">
        <f>J65/J64</f>
        <v>0.11666666666666667</v>
      </c>
      <c r="L65" s="120">
        <v>8</v>
      </c>
      <c r="M65" s="115">
        <f>L65/L64</f>
        <v>0.10810810810810811</v>
      </c>
      <c r="N65" s="112">
        <v>9</v>
      </c>
      <c r="O65" s="115">
        <f>N65/N64</f>
        <v>0.16071428571428573</v>
      </c>
      <c r="P65" s="112">
        <v>5</v>
      </c>
      <c r="Q65" s="115">
        <f>P65/P64</f>
        <v>0.11363636363636363</v>
      </c>
      <c r="R65" s="112">
        <v>13</v>
      </c>
      <c r="S65" s="115">
        <f>R65/R64</f>
        <v>0.31707317073170732</v>
      </c>
      <c r="T65" s="120">
        <v>18</v>
      </c>
      <c r="U65" s="115">
        <f>T65/T64</f>
        <v>0.21951219512195122</v>
      </c>
      <c r="V65" s="120">
        <v>16</v>
      </c>
      <c r="W65" s="115">
        <f>V65/V64</f>
        <v>0.25396825396825395</v>
      </c>
      <c r="X65" s="120">
        <v>10</v>
      </c>
      <c r="Y65" s="115">
        <f>X65/X64</f>
        <v>0.15625</v>
      </c>
      <c r="Z65" s="120">
        <v>9</v>
      </c>
      <c r="AA65" s="115">
        <f>Z65/Z64</f>
        <v>0.1125</v>
      </c>
      <c r="AB65" s="137">
        <v>11</v>
      </c>
      <c r="AC65" s="115">
        <f>AB65/AB64</f>
        <v>0.16417910447761194</v>
      </c>
      <c r="AD65" s="137">
        <v>13</v>
      </c>
      <c r="AE65" s="115">
        <f>AD65/AD64</f>
        <v>0.26</v>
      </c>
      <c r="AF65" s="137">
        <v>12</v>
      </c>
      <c r="AG65" s="115">
        <f>AF65/AF64</f>
        <v>0.24</v>
      </c>
      <c r="AH65" s="137">
        <v>10</v>
      </c>
      <c r="AI65" s="115">
        <f>AH65/AH64</f>
        <v>0.2</v>
      </c>
      <c r="AJ65" s="137">
        <v>13</v>
      </c>
      <c r="AK65" s="115">
        <f>AJ65/AJ64</f>
        <v>0.14772727272727273</v>
      </c>
      <c r="AL65" s="140">
        <v>7</v>
      </c>
      <c r="AM65" s="115">
        <f>AL65/AL64</f>
        <v>9.7222222222222224E-2</v>
      </c>
      <c r="AN65" s="140">
        <v>10</v>
      </c>
      <c r="AO65" s="115">
        <f>AN65/AN64</f>
        <v>0.14925373134328357</v>
      </c>
      <c r="AP65" s="140" t="s">
        <v>141</v>
      </c>
      <c r="AQ65" s="115">
        <f>AP65/AP64</f>
        <v>0.25609756097560976</v>
      </c>
      <c r="AR65" s="140">
        <v>5</v>
      </c>
      <c r="AS65" s="115">
        <f>AR65/AR64</f>
        <v>7.8125E-2</v>
      </c>
      <c r="AT65" s="140"/>
      <c r="AU65" s="115" t="e">
        <f>AT65/AT64</f>
        <v>#DIV/0!</v>
      </c>
      <c r="AV65" s="140"/>
      <c r="AW65" s="115" t="e">
        <f>AV65/AV64</f>
        <v>#DIV/0!</v>
      </c>
      <c r="AX65" s="140"/>
      <c r="AY65" s="115" t="e">
        <f>AX65/AX64</f>
        <v>#DIV/0!</v>
      </c>
      <c r="AZ65" s="140"/>
      <c r="BA65" s="115" t="e">
        <f>AZ65/AZ64</f>
        <v>#DIV/0!</v>
      </c>
      <c r="BB65" s="140"/>
      <c r="BC65" s="115" t="e">
        <f>BB65/BB64</f>
        <v>#DIV/0!</v>
      </c>
      <c r="BD65" s="142"/>
      <c r="BE65" s="115" t="e">
        <f>BD65/BD64</f>
        <v>#DIV/0!</v>
      </c>
      <c r="BF65" s="132">
        <f t="shared" si="2"/>
        <v>10.095238095238095</v>
      </c>
      <c r="BG65" s="133">
        <f>BF65/BF58</f>
        <v>5.1770451770451767E-2</v>
      </c>
      <c r="BH65" s="132">
        <f t="shared" si="3"/>
        <v>212</v>
      </c>
      <c r="BI65" s="129">
        <f t="shared" si="4"/>
        <v>0.16472416472416473</v>
      </c>
      <c r="BJ65" s="134">
        <f>BH65/BH58</f>
        <v>5.1770451770451774E-2</v>
      </c>
    </row>
    <row r="66" spans="1:62" ht="15.75" customHeight="1" thickBot="1">
      <c r="A66" s="118" t="s">
        <v>98</v>
      </c>
      <c r="B66" s="111">
        <v>7</v>
      </c>
      <c r="C66" s="40">
        <f>B66/B65</f>
        <v>1</v>
      </c>
      <c r="D66" s="25">
        <v>4</v>
      </c>
      <c r="E66" s="40">
        <f>D66/D65</f>
        <v>1</v>
      </c>
      <c r="F66" s="25">
        <v>11</v>
      </c>
      <c r="G66" s="40">
        <f>F66/F65</f>
        <v>1</v>
      </c>
      <c r="H66" s="25">
        <v>13</v>
      </c>
      <c r="I66" s="40">
        <f>H66/H65</f>
        <v>0.9285714285714286</v>
      </c>
      <c r="J66" s="25">
        <v>6</v>
      </c>
      <c r="K66" s="40">
        <f>J66/J65</f>
        <v>0.8571428571428571</v>
      </c>
      <c r="L66" s="25">
        <v>8</v>
      </c>
      <c r="M66" s="40">
        <f>L66/L65</f>
        <v>1</v>
      </c>
      <c r="N66" s="25">
        <v>6</v>
      </c>
      <c r="O66" s="40">
        <f>N66/N65</f>
        <v>0.66666666666666663</v>
      </c>
      <c r="P66" s="25">
        <v>5</v>
      </c>
      <c r="Q66" s="40">
        <f>P66/P65</f>
        <v>1</v>
      </c>
      <c r="R66" s="25">
        <v>11</v>
      </c>
      <c r="S66" s="40">
        <f>R66/R65</f>
        <v>0.84615384615384615</v>
      </c>
      <c r="T66" s="25">
        <v>16</v>
      </c>
      <c r="U66" s="40">
        <f>T66/T65</f>
        <v>0.88888888888888884</v>
      </c>
      <c r="V66" s="25">
        <v>13</v>
      </c>
      <c r="W66" s="40">
        <f>V66/V65</f>
        <v>0.8125</v>
      </c>
      <c r="X66" s="25">
        <v>10</v>
      </c>
      <c r="Y66" s="40">
        <f>X66/X65</f>
        <v>1</v>
      </c>
      <c r="Z66" s="25">
        <v>9</v>
      </c>
      <c r="AA66" s="40">
        <f>Z66/Z65</f>
        <v>1</v>
      </c>
      <c r="AB66" s="25">
        <v>11</v>
      </c>
      <c r="AC66" s="40">
        <f>AB66/AB65</f>
        <v>1</v>
      </c>
      <c r="AD66" s="25">
        <v>9</v>
      </c>
      <c r="AE66" s="40">
        <f>AD66/AD65</f>
        <v>0.69230769230769229</v>
      </c>
      <c r="AF66" s="25">
        <v>11</v>
      </c>
      <c r="AG66" s="40">
        <f>AF66/AF65</f>
        <v>0.91666666666666663</v>
      </c>
      <c r="AH66" s="25">
        <v>6</v>
      </c>
      <c r="AI66" s="40">
        <f>AH66/AH65</f>
        <v>0.6</v>
      </c>
      <c r="AJ66" s="25">
        <v>13</v>
      </c>
      <c r="AK66" s="40">
        <f>AJ66/AJ65</f>
        <v>1</v>
      </c>
      <c r="AL66" s="25">
        <v>6</v>
      </c>
      <c r="AM66" s="40">
        <f>AL66/AL65</f>
        <v>0.8571428571428571</v>
      </c>
      <c r="AN66" s="25">
        <v>10</v>
      </c>
      <c r="AO66" s="40">
        <f>AN66/AN65</f>
        <v>1</v>
      </c>
      <c r="AP66" s="25" t="s">
        <v>142</v>
      </c>
      <c r="AQ66" s="40">
        <f>AP66/AP65</f>
        <v>0.95238095238095233</v>
      </c>
      <c r="AR66" s="25">
        <v>5</v>
      </c>
      <c r="AS66" s="40">
        <f>AR66/AR65</f>
        <v>1</v>
      </c>
      <c r="AT66" s="25"/>
      <c r="AU66" s="40" t="e">
        <f>AT66/AT65</f>
        <v>#DIV/0!</v>
      </c>
      <c r="AV66" s="25"/>
      <c r="AW66" s="40" t="e">
        <f>AV66/AV65</f>
        <v>#DIV/0!</v>
      </c>
      <c r="AX66" s="25"/>
      <c r="AY66" s="40" t="e">
        <f>AX66/AX65</f>
        <v>#DIV/0!</v>
      </c>
      <c r="AZ66" s="25"/>
      <c r="BA66" s="40" t="e">
        <f>AZ66/AZ65</f>
        <v>#DIV/0!</v>
      </c>
      <c r="BB66" s="25"/>
      <c r="BC66" s="40" t="e">
        <f>BB66/BB65</f>
        <v>#DIV/0!</v>
      </c>
      <c r="BD66" s="25"/>
      <c r="BE66" s="40" t="e">
        <f>BD66/BD65</f>
        <v>#DIV/0!</v>
      </c>
      <c r="BF66" s="50">
        <f t="shared" si="2"/>
        <v>9.0476190476190474</v>
      </c>
      <c r="BG66" s="126">
        <f>BF66/BF58</f>
        <v>4.63980463980464E-2</v>
      </c>
      <c r="BH66" s="50">
        <f t="shared" si="3"/>
        <v>190</v>
      </c>
      <c r="BI66" s="128">
        <f t="shared" si="4"/>
        <v>0.89622641509433965</v>
      </c>
      <c r="BJ66" s="33">
        <f>BH66/BH58</f>
        <v>4.63980463980464E-2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Орлов Алексей Станиславович</dc:creator>
  <cp:keywords/>
  <dc:description/>
  <cp:lastModifiedBy/>
  <cp:revision/>
  <dcterms:created xsi:type="dcterms:W3CDTF">2015-06-05T18:19:34Z</dcterms:created>
  <dcterms:modified xsi:type="dcterms:W3CDTF">2022-02-24T08:44:37Z</dcterms:modified>
  <cp:category/>
  <cp:contentStatus/>
</cp:coreProperties>
</file>